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827" codeName="{E757BCB4-07E6-AE0B-56E0-F0EEF7A6E26C}"/>
  <workbookPr codeName="ThisWorkbook" defaultThemeVersion="124226"/>
  <mc:AlternateContent xmlns:mc="http://schemas.openxmlformats.org/markup-compatibility/2006">
    <mc:Choice Requires="x15">
      <x15ac:absPath xmlns:x15ac="http://schemas.microsoft.com/office/spreadsheetml/2010/11/ac" url="\\NAS48778A\Proyecto3\0 - 2023\INET - ESC. TECNICAS Y AGROTECNICAS\25 DE MAYO\Perforación  -Agroindustrial  25 de MAYO\Proyecto Ejecutivo -Perforación Esc Agroindustrial 25 de Mayo\08- CD  Venta\"/>
    </mc:Choice>
  </mc:AlternateContent>
  <xr:revisionPtr revIDLastSave="0" documentId="13_ncr:1_{5D1669D8-5F0A-451E-8DB1-6BC7A73B5A0D}" xr6:coauthVersionLast="47" xr6:coauthVersionMax="47" xr10:uidLastSave="{00000000-0000-0000-0000-000000000000}"/>
  <bookViews>
    <workbookView xWindow="-110" yWindow="-110" windowWidth="19420" windowHeight="10420" tabRatio="855" activeTab="6" xr2:uid="{00000000-000D-0000-FFFF-FFFF00000000}"/>
  </bookViews>
  <sheets>
    <sheet name="Indices" sheetId="18" r:id="rId1"/>
    <sheet name="Instrucciones" sheetId="16" r:id="rId2"/>
    <sheet name="Datos" sheetId="15" r:id="rId3"/>
    <sheet name="CyP" sheetId="2" r:id="rId4"/>
    <sheet name="AP" sheetId="6" r:id="rId5"/>
    <sheet name="PTyCI" sheetId="9" r:id="rId6"/>
    <sheet name="Polinomica" sheetId="19" r:id="rId7"/>
    <sheet name="Avance Obra" sheetId="4" r:id="rId8"/>
    <sheet name="Curva Inversiones" sheetId="5" r:id="rId9"/>
    <sheet name="Gastos Generales" sheetId="8" r:id="rId10"/>
    <sheet name="Insumos" sheetId="14" r:id="rId11"/>
    <sheet name="Items - Códigos" sheetId="12" r:id="rId12"/>
  </sheets>
  <functionGroups builtInGroupCount="19"/>
  <externalReferences>
    <externalReference r:id="rId13"/>
    <externalReference r:id="rId14"/>
    <externalReference r:id="rId15"/>
    <externalReference r:id="rId16"/>
    <externalReference r:id="rId17"/>
    <externalReference r:id="rId18"/>
    <externalReference r:id="rId19"/>
  </externalReferences>
  <definedNames>
    <definedName name="__123Graph_AGRAUDAP" localSheetId="2" hidden="1">[1]P.TRABAJO!#REF!</definedName>
    <definedName name="__123Graph_AGRAUDAP" localSheetId="0" hidden="1">[1]P.TRABAJO!#REF!</definedName>
    <definedName name="__123Graph_AGRAUDAP" localSheetId="11" hidden="1">[1]P.TRABAJO!#REF!</definedName>
    <definedName name="__123Graph_AGRAUDAP" localSheetId="6"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1" hidden="1">[1]P.TRABAJO!#REF!</definedName>
    <definedName name="__123Graph_LBL_AGRAUDAP" localSheetId="6"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1" hidden="1">[1]P.TRABAJO!#REF!</definedName>
    <definedName name="__123Graph_XGRAUDAP" localSheetId="6" hidden="1">[1]P.TRABAJO!#REF!</definedName>
    <definedName name="__123Graph_XGRAUDAP" hidden="1">[1]P.TRABAJO!#REF!</definedName>
    <definedName name="_xlnm._FilterDatabase" localSheetId="4" hidden="1">AP!$C$1:$C$1650</definedName>
    <definedName name="_xlnm._FilterDatabase" localSheetId="3" hidden="1">CyP!$A$1:$A$127</definedName>
    <definedName name="_xlnm._FilterDatabase" localSheetId="2" hidden="1">Datos!#REF!</definedName>
    <definedName name="_xlnm._FilterDatabase" localSheetId="0" hidden="1">Indices!#REF!</definedName>
    <definedName name="_xlnm._FilterDatabase" localSheetId="5" hidden="1">PTyCI!$D$1:$D$118</definedName>
    <definedName name="adrian">[2]Datos!$C$9</definedName>
    <definedName name="Anticipo_Financiero" localSheetId="6">[3]Datos!$C$7</definedName>
    <definedName name="Anticipo_Financiero">Datos!$C$8</definedName>
    <definedName name="_xlnm.Print_Area" localSheetId="4">AP!$A$1:$G$1650</definedName>
    <definedName name="_xlnm.Print_Area" localSheetId="3">CyP!$A$18:$I$127</definedName>
    <definedName name="_xlnm.Print_Area" localSheetId="2">Datos!$B$1:$H$79</definedName>
    <definedName name="_xlnm.Print_Area" localSheetId="5">PTyCI!$A$13:$I$115</definedName>
    <definedName name="Beneficio" localSheetId="6">[3]Datos!$C$15</definedName>
    <definedName name="Beneficio">Datos!$C$16</definedName>
    <definedName name="Cant_Viv_P1" localSheetId="6">[3]P1!$B$5</definedName>
    <definedName name="Cant_Viv_P1">[4]P1!$B$5</definedName>
    <definedName name="Cant_Viv_P2" localSheetId="6">[3]P2!$B$5</definedName>
    <definedName name="Cant_Viv_P2">[4]P2!$B$5</definedName>
    <definedName name="Cant_Viv_P3" localSheetId="6">[3]P3!$B$5</definedName>
    <definedName name="Cant_Viv_P3">[4]P3!$B$5</definedName>
    <definedName name="Coef_Paso_Infraestructura" localSheetId="6">[3]Datos!$C$20</definedName>
    <definedName name="Coef_Paso_Infraestructura">[4]Datos!$C$20</definedName>
    <definedName name="Coef_Paso_Vivienda" localSheetId="6">[3]Datos!$C$19</definedName>
    <definedName name="Coef_Paso_Vivienda">[4]Datos!$C$19</definedName>
    <definedName name="Coeficiente_Paso" localSheetId="6">[5]Datos!$C$19</definedName>
    <definedName name="Coeficiente_Paso">Datos!$C$19</definedName>
    <definedName name="Comiten">[3]Datos!$C$1</definedName>
    <definedName name="Comitente" localSheetId="6">[3]Datos!$C$1</definedName>
    <definedName name="Comitente">Datos!$C$2</definedName>
    <definedName name="Contratista" localSheetId="6">[3]Datos!$C$12</definedName>
    <definedName name="Contratista">Datos!$C$13</definedName>
    <definedName name="Costo_Financiero" localSheetId="6">[3]Datos!$C$13</definedName>
    <definedName name="Costo_Financiero">Datos!$C$14</definedName>
    <definedName name="Costo_Obra">CyP!$F$114</definedName>
    <definedName name="Empresa">[3]Datos!$C$12</definedName>
    <definedName name="Expediente_N°" localSheetId="6">[5]Datos!$C$6</definedName>
    <definedName name="Expediente_N°">Datos!$C$6</definedName>
    <definedName name="Fecha_Apertura" localSheetId="6">[3]Datos!$C$8</definedName>
    <definedName name="Fecha_Apertura">[4]Datos!$C$8</definedName>
    <definedName name="Fecha_Base" localSheetId="6">[6]Datos!$C$9</definedName>
    <definedName name="Fecha_Base">Datos!$C$9</definedName>
    <definedName name="Gasto_Generales_Porcentaje" localSheetId="6">[5]Datos!$C$15</definedName>
    <definedName name="Gasto_Generales_Porcentaje">Datos!$C$15</definedName>
    <definedName name="Gastos_Generales" localSheetId="6">[3]Datos!$C$14</definedName>
    <definedName name="Gastos_Generales">[4]Datos!$C$14</definedName>
    <definedName name="Gastos_Generales_Pesos" localSheetId="6">'[5]Gastos Generales'!$C$75</definedName>
    <definedName name="Gastos_Generales_Pesos">'Gastos Generales'!$C$75</definedName>
    <definedName name="GG_Empresa" localSheetId="6">'[5]Gastos Generales'!$C$36</definedName>
    <definedName name="GG_Empresa">'Gastos Generales'!$C$36</definedName>
    <definedName name="GG_Obra" localSheetId="6">'[5]Gastos Generales'!$C$11</definedName>
    <definedName name="GG_Obra">'Gastos Generales'!$C$11</definedName>
    <definedName name="Ingresos_Brutos" localSheetId="6">[3]Datos!$C$16</definedName>
    <definedName name="Ingresos_Brutos">Datos!$C$17</definedName>
    <definedName name="IVA" localSheetId="6">[5]Datos!$C$18</definedName>
    <definedName name="IVA">Datos!$C$18</definedName>
    <definedName name="IVA_Infraestructura" localSheetId="6">[3]Datos!$C$18</definedName>
    <definedName name="IVA_Infraestructura">[4]Datos!$C$18</definedName>
    <definedName name="IVA_Vivienda" localSheetId="6">[3]Datos!$C$17</definedName>
    <definedName name="IVA_Vivienda">[4]Datos!$C$17</definedName>
    <definedName name="Jose2023">[2]Indices!$A:$E</definedName>
    <definedName name="li">[7]Datos!$C$8</definedName>
    <definedName name="Licitación_N°" localSheetId="6">[5]Datos!$C$5</definedName>
    <definedName name="Licitación_N°">Datos!$C$5</definedName>
    <definedName name="Luis">[2]Datos!$B:$E</definedName>
    <definedName name="Monto_Oferta" localSheetId="6">[3]CyP!$H$58</definedName>
    <definedName name="Monto_Oferta">CyP!$H$114</definedName>
    <definedName name="Monto_Terreno" localSheetId="6">[3]Datos!$C$21</definedName>
    <definedName name="Monto_Terreno">[4]Datos!$C$21</definedName>
    <definedName name="Número_Expediente" localSheetId="6">[3]Datos!$C$5</definedName>
    <definedName name="Número_Expediente">[4]Datos!$C$5</definedName>
    <definedName name="Número_Licitación" localSheetId="6">[3]Datos!$C$4</definedName>
    <definedName name="Número_Licitación">[4]Datos!$C$4</definedName>
    <definedName name="Obr">[3]Datos!$C$2</definedName>
    <definedName name="Obra" localSheetId="6">[3]Datos!$C$2</definedName>
    <definedName name="Obra">Datos!$C$3</definedName>
    <definedName name="P_Oficial" localSheetId="6">[5]Datos!$C$7</definedName>
    <definedName name="P_Oficial">Datos!$C$7</definedName>
    <definedName name="Plazo">[3]Datos!$C$9</definedName>
    <definedName name="Plazo_Obra" localSheetId="6">[3]Datos!$C$9</definedName>
    <definedName name="Plazo_Obra">Datos!$C$10</definedName>
    <definedName name="Precio_P1" localSheetId="6">[3]P1!$F$24</definedName>
    <definedName name="Precio_P1">[4]P1!$F$101</definedName>
    <definedName name="Precio_P2" localSheetId="6">[3]P2!$F$24</definedName>
    <definedName name="Precio_P2">[4]P2!$F$101</definedName>
    <definedName name="Precio_P3" localSheetId="6">[3]P3!$F$101</definedName>
    <definedName name="Precio_P3">[4]P3!$F$101</definedName>
    <definedName name="Presupuesto_Oficial" localSheetId="6">[3]Datos!$C$6</definedName>
    <definedName name="Presupuesto_Oficial">[4]Datos!$C$6</definedName>
    <definedName name="Tabla_Analisis_Precio" localSheetId="6">[5]AP!$A:$G</definedName>
    <definedName name="Tabla_Analisis_Precio">AP!$A:$G</definedName>
    <definedName name="Tabla_AP" localSheetId="6">[3]AP!$A:$G</definedName>
    <definedName name="Tabla_AP">[4]AP!$A:$G</definedName>
    <definedName name="Tabla_Código_Items" localSheetId="6">'[3]Códigos Items'!$A:$D</definedName>
    <definedName name="Tabla_Código_Items">'[4]Códigos Items'!$A:$D</definedName>
    <definedName name="Tabla_Comp_Presup" localSheetId="6">[3]CyP!$A:$I</definedName>
    <definedName name="Tabla_Comp_Presup">[4]CyP!$A:$I</definedName>
    <definedName name="Tabla_CyP" localSheetId="6">[3]CyP!$A:$I</definedName>
    <definedName name="Tabla_CyP">CyP!$A:$I</definedName>
    <definedName name="Tabla_Datos" localSheetId="6">[3]Datos!$B:$D</definedName>
    <definedName name="Tabla_Datos">Datos!$B:$E</definedName>
    <definedName name="Tabla_Indices" localSheetId="6">[3]Indices!$A:$E</definedName>
    <definedName name="Tabla_Indices">Indices!$A:$E</definedName>
    <definedName name="Tabla_Insumos" localSheetId="6">[3]Insumos!$A:$E</definedName>
    <definedName name="Tabla_Insumos">Insumos!$A:$E</definedName>
    <definedName name="Tabla_Items" localSheetId="6">'[5]Items - Códigos'!$B:$D</definedName>
    <definedName name="Tabla_Items">'Items - Códigos'!$B:$D</definedName>
    <definedName name="Tabla_NumeroItem" localSheetId="6">[3]Datos!$A$35:$D$40</definedName>
    <definedName name="Tabla_NumeroItem">Datos!$A:$B</definedName>
    <definedName name="Tabla_P1" localSheetId="6">[3]P1!$A:$D</definedName>
    <definedName name="Tabla_P1">[4]P1!$A:$D</definedName>
    <definedName name="Tabla_P2" localSheetId="6">[3]P2!$A:$D</definedName>
    <definedName name="Tabla_P2">[4]P2!$A:$D</definedName>
    <definedName name="Tabla_P3">[4]P3!$A:$D</definedName>
    <definedName name="Tipo_P1" localSheetId="6">[3]P1!$B$4</definedName>
    <definedName name="Tipo_P1">[4]P1!$B$4</definedName>
    <definedName name="Tipo_P2" localSheetId="6">[3]P2!$B$4</definedName>
    <definedName name="Tipo_P2">[4]P2!$B$4</definedName>
    <definedName name="Tipo_P3" localSheetId="6">[3]P3!$B$4</definedName>
    <definedName name="Tipo_P3">[4]P3!$B$4</definedName>
    <definedName name="_xlnm.Print_Titles" localSheetId="3">CyP!$1:$17</definedName>
    <definedName name="_xlnm.Print_Titles" localSheetId="2">Datos!$2:$25</definedName>
    <definedName name="_xlnm.Print_Titles" localSheetId="0">Indices!$2:$5</definedName>
    <definedName name="_xlnm.Print_Titles" localSheetId="5">PTyCI!$A:$D,PTyCI!$1:$12</definedName>
    <definedName name="Ubic">[3]Datos!$C$3</definedName>
    <definedName name="Ubicación" localSheetId="6">[3]Datos!$C$3</definedName>
    <definedName name="Ubicación">Datos!$C$4</definedName>
  </definedNames>
  <calcPr calcId="181029"/>
</workbook>
</file>

<file path=xl/calcChain.xml><?xml version="1.0" encoding="utf-8"?>
<calcChain xmlns="http://schemas.openxmlformats.org/spreadsheetml/2006/main">
  <c r="B2751" i="6" l="1"/>
  <c r="B2752" i="6"/>
  <c r="B2753" i="6"/>
  <c r="G2753" i="6"/>
  <c r="B2754" i="6"/>
  <c r="A2761" i="6"/>
  <c r="B2761" i="6"/>
  <c r="D2761" i="6"/>
  <c r="F2761" i="6"/>
  <c r="G2761" i="6" s="1"/>
  <c r="A2762" i="6"/>
  <c r="B2762" i="6"/>
  <c r="D2762" i="6"/>
  <c r="F2762" i="6"/>
  <c r="G2762" i="6" s="1"/>
  <c r="A2763" i="6"/>
  <c r="B2763" i="6"/>
  <c r="D2763" i="6"/>
  <c r="F2763" i="6"/>
  <c r="G2763" i="6" s="1"/>
  <c r="A2764" i="6"/>
  <c r="B2764" i="6"/>
  <c r="D2764" i="6"/>
  <c r="F2764" i="6"/>
  <c r="G2764" i="6" s="1"/>
  <c r="A2765" i="6"/>
  <c r="B2765" i="6"/>
  <c r="D2765" i="6"/>
  <c r="F2765" i="6"/>
  <c r="G2765" i="6" s="1"/>
  <c r="A2766" i="6"/>
  <c r="B2766" i="6"/>
  <c r="D2766" i="6"/>
  <c r="F2766" i="6"/>
  <c r="G2766" i="6" s="1"/>
  <c r="A2767" i="6"/>
  <c r="B2767" i="6"/>
  <c r="D2767" i="6"/>
  <c r="F2767" i="6"/>
  <c r="G2767" i="6" s="1"/>
  <c r="A2768" i="6"/>
  <c r="B2768" i="6"/>
  <c r="D2768" i="6"/>
  <c r="F2768" i="6"/>
  <c r="G2768" i="6" s="1"/>
  <c r="A2769" i="6"/>
  <c r="B2769" i="6"/>
  <c r="D2769" i="6"/>
  <c r="F2769" i="6"/>
  <c r="G2769" i="6" s="1"/>
  <c r="A2770" i="6"/>
  <c r="B2770" i="6"/>
  <c r="D2770" i="6"/>
  <c r="F2770" i="6"/>
  <c r="G2770" i="6" s="1"/>
  <c r="A2771" i="6"/>
  <c r="B2771" i="6"/>
  <c r="D2771" i="6"/>
  <c r="F2771" i="6"/>
  <c r="G2771" i="6" s="1"/>
  <c r="A2772" i="6"/>
  <c r="B2772" i="6"/>
  <c r="D2772" i="6"/>
  <c r="F2772" i="6"/>
  <c r="G2772" i="6" s="1"/>
  <c r="A2773" i="6"/>
  <c r="B2773" i="6"/>
  <c r="D2773" i="6"/>
  <c r="F2773" i="6"/>
  <c r="G2773" i="6" s="1"/>
  <c r="A2774" i="6"/>
  <c r="B2774" i="6"/>
  <c r="D2774" i="6"/>
  <c r="F2774" i="6"/>
  <c r="G2774" i="6" s="1"/>
  <c r="A2777" i="6"/>
  <c r="D2777" i="6"/>
  <c r="F2777" i="6"/>
  <c r="G2777" i="6" s="1"/>
  <c r="A2778" i="6"/>
  <c r="D2778" i="6"/>
  <c r="F2778" i="6"/>
  <c r="G2778" i="6" s="1"/>
  <c r="A2779" i="6"/>
  <c r="D2779" i="6"/>
  <c r="F2779" i="6"/>
  <c r="G2779" i="6" s="1"/>
  <c r="A2780" i="6"/>
  <c r="D2780" i="6"/>
  <c r="F2780" i="6"/>
  <c r="G2780" i="6" s="1"/>
  <c r="A2781" i="6"/>
  <c r="D2781" i="6"/>
  <c r="F2781" i="6"/>
  <c r="G2781" i="6" s="1"/>
  <c r="A2782" i="6"/>
  <c r="D2782" i="6"/>
  <c r="F2782" i="6"/>
  <c r="G2782" i="6" s="1"/>
  <c r="A2783" i="6"/>
  <c r="D2783" i="6"/>
  <c r="F2783" i="6"/>
  <c r="G2783" i="6" s="1"/>
  <c r="A2784" i="6"/>
  <c r="D2784" i="6"/>
  <c r="F2784" i="6"/>
  <c r="G2784" i="6" s="1"/>
  <c r="A2787" i="6"/>
  <c r="B2787" i="6"/>
  <c r="D2787" i="6"/>
  <c r="F2787" i="6"/>
  <c r="G2787" i="6" s="1"/>
  <c r="A2788" i="6"/>
  <c r="B2788" i="6"/>
  <c r="D2788" i="6"/>
  <c r="F2788" i="6"/>
  <c r="G2788" i="6" s="1"/>
  <c r="A2789" i="6"/>
  <c r="B2789" i="6"/>
  <c r="D2789" i="6"/>
  <c r="F2789" i="6"/>
  <c r="G2789" i="6" s="1"/>
  <c r="A2790" i="6"/>
  <c r="B2790" i="6"/>
  <c r="D2790" i="6"/>
  <c r="F2790" i="6"/>
  <c r="G2790" i="6" s="1"/>
  <c r="A2791" i="6"/>
  <c r="B2791" i="6"/>
  <c r="D2791" i="6"/>
  <c r="F2791" i="6"/>
  <c r="G2791" i="6" s="1"/>
  <c r="A2792" i="6"/>
  <c r="B2792" i="6"/>
  <c r="D2792" i="6"/>
  <c r="F2792" i="6"/>
  <c r="G2792" i="6" s="1"/>
  <c r="A2793" i="6"/>
  <c r="B2793" i="6"/>
  <c r="D2793" i="6"/>
  <c r="F2793" i="6"/>
  <c r="G2793" i="6" s="1"/>
  <c r="A2794" i="6"/>
  <c r="B2794" i="6"/>
  <c r="D2794" i="6"/>
  <c r="F2794" i="6"/>
  <c r="G2794" i="6" s="1"/>
  <c r="A2795" i="6"/>
  <c r="B2795" i="6"/>
  <c r="D2795" i="6"/>
  <c r="F2795" i="6"/>
  <c r="G2795" i="6" s="1"/>
  <c r="B2801" i="6"/>
  <c r="B2802" i="6"/>
  <c r="B2803" i="6"/>
  <c r="G2803" i="6"/>
  <c r="B2804" i="6"/>
  <c r="A2811" i="6"/>
  <c r="B2811" i="6"/>
  <c r="D2811" i="6"/>
  <c r="F2811" i="6"/>
  <c r="G2811" i="6" s="1"/>
  <c r="A2812" i="6"/>
  <c r="B2812" i="6"/>
  <c r="D2812" i="6"/>
  <c r="F2812" i="6"/>
  <c r="G2812" i="6" s="1"/>
  <c r="A2813" i="6"/>
  <c r="B2813" i="6"/>
  <c r="D2813" i="6"/>
  <c r="F2813" i="6"/>
  <c r="G2813" i="6" s="1"/>
  <c r="A2814" i="6"/>
  <c r="B2814" i="6"/>
  <c r="D2814" i="6"/>
  <c r="F2814" i="6"/>
  <c r="G2814" i="6" s="1"/>
  <c r="A2815" i="6"/>
  <c r="B2815" i="6"/>
  <c r="D2815" i="6"/>
  <c r="F2815" i="6"/>
  <c r="G2815" i="6" s="1"/>
  <c r="A2816" i="6"/>
  <c r="B2816" i="6"/>
  <c r="D2816" i="6"/>
  <c r="F2816" i="6"/>
  <c r="G2816" i="6" s="1"/>
  <c r="A2817" i="6"/>
  <c r="B2817" i="6"/>
  <c r="D2817" i="6"/>
  <c r="F2817" i="6"/>
  <c r="G2817" i="6" s="1"/>
  <c r="A2818" i="6"/>
  <c r="B2818" i="6"/>
  <c r="D2818" i="6"/>
  <c r="F2818" i="6"/>
  <c r="G2818" i="6" s="1"/>
  <c r="A2819" i="6"/>
  <c r="B2819" i="6"/>
  <c r="D2819" i="6"/>
  <c r="F2819" i="6"/>
  <c r="G2819" i="6"/>
  <c r="A2820" i="6"/>
  <c r="B2820" i="6"/>
  <c r="D2820" i="6"/>
  <c r="F2820" i="6"/>
  <c r="G2820" i="6" s="1"/>
  <c r="A2821" i="6"/>
  <c r="B2821" i="6"/>
  <c r="D2821" i="6"/>
  <c r="F2821" i="6"/>
  <c r="G2821" i="6" s="1"/>
  <c r="A2822" i="6"/>
  <c r="B2822" i="6"/>
  <c r="D2822" i="6"/>
  <c r="F2822" i="6"/>
  <c r="G2822" i="6" s="1"/>
  <c r="A2823" i="6"/>
  <c r="B2823" i="6"/>
  <c r="D2823" i="6"/>
  <c r="F2823" i="6"/>
  <c r="G2823" i="6" s="1"/>
  <c r="A2824" i="6"/>
  <c r="B2824" i="6"/>
  <c r="D2824" i="6"/>
  <c r="F2824" i="6"/>
  <c r="G2824" i="6"/>
  <c r="A2827" i="6"/>
  <c r="D2827" i="6"/>
  <c r="F2827" i="6"/>
  <c r="G2827" i="6" s="1"/>
  <c r="A2828" i="6"/>
  <c r="D2828" i="6"/>
  <c r="F2828" i="6"/>
  <c r="G2828" i="6" s="1"/>
  <c r="A2829" i="6"/>
  <c r="D2829" i="6"/>
  <c r="F2829" i="6"/>
  <c r="G2829" i="6" s="1"/>
  <c r="A2830" i="6"/>
  <c r="D2830" i="6"/>
  <c r="F2830" i="6"/>
  <c r="G2830" i="6" s="1"/>
  <c r="A2831" i="6"/>
  <c r="D2831" i="6"/>
  <c r="F2831" i="6"/>
  <c r="G2831" i="6" s="1"/>
  <c r="A2832" i="6"/>
  <c r="D2832" i="6"/>
  <c r="F2832" i="6"/>
  <c r="G2832" i="6" s="1"/>
  <c r="A2833" i="6"/>
  <c r="D2833" i="6"/>
  <c r="F2833" i="6"/>
  <c r="G2833" i="6" s="1"/>
  <c r="A2834" i="6"/>
  <c r="D2834" i="6"/>
  <c r="F2834" i="6"/>
  <c r="G2834" i="6" s="1"/>
  <c r="A2837" i="6"/>
  <c r="B2837" i="6"/>
  <c r="D2837" i="6"/>
  <c r="F2837" i="6"/>
  <c r="G2837" i="6" s="1"/>
  <c r="A2838" i="6"/>
  <c r="B2838" i="6"/>
  <c r="D2838" i="6"/>
  <c r="F2838" i="6"/>
  <c r="G2838" i="6" s="1"/>
  <c r="A2839" i="6"/>
  <c r="B2839" i="6"/>
  <c r="D2839" i="6"/>
  <c r="F2839" i="6"/>
  <c r="G2839" i="6" s="1"/>
  <c r="A2840" i="6"/>
  <c r="B2840" i="6"/>
  <c r="D2840" i="6"/>
  <c r="F2840" i="6"/>
  <c r="G2840" i="6" s="1"/>
  <c r="A2841" i="6"/>
  <c r="B2841" i="6"/>
  <c r="D2841" i="6"/>
  <c r="F2841" i="6"/>
  <c r="G2841" i="6" s="1"/>
  <c r="A2842" i="6"/>
  <c r="B2842" i="6"/>
  <c r="D2842" i="6"/>
  <c r="F2842" i="6"/>
  <c r="G2842" i="6" s="1"/>
  <c r="A2843" i="6"/>
  <c r="B2843" i="6"/>
  <c r="D2843" i="6"/>
  <c r="F2843" i="6"/>
  <c r="G2843" i="6" s="1"/>
  <c r="A2844" i="6"/>
  <c r="B2844" i="6"/>
  <c r="D2844" i="6"/>
  <c r="F2844" i="6"/>
  <c r="G2844" i="6" s="1"/>
  <c r="A2845" i="6"/>
  <c r="B2845" i="6"/>
  <c r="D2845" i="6"/>
  <c r="F2845" i="6"/>
  <c r="G2845" i="6" s="1"/>
  <c r="B2851" i="6"/>
  <c r="B2852" i="6"/>
  <c r="B2853" i="6"/>
  <c r="G2853" i="6"/>
  <c r="B2854" i="6"/>
  <c r="A2861" i="6"/>
  <c r="B2861" i="6"/>
  <c r="D2861" i="6"/>
  <c r="F2861" i="6"/>
  <c r="G2861" i="6" s="1"/>
  <c r="A2862" i="6"/>
  <c r="B2862" i="6"/>
  <c r="D2862" i="6"/>
  <c r="F2862" i="6"/>
  <c r="G2862" i="6" s="1"/>
  <c r="A2863" i="6"/>
  <c r="B2863" i="6"/>
  <c r="D2863" i="6"/>
  <c r="F2863" i="6"/>
  <c r="G2863" i="6" s="1"/>
  <c r="A2864" i="6"/>
  <c r="B2864" i="6"/>
  <c r="D2864" i="6"/>
  <c r="F2864" i="6"/>
  <c r="G2864" i="6" s="1"/>
  <c r="A2865" i="6"/>
  <c r="B2865" i="6"/>
  <c r="D2865" i="6"/>
  <c r="F2865" i="6"/>
  <c r="G2865" i="6" s="1"/>
  <c r="A2866" i="6"/>
  <c r="B2866" i="6"/>
  <c r="D2866" i="6"/>
  <c r="F2866" i="6"/>
  <c r="G2866" i="6" s="1"/>
  <c r="A2867" i="6"/>
  <c r="B2867" i="6"/>
  <c r="D2867" i="6"/>
  <c r="F2867" i="6"/>
  <c r="G2867" i="6" s="1"/>
  <c r="A2868" i="6"/>
  <c r="B2868" i="6"/>
  <c r="D2868" i="6"/>
  <c r="F2868" i="6"/>
  <c r="G2868" i="6" s="1"/>
  <c r="A2869" i="6"/>
  <c r="B2869" i="6"/>
  <c r="D2869" i="6"/>
  <c r="F2869" i="6"/>
  <c r="G2869" i="6" s="1"/>
  <c r="A2870" i="6"/>
  <c r="B2870" i="6"/>
  <c r="D2870" i="6"/>
  <c r="F2870" i="6"/>
  <c r="G2870" i="6" s="1"/>
  <c r="A2871" i="6"/>
  <c r="B2871" i="6"/>
  <c r="D2871" i="6"/>
  <c r="F2871" i="6"/>
  <c r="G2871" i="6" s="1"/>
  <c r="A2872" i="6"/>
  <c r="B2872" i="6"/>
  <c r="D2872" i="6"/>
  <c r="F2872" i="6"/>
  <c r="G2872" i="6" s="1"/>
  <c r="A2873" i="6"/>
  <c r="B2873" i="6"/>
  <c r="D2873" i="6"/>
  <c r="F2873" i="6"/>
  <c r="G2873" i="6" s="1"/>
  <c r="A2874" i="6"/>
  <c r="B2874" i="6"/>
  <c r="D2874" i="6"/>
  <c r="F2874" i="6"/>
  <c r="G2874" i="6" s="1"/>
  <c r="A2877" i="6"/>
  <c r="D2877" i="6"/>
  <c r="F2877" i="6"/>
  <c r="G2877" i="6" s="1"/>
  <c r="A2878" i="6"/>
  <c r="D2878" i="6"/>
  <c r="F2878" i="6"/>
  <c r="G2878" i="6" s="1"/>
  <c r="A2879" i="6"/>
  <c r="D2879" i="6"/>
  <c r="F2879" i="6"/>
  <c r="G2879" i="6" s="1"/>
  <c r="A2880" i="6"/>
  <c r="D2880" i="6"/>
  <c r="F2880" i="6"/>
  <c r="G2880" i="6" s="1"/>
  <c r="A2881" i="6"/>
  <c r="D2881" i="6"/>
  <c r="F2881" i="6"/>
  <c r="G2881" i="6" s="1"/>
  <c r="A2882" i="6"/>
  <c r="D2882" i="6"/>
  <c r="F2882" i="6"/>
  <c r="G2882" i="6" s="1"/>
  <c r="A2883" i="6"/>
  <c r="D2883" i="6"/>
  <c r="F2883" i="6"/>
  <c r="G2883" i="6" s="1"/>
  <c r="A2884" i="6"/>
  <c r="D2884" i="6"/>
  <c r="F2884" i="6"/>
  <c r="G2884" i="6" s="1"/>
  <c r="A2887" i="6"/>
  <c r="B2887" i="6"/>
  <c r="D2887" i="6"/>
  <c r="F2887" i="6"/>
  <c r="G2887" i="6" s="1"/>
  <c r="A2888" i="6"/>
  <c r="B2888" i="6"/>
  <c r="D2888" i="6"/>
  <c r="F2888" i="6"/>
  <c r="G2888" i="6" s="1"/>
  <c r="A2889" i="6"/>
  <c r="B2889" i="6"/>
  <c r="D2889" i="6"/>
  <c r="F2889" i="6"/>
  <c r="G2889" i="6" s="1"/>
  <c r="A2890" i="6"/>
  <c r="B2890" i="6"/>
  <c r="D2890" i="6"/>
  <c r="F2890" i="6"/>
  <c r="G2890" i="6" s="1"/>
  <c r="A2891" i="6"/>
  <c r="B2891" i="6"/>
  <c r="D2891" i="6"/>
  <c r="F2891" i="6"/>
  <c r="G2891" i="6" s="1"/>
  <c r="A2892" i="6"/>
  <c r="B2892" i="6"/>
  <c r="D2892" i="6"/>
  <c r="F2892" i="6"/>
  <c r="G2892" i="6" s="1"/>
  <c r="A2893" i="6"/>
  <c r="B2893" i="6"/>
  <c r="D2893" i="6"/>
  <c r="F2893" i="6"/>
  <c r="G2893" i="6" s="1"/>
  <c r="A2894" i="6"/>
  <c r="B2894" i="6"/>
  <c r="D2894" i="6"/>
  <c r="F2894" i="6"/>
  <c r="G2894" i="6" s="1"/>
  <c r="A2895" i="6"/>
  <c r="B2895" i="6"/>
  <c r="D2895" i="6"/>
  <c r="F2895" i="6"/>
  <c r="G2895" i="6" s="1"/>
  <c r="B2901" i="6"/>
  <c r="B2902" i="6"/>
  <c r="B2903" i="6"/>
  <c r="G2903" i="6"/>
  <c r="B2904" i="6"/>
  <c r="A2911" i="6"/>
  <c r="B2911" i="6"/>
  <c r="D2911" i="6"/>
  <c r="F2911" i="6"/>
  <c r="G2911" i="6" s="1"/>
  <c r="A2912" i="6"/>
  <c r="B2912" i="6"/>
  <c r="D2912" i="6"/>
  <c r="F2912" i="6"/>
  <c r="G2912" i="6" s="1"/>
  <c r="A2913" i="6"/>
  <c r="B2913" i="6"/>
  <c r="D2913" i="6"/>
  <c r="F2913" i="6"/>
  <c r="G2913" i="6" s="1"/>
  <c r="A2914" i="6"/>
  <c r="B2914" i="6"/>
  <c r="D2914" i="6"/>
  <c r="F2914" i="6"/>
  <c r="G2914" i="6" s="1"/>
  <c r="A2915" i="6"/>
  <c r="B2915" i="6"/>
  <c r="D2915" i="6"/>
  <c r="F2915" i="6"/>
  <c r="G2915" i="6" s="1"/>
  <c r="A2916" i="6"/>
  <c r="B2916" i="6"/>
  <c r="D2916" i="6"/>
  <c r="F2916" i="6"/>
  <c r="G2916" i="6" s="1"/>
  <c r="A2917" i="6"/>
  <c r="B2917" i="6"/>
  <c r="D2917" i="6"/>
  <c r="F2917" i="6"/>
  <c r="G2917" i="6" s="1"/>
  <c r="A2918" i="6"/>
  <c r="B2918" i="6"/>
  <c r="D2918" i="6"/>
  <c r="F2918" i="6"/>
  <c r="G2918" i="6" s="1"/>
  <c r="A2919" i="6"/>
  <c r="B2919" i="6"/>
  <c r="D2919" i="6"/>
  <c r="F2919" i="6"/>
  <c r="G2919" i="6" s="1"/>
  <c r="A2920" i="6"/>
  <c r="B2920" i="6"/>
  <c r="D2920" i="6"/>
  <c r="F2920" i="6"/>
  <c r="G2920" i="6" s="1"/>
  <c r="A2921" i="6"/>
  <c r="B2921" i="6"/>
  <c r="D2921" i="6"/>
  <c r="F2921" i="6"/>
  <c r="G2921" i="6" s="1"/>
  <c r="A2922" i="6"/>
  <c r="B2922" i="6"/>
  <c r="D2922" i="6"/>
  <c r="F2922" i="6"/>
  <c r="G2922" i="6" s="1"/>
  <c r="A2923" i="6"/>
  <c r="B2923" i="6"/>
  <c r="D2923" i="6"/>
  <c r="F2923" i="6"/>
  <c r="G2923" i="6" s="1"/>
  <c r="A2924" i="6"/>
  <c r="B2924" i="6"/>
  <c r="D2924" i="6"/>
  <c r="F2924" i="6"/>
  <c r="G2924" i="6" s="1"/>
  <c r="A2927" i="6"/>
  <c r="D2927" i="6"/>
  <c r="F2927" i="6"/>
  <c r="G2927" i="6" s="1"/>
  <c r="A2928" i="6"/>
  <c r="D2928" i="6"/>
  <c r="F2928" i="6"/>
  <c r="G2928" i="6" s="1"/>
  <c r="A2929" i="6"/>
  <c r="D2929" i="6"/>
  <c r="F2929" i="6"/>
  <c r="G2929" i="6" s="1"/>
  <c r="A2930" i="6"/>
  <c r="D2930" i="6"/>
  <c r="F2930" i="6"/>
  <c r="G2930" i="6" s="1"/>
  <c r="A2931" i="6"/>
  <c r="D2931" i="6"/>
  <c r="F2931" i="6"/>
  <c r="G2931" i="6" s="1"/>
  <c r="A2932" i="6"/>
  <c r="D2932" i="6"/>
  <c r="F2932" i="6"/>
  <c r="G2932" i="6" s="1"/>
  <c r="A2933" i="6"/>
  <c r="D2933" i="6"/>
  <c r="F2933" i="6"/>
  <c r="G2933" i="6" s="1"/>
  <c r="A2934" i="6"/>
  <c r="D2934" i="6"/>
  <c r="F2934" i="6"/>
  <c r="G2934" i="6" s="1"/>
  <c r="A2937" i="6"/>
  <c r="B2937" i="6"/>
  <c r="D2937" i="6"/>
  <c r="F2937" i="6"/>
  <c r="G2937" i="6" s="1"/>
  <c r="A2938" i="6"/>
  <c r="B2938" i="6"/>
  <c r="D2938" i="6"/>
  <c r="F2938" i="6"/>
  <c r="G2938" i="6" s="1"/>
  <c r="A2939" i="6"/>
  <c r="B2939" i="6"/>
  <c r="D2939" i="6"/>
  <c r="F2939" i="6"/>
  <c r="G2939" i="6" s="1"/>
  <c r="A2940" i="6"/>
  <c r="B2940" i="6"/>
  <c r="D2940" i="6"/>
  <c r="F2940" i="6"/>
  <c r="G2940" i="6" s="1"/>
  <c r="A2941" i="6"/>
  <c r="B2941" i="6"/>
  <c r="D2941" i="6"/>
  <c r="F2941" i="6"/>
  <c r="G2941" i="6" s="1"/>
  <c r="A2942" i="6"/>
  <c r="B2942" i="6"/>
  <c r="D2942" i="6"/>
  <c r="F2942" i="6"/>
  <c r="G2942" i="6" s="1"/>
  <c r="A2943" i="6"/>
  <c r="B2943" i="6"/>
  <c r="D2943" i="6"/>
  <c r="F2943" i="6"/>
  <c r="G2943" i="6" s="1"/>
  <c r="A2944" i="6"/>
  <c r="B2944" i="6"/>
  <c r="D2944" i="6"/>
  <c r="F2944" i="6"/>
  <c r="G2944" i="6" s="1"/>
  <c r="A2945" i="6"/>
  <c r="B2945" i="6"/>
  <c r="D2945" i="6"/>
  <c r="F2945" i="6"/>
  <c r="G2945" i="6" s="1"/>
  <c r="B2951" i="6"/>
  <c r="B2952" i="6"/>
  <c r="B2953" i="6"/>
  <c r="G2953" i="6"/>
  <c r="B2954" i="6"/>
  <c r="A2961" i="6"/>
  <c r="B2961" i="6"/>
  <c r="D2961" i="6"/>
  <c r="F2961" i="6"/>
  <c r="G2961" i="6" s="1"/>
  <c r="A2962" i="6"/>
  <c r="B2962" i="6"/>
  <c r="D2962" i="6"/>
  <c r="F2962" i="6"/>
  <c r="G2962" i="6" s="1"/>
  <c r="A2963" i="6"/>
  <c r="B2963" i="6"/>
  <c r="D2963" i="6"/>
  <c r="F2963" i="6"/>
  <c r="G2963" i="6" s="1"/>
  <c r="A2964" i="6"/>
  <c r="B2964" i="6"/>
  <c r="D2964" i="6"/>
  <c r="F2964" i="6"/>
  <c r="G2964" i="6" s="1"/>
  <c r="A2965" i="6"/>
  <c r="B2965" i="6"/>
  <c r="D2965" i="6"/>
  <c r="F2965" i="6"/>
  <c r="G2965" i="6" s="1"/>
  <c r="A2966" i="6"/>
  <c r="B2966" i="6"/>
  <c r="D2966" i="6"/>
  <c r="F2966" i="6"/>
  <c r="G2966" i="6" s="1"/>
  <c r="A2967" i="6"/>
  <c r="B2967" i="6"/>
  <c r="D2967" i="6"/>
  <c r="F2967" i="6"/>
  <c r="G2967" i="6" s="1"/>
  <c r="A2968" i="6"/>
  <c r="B2968" i="6"/>
  <c r="D2968" i="6"/>
  <c r="F2968" i="6"/>
  <c r="G2968" i="6" s="1"/>
  <c r="A2969" i="6"/>
  <c r="B2969" i="6"/>
  <c r="D2969" i="6"/>
  <c r="F2969" i="6"/>
  <c r="G2969" i="6" s="1"/>
  <c r="A2970" i="6"/>
  <c r="B2970" i="6"/>
  <c r="D2970" i="6"/>
  <c r="F2970" i="6"/>
  <c r="G2970" i="6" s="1"/>
  <c r="A2971" i="6"/>
  <c r="B2971" i="6"/>
  <c r="D2971" i="6"/>
  <c r="F2971" i="6"/>
  <c r="G2971" i="6" s="1"/>
  <c r="A2972" i="6"/>
  <c r="B2972" i="6"/>
  <c r="D2972" i="6"/>
  <c r="F2972" i="6"/>
  <c r="G2972" i="6" s="1"/>
  <c r="A2973" i="6"/>
  <c r="B2973" i="6"/>
  <c r="D2973" i="6"/>
  <c r="F2973" i="6"/>
  <c r="G2973" i="6" s="1"/>
  <c r="A2974" i="6"/>
  <c r="B2974" i="6"/>
  <c r="D2974" i="6"/>
  <c r="F2974" i="6"/>
  <c r="G2974" i="6" s="1"/>
  <c r="A2977" i="6"/>
  <c r="D2977" i="6"/>
  <c r="F2977" i="6"/>
  <c r="G2977" i="6" s="1"/>
  <c r="A2978" i="6"/>
  <c r="D2978" i="6"/>
  <c r="F2978" i="6"/>
  <c r="G2978" i="6" s="1"/>
  <c r="A2979" i="6"/>
  <c r="D2979" i="6"/>
  <c r="F2979" i="6"/>
  <c r="G2979" i="6" s="1"/>
  <c r="A2980" i="6"/>
  <c r="D2980" i="6"/>
  <c r="F2980" i="6"/>
  <c r="G2980" i="6" s="1"/>
  <c r="A2981" i="6"/>
  <c r="D2981" i="6"/>
  <c r="F2981" i="6"/>
  <c r="G2981" i="6"/>
  <c r="A2982" i="6"/>
  <c r="D2982" i="6"/>
  <c r="F2982" i="6"/>
  <c r="G2982" i="6" s="1"/>
  <c r="A2983" i="6"/>
  <c r="D2983" i="6"/>
  <c r="F2983" i="6"/>
  <c r="G2983" i="6" s="1"/>
  <c r="A2984" i="6"/>
  <c r="D2984" i="6"/>
  <c r="F2984" i="6"/>
  <c r="G2984" i="6" s="1"/>
  <c r="A2987" i="6"/>
  <c r="B2987" i="6"/>
  <c r="D2987" i="6"/>
  <c r="F2987" i="6"/>
  <c r="G2987" i="6" s="1"/>
  <c r="A2988" i="6"/>
  <c r="B2988" i="6"/>
  <c r="D2988" i="6"/>
  <c r="F2988" i="6"/>
  <c r="G2988" i="6" s="1"/>
  <c r="A2989" i="6"/>
  <c r="B2989" i="6"/>
  <c r="D2989" i="6"/>
  <c r="F2989" i="6"/>
  <c r="G2989" i="6" s="1"/>
  <c r="A2990" i="6"/>
  <c r="B2990" i="6"/>
  <c r="D2990" i="6"/>
  <c r="F2990" i="6"/>
  <c r="G2990" i="6" s="1"/>
  <c r="A2991" i="6"/>
  <c r="B2991" i="6"/>
  <c r="D2991" i="6"/>
  <c r="F2991" i="6"/>
  <c r="G2991" i="6" s="1"/>
  <c r="A2992" i="6"/>
  <c r="B2992" i="6"/>
  <c r="D2992" i="6"/>
  <c r="F2992" i="6"/>
  <c r="G2992" i="6" s="1"/>
  <c r="A2993" i="6"/>
  <c r="B2993" i="6"/>
  <c r="D2993" i="6"/>
  <c r="F2993" i="6"/>
  <c r="G2993" i="6" s="1"/>
  <c r="A2994" i="6"/>
  <c r="B2994" i="6"/>
  <c r="D2994" i="6"/>
  <c r="F2994" i="6"/>
  <c r="G2994" i="6" s="1"/>
  <c r="A2995" i="6"/>
  <c r="B2995" i="6"/>
  <c r="D2995" i="6"/>
  <c r="F2995" i="6"/>
  <c r="G2995" i="6" s="1"/>
  <c r="B3001" i="6"/>
  <c r="B3002" i="6"/>
  <c r="B3003" i="6"/>
  <c r="G3003" i="6"/>
  <c r="B3004" i="6"/>
  <c r="A3011" i="6"/>
  <c r="B3011" i="6"/>
  <c r="D3011" i="6"/>
  <c r="F3011" i="6"/>
  <c r="G3011" i="6" s="1"/>
  <c r="A3012" i="6"/>
  <c r="B3012" i="6"/>
  <c r="D3012" i="6"/>
  <c r="F3012" i="6"/>
  <c r="G3012" i="6" s="1"/>
  <c r="A3013" i="6"/>
  <c r="B3013" i="6"/>
  <c r="D3013" i="6"/>
  <c r="F3013" i="6"/>
  <c r="G3013" i="6" s="1"/>
  <c r="A3014" i="6"/>
  <c r="B3014" i="6"/>
  <c r="D3014" i="6"/>
  <c r="F3014" i="6"/>
  <c r="G3014" i="6" s="1"/>
  <c r="A3015" i="6"/>
  <c r="B3015" i="6"/>
  <c r="D3015" i="6"/>
  <c r="F3015" i="6"/>
  <c r="G3015" i="6" s="1"/>
  <c r="A3016" i="6"/>
  <c r="B3016" i="6"/>
  <c r="D3016" i="6"/>
  <c r="F3016" i="6"/>
  <c r="G3016" i="6" s="1"/>
  <c r="A3017" i="6"/>
  <c r="B3017" i="6"/>
  <c r="D3017" i="6"/>
  <c r="F3017" i="6"/>
  <c r="G3017" i="6" s="1"/>
  <c r="A3018" i="6"/>
  <c r="B3018" i="6"/>
  <c r="D3018" i="6"/>
  <c r="F3018" i="6"/>
  <c r="G3018" i="6" s="1"/>
  <c r="A3019" i="6"/>
  <c r="B3019" i="6"/>
  <c r="D3019" i="6"/>
  <c r="F3019" i="6"/>
  <c r="G3019" i="6" s="1"/>
  <c r="A3020" i="6"/>
  <c r="B3020" i="6"/>
  <c r="D3020" i="6"/>
  <c r="F3020" i="6"/>
  <c r="G3020" i="6" s="1"/>
  <c r="A3021" i="6"/>
  <c r="B3021" i="6"/>
  <c r="D3021" i="6"/>
  <c r="F3021" i="6"/>
  <c r="G3021" i="6" s="1"/>
  <c r="A3022" i="6"/>
  <c r="B3022" i="6"/>
  <c r="D3022" i="6"/>
  <c r="F3022" i="6"/>
  <c r="G3022" i="6" s="1"/>
  <c r="A3023" i="6"/>
  <c r="B3023" i="6"/>
  <c r="D3023" i="6"/>
  <c r="F3023" i="6"/>
  <c r="G3023" i="6" s="1"/>
  <c r="A3024" i="6"/>
  <c r="B3024" i="6"/>
  <c r="D3024" i="6"/>
  <c r="F3024" i="6"/>
  <c r="G3024" i="6" s="1"/>
  <c r="A3027" i="6"/>
  <c r="D3027" i="6"/>
  <c r="F3027" i="6"/>
  <c r="G3027" i="6" s="1"/>
  <c r="A3028" i="6"/>
  <c r="D3028" i="6"/>
  <c r="F3028" i="6"/>
  <c r="G3028" i="6" s="1"/>
  <c r="A3029" i="6"/>
  <c r="D3029" i="6"/>
  <c r="F3029" i="6"/>
  <c r="G3029" i="6" s="1"/>
  <c r="A3030" i="6"/>
  <c r="D3030" i="6"/>
  <c r="F3030" i="6"/>
  <c r="G3030" i="6" s="1"/>
  <c r="A3031" i="6"/>
  <c r="D3031" i="6"/>
  <c r="F3031" i="6"/>
  <c r="G3031" i="6" s="1"/>
  <c r="A3032" i="6"/>
  <c r="D3032" i="6"/>
  <c r="F3032" i="6"/>
  <c r="G3032" i="6" s="1"/>
  <c r="A3033" i="6"/>
  <c r="D3033" i="6"/>
  <c r="F3033" i="6"/>
  <c r="G3033" i="6" s="1"/>
  <c r="A3034" i="6"/>
  <c r="D3034" i="6"/>
  <c r="F3034" i="6"/>
  <c r="G3034" i="6" s="1"/>
  <c r="A3037" i="6"/>
  <c r="B3037" i="6"/>
  <c r="D3037" i="6"/>
  <c r="F3037" i="6"/>
  <c r="G3037" i="6" s="1"/>
  <c r="A3038" i="6"/>
  <c r="B3038" i="6"/>
  <c r="D3038" i="6"/>
  <c r="F3038" i="6"/>
  <c r="G3038" i="6" s="1"/>
  <c r="A3039" i="6"/>
  <c r="B3039" i="6"/>
  <c r="D3039" i="6"/>
  <c r="F3039" i="6"/>
  <c r="G3039" i="6" s="1"/>
  <c r="A3040" i="6"/>
  <c r="B3040" i="6"/>
  <c r="D3040" i="6"/>
  <c r="F3040" i="6"/>
  <c r="G3040" i="6" s="1"/>
  <c r="A3041" i="6"/>
  <c r="B3041" i="6"/>
  <c r="D3041" i="6"/>
  <c r="F3041" i="6"/>
  <c r="G3041" i="6" s="1"/>
  <c r="A3042" i="6"/>
  <c r="B3042" i="6"/>
  <c r="D3042" i="6"/>
  <c r="F3042" i="6"/>
  <c r="G3042" i="6" s="1"/>
  <c r="A3043" i="6"/>
  <c r="B3043" i="6"/>
  <c r="D3043" i="6"/>
  <c r="F3043" i="6"/>
  <c r="G3043" i="6" s="1"/>
  <c r="A3044" i="6"/>
  <c r="B3044" i="6"/>
  <c r="D3044" i="6"/>
  <c r="F3044" i="6"/>
  <c r="G3044" i="6" s="1"/>
  <c r="A3045" i="6"/>
  <c r="B3045" i="6"/>
  <c r="D3045" i="6"/>
  <c r="F3045" i="6"/>
  <c r="G3045" i="6" s="1"/>
  <c r="B3051" i="6"/>
  <c r="B3052" i="6"/>
  <c r="B3053" i="6"/>
  <c r="G3053" i="6"/>
  <c r="B3054" i="6"/>
  <c r="A3061" i="6"/>
  <c r="B3061" i="6"/>
  <c r="D3061" i="6"/>
  <c r="F3061" i="6"/>
  <c r="G3061" i="6" s="1"/>
  <c r="A3062" i="6"/>
  <c r="B3062" i="6"/>
  <c r="D3062" i="6"/>
  <c r="F3062" i="6"/>
  <c r="G3062" i="6" s="1"/>
  <c r="A3063" i="6"/>
  <c r="B3063" i="6"/>
  <c r="D3063" i="6"/>
  <c r="F3063" i="6"/>
  <c r="G3063" i="6" s="1"/>
  <c r="A3064" i="6"/>
  <c r="B3064" i="6"/>
  <c r="D3064" i="6"/>
  <c r="F3064" i="6"/>
  <c r="G3064" i="6" s="1"/>
  <c r="A3065" i="6"/>
  <c r="B3065" i="6"/>
  <c r="D3065" i="6"/>
  <c r="F3065" i="6"/>
  <c r="G3065" i="6" s="1"/>
  <c r="A3066" i="6"/>
  <c r="B3066" i="6"/>
  <c r="D3066" i="6"/>
  <c r="F3066" i="6"/>
  <c r="G3066" i="6" s="1"/>
  <c r="A3067" i="6"/>
  <c r="B3067" i="6"/>
  <c r="D3067" i="6"/>
  <c r="F3067" i="6"/>
  <c r="G3067" i="6" s="1"/>
  <c r="A3068" i="6"/>
  <c r="B3068" i="6"/>
  <c r="D3068" i="6"/>
  <c r="F3068" i="6"/>
  <c r="G3068" i="6" s="1"/>
  <c r="A3069" i="6"/>
  <c r="B3069" i="6"/>
  <c r="D3069" i="6"/>
  <c r="F3069" i="6"/>
  <c r="G3069" i="6" s="1"/>
  <c r="A3070" i="6"/>
  <c r="B3070" i="6"/>
  <c r="D3070" i="6"/>
  <c r="F3070" i="6"/>
  <c r="G3070" i="6" s="1"/>
  <c r="A3071" i="6"/>
  <c r="B3071" i="6"/>
  <c r="D3071" i="6"/>
  <c r="F3071" i="6"/>
  <c r="G3071" i="6" s="1"/>
  <c r="A3072" i="6"/>
  <c r="B3072" i="6"/>
  <c r="D3072" i="6"/>
  <c r="F3072" i="6"/>
  <c r="G3072" i="6" s="1"/>
  <c r="A3073" i="6"/>
  <c r="B3073" i="6"/>
  <c r="D3073" i="6"/>
  <c r="F3073" i="6"/>
  <c r="G3073" i="6" s="1"/>
  <c r="A3074" i="6"/>
  <c r="B3074" i="6"/>
  <c r="D3074" i="6"/>
  <c r="F3074" i="6"/>
  <c r="G3074" i="6" s="1"/>
  <c r="A3077" i="6"/>
  <c r="D3077" i="6"/>
  <c r="F3077" i="6"/>
  <c r="G3077" i="6" s="1"/>
  <c r="A3078" i="6"/>
  <c r="D3078" i="6"/>
  <c r="F3078" i="6"/>
  <c r="G3078" i="6" s="1"/>
  <c r="A3079" i="6"/>
  <c r="D3079" i="6"/>
  <c r="F3079" i="6"/>
  <c r="G3079" i="6" s="1"/>
  <c r="A3080" i="6"/>
  <c r="D3080" i="6"/>
  <c r="F3080" i="6"/>
  <c r="G3080" i="6" s="1"/>
  <c r="A3081" i="6"/>
  <c r="D3081" i="6"/>
  <c r="F3081" i="6"/>
  <c r="G3081" i="6" s="1"/>
  <c r="A3082" i="6"/>
  <c r="D3082" i="6"/>
  <c r="F3082" i="6"/>
  <c r="G3082" i="6" s="1"/>
  <c r="A3083" i="6"/>
  <c r="D3083" i="6"/>
  <c r="F3083" i="6"/>
  <c r="G3083" i="6" s="1"/>
  <c r="A3084" i="6"/>
  <c r="D3084" i="6"/>
  <c r="F3084" i="6"/>
  <c r="G3084" i="6" s="1"/>
  <c r="A3087" i="6"/>
  <c r="B3087" i="6"/>
  <c r="D3087" i="6"/>
  <c r="F3087" i="6"/>
  <c r="G3087" i="6" s="1"/>
  <c r="A3088" i="6"/>
  <c r="B3088" i="6"/>
  <c r="D3088" i="6"/>
  <c r="F3088" i="6"/>
  <c r="G3088" i="6" s="1"/>
  <c r="A3089" i="6"/>
  <c r="B3089" i="6"/>
  <c r="D3089" i="6"/>
  <c r="F3089" i="6"/>
  <c r="G3089" i="6" s="1"/>
  <c r="A3090" i="6"/>
  <c r="B3090" i="6"/>
  <c r="D3090" i="6"/>
  <c r="F3090" i="6"/>
  <c r="G3090" i="6" s="1"/>
  <c r="A3091" i="6"/>
  <c r="B3091" i="6"/>
  <c r="D3091" i="6"/>
  <c r="F3091" i="6"/>
  <c r="G3091" i="6" s="1"/>
  <c r="A3092" i="6"/>
  <c r="B3092" i="6"/>
  <c r="D3092" i="6"/>
  <c r="F3092" i="6"/>
  <c r="G3092" i="6" s="1"/>
  <c r="A3093" i="6"/>
  <c r="B3093" i="6"/>
  <c r="D3093" i="6"/>
  <c r="F3093" i="6"/>
  <c r="G3093" i="6" s="1"/>
  <c r="A3094" i="6"/>
  <c r="B3094" i="6"/>
  <c r="D3094" i="6"/>
  <c r="F3094" i="6"/>
  <c r="G3094" i="6" s="1"/>
  <c r="A3095" i="6"/>
  <c r="B3095" i="6"/>
  <c r="D3095" i="6"/>
  <c r="F3095" i="6"/>
  <c r="G3095" i="6" s="1"/>
  <c r="B1652" i="6"/>
  <c r="B1653" i="6"/>
  <c r="B1654" i="6"/>
  <c r="G1654" i="6"/>
  <c r="B1655" i="6"/>
  <c r="A1662" i="6"/>
  <c r="B1662" i="6"/>
  <c r="D1662" i="6"/>
  <c r="F1662" i="6"/>
  <c r="G1662" i="6" s="1"/>
  <c r="A1663" i="6"/>
  <c r="B1663" i="6"/>
  <c r="D1663" i="6"/>
  <c r="F1663" i="6"/>
  <c r="G1663" i="6" s="1"/>
  <c r="A1664" i="6"/>
  <c r="B1664" i="6"/>
  <c r="D1664" i="6"/>
  <c r="F1664" i="6"/>
  <c r="G1664" i="6" s="1"/>
  <c r="A1665" i="6"/>
  <c r="B1665" i="6"/>
  <c r="D1665" i="6"/>
  <c r="F1665" i="6"/>
  <c r="G1665" i="6" s="1"/>
  <c r="A1666" i="6"/>
  <c r="B1666" i="6"/>
  <c r="D1666" i="6"/>
  <c r="F1666" i="6"/>
  <c r="G1666" i="6" s="1"/>
  <c r="A1667" i="6"/>
  <c r="B1667" i="6"/>
  <c r="D1667" i="6"/>
  <c r="F1667" i="6"/>
  <c r="G1667" i="6" s="1"/>
  <c r="A1668" i="6"/>
  <c r="B1668" i="6"/>
  <c r="D1668" i="6"/>
  <c r="F1668" i="6"/>
  <c r="G1668" i="6" s="1"/>
  <c r="A1669" i="6"/>
  <c r="B1669" i="6"/>
  <c r="D1669" i="6"/>
  <c r="F1669" i="6"/>
  <c r="G1669" i="6" s="1"/>
  <c r="A1670" i="6"/>
  <c r="B1670" i="6"/>
  <c r="D1670" i="6"/>
  <c r="F1670" i="6"/>
  <c r="G1670" i="6" s="1"/>
  <c r="A1671" i="6"/>
  <c r="B1671" i="6"/>
  <c r="D1671" i="6"/>
  <c r="F1671" i="6"/>
  <c r="G1671" i="6" s="1"/>
  <c r="A1672" i="6"/>
  <c r="B1672" i="6"/>
  <c r="D1672" i="6"/>
  <c r="F1672" i="6"/>
  <c r="G1672" i="6" s="1"/>
  <c r="A1673" i="6"/>
  <c r="B1673" i="6"/>
  <c r="D1673" i="6"/>
  <c r="F1673" i="6"/>
  <c r="G1673" i="6" s="1"/>
  <c r="A1674" i="6"/>
  <c r="B1674" i="6"/>
  <c r="D1674" i="6"/>
  <c r="F1674" i="6"/>
  <c r="G1674" i="6" s="1"/>
  <c r="A1675" i="6"/>
  <c r="B1675" i="6"/>
  <c r="D1675" i="6"/>
  <c r="F1675" i="6"/>
  <c r="G1675" i="6" s="1"/>
  <c r="A1678" i="6"/>
  <c r="D1678" i="6"/>
  <c r="F1678" i="6"/>
  <c r="G1678" i="6" s="1"/>
  <c r="A1679" i="6"/>
  <c r="D1679" i="6"/>
  <c r="F1679" i="6"/>
  <c r="G1679" i="6" s="1"/>
  <c r="A1680" i="6"/>
  <c r="D1680" i="6"/>
  <c r="F1680" i="6"/>
  <c r="G1680" i="6" s="1"/>
  <c r="A1681" i="6"/>
  <c r="D1681" i="6"/>
  <c r="F1681" i="6"/>
  <c r="G1681" i="6" s="1"/>
  <c r="A1682" i="6"/>
  <c r="D1682" i="6"/>
  <c r="F1682" i="6"/>
  <c r="G1682" i="6" s="1"/>
  <c r="A1683" i="6"/>
  <c r="D1683" i="6"/>
  <c r="F1683" i="6"/>
  <c r="G1683" i="6" s="1"/>
  <c r="A1684" i="6"/>
  <c r="D1684" i="6"/>
  <c r="F1684" i="6"/>
  <c r="G1684" i="6" s="1"/>
  <c r="A1685" i="6"/>
  <c r="D1685" i="6"/>
  <c r="F1685" i="6"/>
  <c r="G1685" i="6" s="1"/>
  <c r="A1688" i="6"/>
  <c r="B1688" i="6"/>
  <c r="D1688" i="6"/>
  <c r="F1688" i="6"/>
  <c r="G1688" i="6" s="1"/>
  <c r="A1689" i="6"/>
  <c r="B1689" i="6"/>
  <c r="D1689" i="6"/>
  <c r="F1689" i="6"/>
  <c r="G1689" i="6" s="1"/>
  <c r="A1690" i="6"/>
  <c r="B1690" i="6"/>
  <c r="D1690" i="6"/>
  <c r="F1690" i="6"/>
  <c r="G1690" i="6" s="1"/>
  <c r="A1691" i="6"/>
  <c r="B1691" i="6"/>
  <c r="D1691" i="6"/>
  <c r="F1691" i="6"/>
  <c r="G1691" i="6" s="1"/>
  <c r="A1692" i="6"/>
  <c r="B1692" i="6"/>
  <c r="D1692" i="6"/>
  <c r="F1692" i="6"/>
  <c r="G1692" i="6" s="1"/>
  <c r="A1693" i="6"/>
  <c r="B1693" i="6"/>
  <c r="D1693" i="6"/>
  <c r="F1693" i="6"/>
  <c r="G1693" i="6"/>
  <c r="A1694" i="6"/>
  <c r="B1694" i="6"/>
  <c r="D1694" i="6"/>
  <c r="F1694" i="6"/>
  <c r="G1694" i="6" s="1"/>
  <c r="A1695" i="6"/>
  <c r="B1695" i="6"/>
  <c r="D1695" i="6"/>
  <c r="F1695" i="6"/>
  <c r="G1695" i="6" s="1"/>
  <c r="A1696" i="6"/>
  <c r="B1696" i="6"/>
  <c r="D1696" i="6"/>
  <c r="F1696" i="6"/>
  <c r="G1696" i="6" s="1"/>
  <c r="B1702" i="6"/>
  <c r="B1703" i="6"/>
  <c r="B1704" i="6"/>
  <c r="G1704" i="6"/>
  <c r="B1705" i="6"/>
  <c r="A1712" i="6"/>
  <c r="B1712" i="6"/>
  <c r="D1712" i="6"/>
  <c r="F1712" i="6"/>
  <c r="G1712" i="6" s="1"/>
  <c r="A1713" i="6"/>
  <c r="B1713" i="6"/>
  <c r="D1713" i="6"/>
  <c r="F1713" i="6"/>
  <c r="G1713" i="6" s="1"/>
  <c r="A1714" i="6"/>
  <c r="B1714" i="6"/>
  <c r="D1714" i="6"/>
  <c r="F1714" i="6"/>
  <c r="G1714" i="6" s="1"/>
  <c r="A1715" i="6"/>
  <c r="B1715" i="6"/>
  <c r="D1715" i="6"/>
  <c r="F1715" i="6"/>
  <c r="G1715" i="6" s="1"/>
  <c r="A1716" i="6"/>
  <c r="B1716" i="6"/>
  <c r="D1716" i="6"/>
  <c r="F1716" i="6"/>
  <c r="G1716" i="6" s="1"/>
  <c r="A1717" i="6"/>
  <c r="B1717" i="6"/>
  <c r="D1717" i="6"/>
  <c r="F1717" i="6"/>
  <c r="G1717" i="6" s="1"/>
  <c r="A1718" i="6"/>
  <c r="B1718" i="6"/>
  <c r="D1718" i="6"/>
  <c r="F1718" i="6"/>
  <c r="G1718" i="6" s="1"/>
  <c r="A1719" i="6"/>
  <c r="B1719" i="6"/>
  <c r="D1719" i="6"/>
  <c r="F1719" i="6"/>
  <c r="G1719" i="6" s="1"/>
  <c r="A1720" i="6"/>
  <c r="B1720" i="6"/>
  <c r="D1720" i="6"/>
  <c r="F1720" i="6"/>
  <c r="G1720" i="6" s="1"/>
  <c r="A1721" i="6"/>
  <c r="B1721" i="6"/>
  <c r="D1721" i="6"/>
  <c r="F1721" i="6"/>
  <c r="G1721" i="6" s="1"/>
  <c r="A1722" i="6"/>
  <c r="B1722" i="6"/>
  <c r="D1722" i="6"/>
  <c r="F1722" i="6"/>
  <c r="G1722" i="6" s="1"/>
  <c r="A1723" i="6"/>
  <c r="B1723" i="6"/>
  <c r="D1723" i="6"/>
  <c r="F1723" i="6"/>
  <c r="G1723" i="6" s="1"/>
  <c r="A1724" i="6"/>
  <c r="B1724" i="6"/>
  <c r="D1724" i="6"/>
  <c r="F1724" i="6"/>
  <c r="G1724" i="6" s="1"/>
  <c r="A1725" i="6"/>
  <c r="B1725" i="6"/>
  <c r="D1725" i="6"/>
  <c r="F1725" i="6"/>
  <c r="G1725" i="6" s="1"/>
  <c r="A1728" i="6"/>
  <c r="D1728" i="6"/>
  <c r="F1728" i="6"/>
  <c r="G1728" i="6" s="1"/>
  <c r="A1729" i="6"/>
  <c r="D1729" i="6"/>
  <c r="F1729" i="6"/>
  <c r="G1729" i="6" s="1"/>
  <c r="A1730" i="6"/>
  <c r="D1730" i="6"/>
  <c r="F1730" i="6"/>
  <c r="G1730" i="6" s="1"/>
  <c r="A1731" i="6"/>
  <c r="D1731" i="6"/>
  <c r="F1731" i="6"/>
  <c r="G1731" i="6" s="1"/>
  <c r="A1732" i="6"/>
  <c r="D1732" i="6"/>
  <c r="F1732" i="6"/>
  <c r="G1732" i="6" s="1"/>
  <c r="A1733" i="6"/>
  <c r="D1733" i="6"/>
  <c r="F1733" i="6"/>
  <c r="G1733" i="6" s="1"/>
  <c r="A1734" i="6"/>
  <c r="D1734" i="6"/>
  <c r="F1734" i="6"/>
  <c r="G1734" i="6" s="1"/>
  <c r="A1735" i="6"/>
  <c r="D1735" i="6"/>
  <c r="F1735" i="6"/>
  <c r="G1735" i="6" s="1"/>
  <c r="A1738" i="6"/>
  <c r="B1738" i="6"/>
  <c r="D1738" i="6"/>
  <c r="F1738" i="6"/>
  <c r="G1738" i="6" s="1"/>
  <c r="A1739" i="6"/>
  <c r="B1739" i="6"/>
  <c r="D1739" i="6"/>
  <c r="F1739" i="6"/>
  <c r="G1739" i="6" s="1"/>
  <c r="A1740" i="6"/>
  <c r="B1740" i="6"/>
  <c r="D1740" i="6"/>
  <c r="F1740" i="6"/>
  <c r="G1740" i="6" s="1"/>
  <c r="A1741" i="6"/>
  <c r="B1741" i="6"/>
  <c r="D1741" i="6"/>
  <c r="F1741" i="6"/>
  <c r="G1741" i="6" s="1"/>
  <c r="A1742" i="6"/>
  <c r="B1742" i="6"/>
  <c r="D1742" i="6"/>
  <c r="F1742" i="6"/>
  <c r="G1742" i="6" s="1"/>
  <c r="A1743" i="6"/>
  <c r="B1743" i="6"/>
  <c r="D1743" i="6"/>
  <c r="F1743" i="6"/>
  <c r="G1743" i="6" s="1"/>
  <c r="A1744" i="6"/>
  <c r="B1744" i="6"/>
  <c r="D1744" i="6"/>
  <c r="F1744" i="6"/>
  <c r="G1744" i="6" s="1"/>
  <c r="A1745" i="6"/>
  <c r="B1745" i="6"/>
  <c r="D1745" i="6"/>
  <c r="F1745" i="6"/>
  <c r="G1745" i="6" s="1"/>
  <c r="A1746" i="6"/>
  <c r="B1746" i="6"/>
  <c r="D1746" i="6"/>
  <c r="F1746" i="6"/>
  <c r="G1746" i="6" s="1"/>
  <c r="B1752" i="6"/>
  <c r="B1753" i="6"/>
  <c r="B1754" i="6"/>
  <c r="G1754" i="6"/>
  <c r="B1755" i="6"/>
  <c r="A1762" i="6"/>
  <c r="B1762" i="6"/>
  <c r="D1762" i="6"/>
  <c r="F1762" i="6"/>
  <c r="G1762" i="6" s="1"/>
  <c r="A1763" i="6"/>
  <c r="B1763" i="6"/>
  <c r="D1763" i="6"/>
  <c r="F1763" i="6"/>
  <c r="G1763" i="6" s="1"/>
  <c r="A1764" i="6"/>
  <c r="B1764" i="6"/>
  <c r="D1764" i="6"/>
  <c r="F1764" i="6"/>
  <c r="G1764" i="6" s="1"/>
  <c r="A1765" i="6"/>
  <c r="B1765" i="6"/>
  <c r="D1765" i="6"/>
  <c r="F1765" i="6"/>
  <c r="G1765" i="6" s="1"/>
  <c r="A1766" i="6"/>
  <c r="B1766" i="6"/>
  <c r="D1766" i="6"/>
  <c r="F1766" i="6"/>
  <c r="G1766" i="6" s="1"/>
  <c r="A1767" i="6"/>
  <c r="B1767" i="6"/>
  <c r="D1767" i="6"/>
  <c r="F1767" i="6"/>
  <c r="G1767" i="6" s="1"/>
  <c r="A1768" i="6"/>
  <c r="B1768" i="6"/>
  <c r="D1768" i="6"/>
  <c r="F1768" i="6"/>
  <c r="G1768" i="6" s="1"/>
  <c r="A1769" i="6"/>
  <c r="B1769" i="6"/>
  <c r="D1769" i="6"/>
  <c r="F1769" i="6"/>
  <c r="G1769" i="6" s="1"/>
  <c r="A1770" i="6"/>
  <c r="B1770" i="6"/>
  <c r="D1770" i="6"/>
  <c r="F1770" i="6"/>
  <c r="G1770" i="6" s="1"/>
  <c r="A1771" i="6"/>
  <c r="B1771" i="6"/>
  <c r="D1771" i="6"/>
  <c r="F1771" i="6"/>
  <c r="G1771" i="6" s="1"/>
  <c r="A1772" i="6"/>
  <c r="B1772" i="6"/>
  <c r="D1772" i="6"/>
  <c r="F1772" i="6"/>
  <c r="G1772" i="6" s="1"/>
  <c r="A1773" i="6"/>
  <c r="B1773" i="6"/>
  <c r="D1773" i="6"/>
  <c r="F1773" i="6"/>
  <c r="G1773" i="6" s="1"/>
  <c r="A1774" i="6"/>
  <c r="B1774" i="6"/>
  <c r="D1774" i="6"/>
  <c r="F1774" i="6"/>
  <c r="G1774" i="6" s="1"/>
  <c r="A1775" i="6"/>
  <c r="B1775" i="6"/>
  <c r="D1775" i="6"/>
  <c r="F1775" i="6"/>
  <c r="G1775" i="6" s="1"/>
  <c r="A1778" i="6"/>
  <c r="D1778" i="6"/>
  <c r="F1778" i="6"/>
  <c r="G1778" i="6" s="1"/>
  <c r="A1779" i="6"/>
  <c r="D1779" i="6"/>
  <c r="F1779" i="6"/>
  <c r="G1779" i="6" s="1"/>
  <c r="A1780" i="6"/>
  <c r="D1780" i="6"/>
  <c r="F1780" i="6"/>
  <c r="G1780" i="6" s="1"/>
  <c r="A1781" i="6"/>
  <c r="D1781" i="6"/>
  <c r="F1781" i="6"/>
  <c r="G1781" i="6" s="1"/>
  <c r="A1782" i="6"/>
  <c r="D1782" i="6"/>
  <c r="F1782" i="6"/>
  <c r="G1782" i="6" s="1"/>
  <c r="A1783" i="6"/>
  <c r="D1783" i="6"/>
  <c r="F1783" i="6"/>
  <c r="G1783" i="6" s="1"/>
  <c r="A1784" i="6"/>
  <c r="D1784" i="6"/>
  <c r="F1784" i="6"/>
  <c r="G1784" i="6" s="1"/>
  <c r="A1785" i="6"/>
  <c r="D1785" i="6"/>
  <c r="F1785" i="6"/>
  <c r="G1785" i="6" s="1"/>
  <c r="A1788" i="6"/>
  <c r="B1788" i="6"/>
  <c r="D1788" i="6"/>
  <c r="F1788" i="6"/>
  <c r="G1788" i="6" s="1"/>
  <c r="A1789" i="6"/>
  <c r="B1789" i="6"/>
  <c r="D1789" i="6"/>
  <c r="F1789" i="6"/>
  <c r="G1789" i="6" s="1"/>
  <c r="A1790" i="6"/>
  <c r="B1790" i="6"/>
  <c r="D1790" i="6"/>
  <c r="F1790" i="6"/>
  <c r="G1790" i="6" s="1"/>
  <c r="A1791" i="6"/>
  <c r="B1791" i="6"/>
  <c r="D1791" i="6"/>
  <c r="F1791" i="6"/>
  <c r="G1791" i="6" s="1"/>
  <c r="A1792" i="6"/>
  <c r="B1792" i="6"/>
  <c r="D1792" i="6"/>
  <c r="F1792" i="6"/>
  <c r="G1792" i="6" s="1"/>
  <c r="A1793" i="6"/>
  <c r="B1793" i="6"/>
  <c r="D1793" i="6"/>
  <c r="F1793" i="6"/>
  <c r="G1793" i="6" s="1"/>
  <c r="A1794" i="6"/>
  <c r="B1794" i="6"/>
  <c r="D1794" i="6"/>
  <c r="F1794" i="6"/>
  <c r="G1794" i="6" s="1"/>
  <c r="A1795" i="6"/>
  <c r="B1795" i="6"/>
  <c r="D1795" i="6"/>
  <c r="F1795" i="6"/>
  <c r="G1795" i="6"/>
  <c r="A1796" i="6"/>
  <c r="B1796" i="6"/>
  <c r="D1796" i="6"/>
  <c r="F1796" i="6"/>
  <c r="G1796" i="6" s="1"/>
  <c r="B1802" i="6"/>
  <c r="B1803" i="6"/>
  <c r="B1804" i="6"/>
  <c r="G1804" i="6"/>
  <c r="B1805" i="6"/>
  <c r="A1812" i="6"/>
  <c r="B1812" i="6"/>
  <c r="D1812" i="6"/>
  <c r="F1812" i="6"/>
  <c r="G1812" i="6" s="1"/>
  <c r="A1813" i="6"/>
  <c r="B1813" i="6"/>
  <c r="D1813" i="6"/>
  <c r="F1813" i="6"/>
  <c r="G1813" i="6" s="1"/>
  <c r="A1814" i="6"/>
  <c r="B1814" i="6"/>
  <c r="D1814" i="6"/>
  <c r="F1814" i="6"/>
  <c r="G1814" i="6" s="1"/>
  <c r="A1815" i="6"/>
  <c r="B1815" i="6"/>
  <c r="D1815" i="6"/>
  <c r="F1815" i="6"/>
  <c r="G1815" i="6" s="1"/>
  <c r="A1816" i="6"/>
  <c r="B1816" i="6"/>
  <c r="D1816" i="6"/>
  <c r="F1816" i="6"/>
  <c r="G1816" i="6" s="1"/>
  <c r="A1817" i="6"/>
  <c r="B1817" i="6"/>
  <c r="D1817" i="6"/>
  <c r="F1817" i="6"/>
  <c r="G1817" i="6" s="1"/>
  <c r="A1818" i="6"/>
  <c r="B1818" i="6"/>
  <c r="D1818" i="6"/>
  <c r="F1818" i="6"/>
  <c r="G1818" i="6" s="1"/>
  <c r="A1819" i="6"/>
  <c r="B1819" i="6"/>
  <c r="D1819" i="6"/>
  <c r="F1819" i="6"/>
  <c r="G1819" i="6" s="1"/>
  <c r="A1820" i="6"/>
  <c r="B1820" i="6"/>
  <c r="D1820" i="6"/>
  <c r="F1820" i="6"/>
  <c r="G1820" i="6" s="1"/>
  <c r="A1821" i="6"/>
  <c r="B1821" i="6"/>
  <c r="D1821" i="6"/>
  <c r="F1821" i="6"/>
  <c r="G1821" i="6" s="1"/>
  <c r="A1822" i="6"/>
  <c r="B1822" i="6"/>
  <c r="D1822" i="6"/>
  <c r="F1822" i="6"/>
  <c r="G1822" i="6" s="1"/>
  <c r="A1823" i="6"/>
  <c r="B1823" i="6"/>
  <c r="D1823" i="6"/>
  <c r="F1823" i="6"/>
  <c r="G1823" i="6" s="1"/>
  <c r="A1824" i="6"/>
  <c r="B1824" i="6"/>
  <c r="D1824" i="6"/>
  <c r="F1824" i="6"/>
  <c r="G1824" i="6" s="1"/>
  <c r="A1825" i="6"/>
  <c r="B1825" i="6"/>
  <c r="D1825" i="6"/>
  <c r="F1825" i="6"/>
  <c r="G1825" i="6" s="1"/>
  <c r="A1828" i="6"/>
  <c r="D1828" i="6"/>
  <c r="F1828" i="6"/>
  <c r="G1828" i="6" s="1"/>
  <c r="A1829" i="6"/>
  <c r="D1829" i="6"/>
  <c r="F1829" i="6"/>
  <c r="G1829" i="6" s="1"/>
  <c r="A1830" i="6"/>
  <c r="D1830" i="6"/>
  <c r="F1830" i="6"/>
  <c r="G1830" i="6" s="1"/>
  <c r="A1831" i="6"/>
  <c r="D1831" i="6"/>
  <c r="F1831" i="6"/>
  <c r="G1831" i="6" s="1"/>
  <c r="A1832" i="6"/>
  <c r="D1832" i="6"/>
  <c r="F1832" i="6"/>
  <c r="G1832" i="6" s="1"/>
  <c r="A1833" i="6"/>
  <c r="D1833" i="6"/>
  <c r="F1833" i="6"/>
  <c r="G1833" i="6" s="1"/>
  <c r="A1834" i="6"/>
  <c r="D1834" i="6"/>
  <c r="F1834" i="6"/>
  <c r="G1834" i="6" s="1"/>
  <c r="A1835" i="6"/>
  <c r="D1835" i="6"/>
  <c r="F1835" i="6"/>
  <c r="G1835" i="6" s="1"/>
  <c r="A1838" i="6"/>
  <c r="B1838" i="6"/>
  <c r="D1838" i="6"/>
  <c r="F1838" i="6"/>
  <c r="G1838" i="6" s="1"/>
  <c r="A1839" i="6"/>
  <c r="B1839" i="6"/>
  <c r="D1839" i="6"/>
  <c r="F1839" i="6"/>
  <c r="G1839" i="6" s="1"/>
  <c r="A1840" i="6"/>
  <c r="B1840" i="6"/>
  <c r="D1840" i="6"/>
  <c r="F1840" i="6"/>
  <c r="G1840" i="6" s="1"/>
  <c r="A1841" i="6"/>
  <c r="B1841" i="6"/>
  <c r="D1841" i="6"/>
  <c r="F1841" i="6"/>
  <c r="G1841" i="6" s="1"/>
  <c r="A1842" i="6"/>
  <c r="B1842" i="6"/>
  <c r="D1842" i="6"/>
  <c r="F1842" i="6"/>
  <c r="G1842" i="6" s="1"/>
  <c r="A1843" i="6"/>
  <c r="B1843" i="6"/>
  <c r="D1843" i="6"/>
  <c r="F1843" i="6"/>
  <c r="G1843" i="6" s="1"/>
  <c r="A1844" i="6"/>
  <c r="B1844" i="6"/>
  <c r="D1844" i="6"/>
  <c r="F1844" i="6"/>
  <c r="G1844" i="6" s="1"/>
  <c r="A1845" i="6"/>
  <c r="B1845" i="6"/>
  <c r="D1845" i="6"/>
  <c r="F1845" i="6"/>
  <c r="G1845" i="6" s="1"/>
  <c r="A1846" i="6"/>
  <c r="B1846" i="6"/>
  <c r="D1846" i="6"/>
  <c r="F1846" i="6"/>
  <c r="G1846" i="6" s="1"/>
  <c r="B1852" i="6"/>
  <c r="B1853" i="6"/>
  <c r="B1854" i="6"/>
  <c r="G1854" i="6"/>
  <c r="B1855" i="6"/>
  <c r="A1862" i="6"/>
  <c r="B1862" i="6"/>
  <c r="D1862" i="6"/>
  <c r="F1862" i="6"/>
  <c r="G1862" i="6" s="1"/>
  <c r="A1863" i="6"/>
  <c r="B1863" i="6"/>
  <c r="D1863" i="6"/>
  <c r="F1863" i="6"/>
  <c r="G1863" i="6" s="1"/>
  <c r="A1864" i="6"/>
  <c r="B1864" i="6"/>
  <c r="D1864" i="6"/>
  <c r="F1864" i="6"/>
  <c r="G1864" i="6" s="1"/>
  <c r="A1865" i="6"/>
  <c r="B1865" i="6"/>
  <c r="D1865" i="6"/>
  <c r="F1865" i="6"/>
  <c r="G1865" i="6" s="1"/>
  <c r="A1866" i="6"/>
  <c r="B1866" i="6"/>
  <c r="D1866" i="6"/>
  <c r="F1866" i="6"/>
  <c r="G1866" i="6" s="1"/>
  <c r="A1867" i="6"/>
  <c r="B1867" i="6"/>
  <c r="D1867" i="6"/>
  <c r="F1867" i="6"/>
  <c r="G1867" i="6" s="1"/>
  <c r="A1868" i="6"/>
  <c r="B1868" i="6"/>
  <c r="D1868" i="6"/>
  <c r="F1868" i="6"/>
  <c r="G1868" i="6" s="1"/>
  <c r="A1869" i="6"/>
  <c r="B1869" i="6"/>
  <c r="D1869" i="6"/>
  <c r="F1869" i="6"/>
  <c r="G1869" i="6" s="1"/>
  <c r="A1870" i="6"/>
  <c r="B1870" i="6"/>
  <c r="D1870" i="6"/>
  <c r="F1870" i="6"/>
  <c r="G1870" i="6" s="1"/>
  <c r="A1871" i="6"/>
  <c r="B1871" i="6"/>
  <c r="D1871" i="6"/>
  <c r="F1871" i="6"/>
  <c r="G1871" i="6" s="1"/>
  <c r="A1872" i="6"/>
  <c r="B1872" i="6"/>
  <c r="D1872" i="6"/>
  <c r="F1872" i="6"/>
  <c r="G1872" i="6" s="1"/>
  <c r="A1873" i="6"/>
  <c r="B1873" i="6"/>
  <c r="D1873" i="6"/>
  <c r="F1873" i="6"/>
  <c r="G1873" i="6" s="1"/>
  <c r="A1874" i="6"/>
  <c r="B1874" i="6"/>
  <c r="D1874" i="6"/>
  <c r="F1874" i="6"/>
  <c r="G1874" i="6" s="1"/>
  <c r="A1875" i="6"/>
  <c r="B1875" i="6"/>
  <c r="D1875" i="6"/>
  <c r="F1875" i="6"/>
  <c r="G1875" i="6" s="1"/>
  <c r="A1878" i="6"/>
  <c r="D1878" i="6"/>
  <c r="F1878" i="6"/>
  <c r="G1878" i="6" s="1"/>
  <c r="A1879" i="6"/>
  <c r="D1879" i="6"/>
  <c r="F1879" i="6"/>
  <c r="G1879" i="6" s="1"/>
  <c r="A1880" i="6"/>
  <c r="D1880" i="6"/>
  <c r="F1880" i="6"/>
  <c r="G1880" i="6" s="1"/>
  <c r="A1881" i="6"/>
  <c r="D1881" i="6"/>
  <c r="F1881" i="6"/>
  <c r="G1881" i="6" s="1"/>
  <c r="A1882" i="6"/>
  <c r="D1882" i="6"/>
  <c r="F1882" i="6"/>
  <c r="G1882" i="6" s="1"/>
  <c r="A1883" i="6"/>
  <c r="D1883" i="6"/>
  <c r="F1883" i="6"/>
  <c r="G1883" i="6" s="1"/>
  <c r="A1884" i="6"/>
  <c r="D1884" i="6"/>
  <c r="F1884" i="6"/>
  <c r="G1884" i="6"/>
  <c r="A1885" i="6"/>
  <c r="D1885" i="6"/>
  <c r="F1885" i="6"/>
  <c r="G1885" i="6" s="1"/>
  <c r="A1888" i="6"/>
  <c r="B1888" i="6"/>
  <c r="D1888" i="6"/>
  <c r="F1888" i="6"/>
  <c r="G1888" i="6" s="1"/>
  <c r="A1889" i="6"/>
  <c r="B1889" i="6"/>
  <c r="D1889" i="6"/>
  <c r="F1889" i="6"/>
  <c r="G1889" i="6" s="1"/>
  <c r="A1890" i="6"/>
  <c r="B1890" i="6"/>
  <c r="D1890" i="6"/>
  <c r="F1890" i="6"/>
  <c r="G1890" i="6" s="1"/>
  <c r="A1891" i="6"/>
  <c r="B1891" i="6"/>
  <c r="D1891" i="6"/>
  <c r="F1891" i="6"/>
  <c r="G1891" i="6" s="1"/>
  <c r="A1892" i="6"/>
  <c r="B1892" i="6"/>
  <c r="D1892" i="6"/>
  <c r="F1892" i="6"/>
  <c r="G1892" i="6" s="1"/>
  <c r="A1893" i="6"/>
  <c r="B1893" i="6"/>
  <c r="D1893" i="6"/>
  <c r="F1893" i="6"/>
  <c r="G1893" i="6" s="1"/>
  <c r="A1894" i="6"/>
  <c r="B1894" i="6"/>
  <c r="D1894" i="6"/>
  <c r="F1894" i="6"/>
  <c r="G1894" i="6" s="1"/>
  <c r="A1895" i="6"/>
  <c r="B1895" i="6"/>
  <c r="D1895" i="6"/>
  <c r="F1895" i="6"/>
  <c r="G1895" i="6" s="1"/>
  <c r="A1896" i="6"/>
  <c r="B1896" i="6"/>
  <c r="D1896" i="6"/>
  <c r="F1896" i="6"/>
  <c r="G1896" i="6" s="1"/>
  <c r="B1902" i="6"/>
  <c r="B1903" i="6"/>
  <c r="B1904" i="6"/>
  <c r="G1904" i="6"/>
  <c r="B1905" i="6"/>
  <c r="A1912" i="6"/>
  <c r="B1912" i="6"/>
  <c r="D1912" i="6"/>
  <c r="F1912" i="6"/>
  <c r="G1912" i="6" s="1"/>
  <c r="A1913" i="6"/>
  <c r="B1913" i="6"/>
  <c r="D1913" i="6"/>
  <c r="F1913" i="6"/>
  <c r="G1913" i="6" s="1"/>
  <c r="A1914" i="6"/>
  <c r="B1914" i="6"/>
  <c r="D1914" i="6"/>
  <c r="F1914" i="6"/>
  <c r="G1914" i="6" s="1"/>
  <c r="A1915" i="6"/>
  <c r="B1915" i="6"/>
  <c r="D1915" i="6"/>
  <c r="F1915" i="6"/>
  <c r="G1915" i="6" s="1"/>
  <c r="A1916" i="6"/>
  <c r="B1916" i="6"/>
  <c r="D1916" i="6"/>
  <c r="F1916" i="6"/>
  <c r="G1916" i="6" s="1"/>
  <c r="A1917" i="6"/>
  <c r="B1917" i="6"/>
  <c r="D1917" i="6"/>
  <c r="F1917" i="6"/>
  <c r="G1917" i="6" s="1"/>
  <c r="A1918" i="6"/>
  <c r="B1918" i="6"/>
  <c r="D1918" i="6"/>
  <c r="F1918" i="6"/>
  <c r="G1918" i="6" s="1"/>
  <c r="A1919" i="6"/>
  <c r="B1919" i="6"/>
  <c r="D1919" i="6"/>
  <c r="F1919" i="6"/>
  <c r="G1919" i="6" s="1"/>
  <c r="A1920" i="6"/>
  <c r="B1920" i="6"/>
  <c r="D1920" i="6"/>
  <c r="F1920" i="6"/>
  <c r="G1920" i="6" s="1"/>
  <c r="A1921" i="6"/>
  <c r="B1921" i="6"/>
  <c r="D1921" i="6"/>
  <c r="F1921" i="6"/>
  <c r="G1921" i="6" s="1"/>
  <c r="A1922" i="6"/>
  <c r="B1922" i="6"/>
  <c r="D1922" i="6"/>
  <c r="F1922" i="6"/>
  <c r="G1922" i="6" s="1"/>
  <c r="A1923" i="6"/>
  <c r="B1923" i="6"/>
  <c r="D1923" i="6"/>
  <c r="F1923" i="6"/>
  <c r="G1923" i="6" s="1"/>
  <c r="A1924" i="6"/>
  <c r="B1924" i="6"/>
  <c r="D1924" i="6"/>
  <c r="F1924" i="6"/>
  <c r="G1924" i="6" s="1"/>
  <c r="A1925" i="6"/>
  <c r="B1925" i="6"/>
  <c r="D1925" i="6"/>
  <c r="F1925" i="6"/>
  <c r="G1925" i="6" s="1"/>
  <c r="A1928" i="6"/>
  <c r="D1928" i="6"/>
  <c r="F1928" i="6"/>
  <c r="G1928" i="6" s="1"/>
  <c r="A1929" i="6"/>
  <c r="D1929" i="6"/>
  <c r="F1929" i="6"/>
  <c r="G1929" i="6" s="1"/>
  <c r="A1930" i="6"/>
  <c r="D1930" i="6"/>
  <c r="F1930" i="6"/>
  <c r="G1930" i="6" s="1"/>
  <c r="A1931" i="6"/>
  <c r="D1931" i="6"/>
  <c r="F1931" i="6"/>
  <c r="G1931" i="6" s="1"/>
  <c r="A1932" i="6"/>
  <c r="D1932" i="6"/>
  <c r="F1932" i="6"/>
  <c r="G1932" i="6" s="1"/>
  <c r="A1933" i="6"/>
  <c r="D1933" i="6"/>
  <c r="F1933" i="6"/>
  <c r="G1933" i="6" s="1"/>
  <c r="A1934" i="6"/>
  <c r="D1934" i="6"/>
  <c r="F1934" i="6"/>
  <c r="G1934" i="6" s="1"/>
  <c r="A1935" i="6"/>
  <c r="D1935" i="6"/>
  <c r="F1935" i="6"/>
  <c r="G1935" i="6" s="1"/>
  <c r="A1938" i="6"/>
  <c r="B1938" i="6"/>
  <c r="D1938" i="6"/>
  <c r="F1938" i="6"/>
  <c r="G1938" i="6"/>
  <c r="A1939" i="6"/>
  <c r="B1939" i="6"/>
  <c r="D1939" i="6"/>
  <c r="F1939" i="6"/>
  <c r="G1939" i="6" s="1"/>
  <c r="A1940" i="6"/>
  <c r="B1940" i="6"/>
  <c r="D1940" i="6"/>
  <c r="F1940" i="6"/>
  <c r="G1940" i="6" s="1"/>
  <c r="A1941" i="6"/>
  <c r="B1941" i="6"/>
  <c r="D1941" i="6"/>
  <c r="F1941" i="6"/>
  <c r="G1941" i="6" s="1"/>
  <c r="A1942" i="6"/>
  <c r="B1942" i="6"/>
  <c r="D1942" i="6"/>
  <c r="F1942" i="6"/>
  <c r="G1942" i="6" s="1"/>
  <c r="A1943" i="6"/>
  <c r="B1943" i="6"/>
  <c r="D1943" i="6"/>
  <c r="F1943" i="6"/>
  <c r="G1943" i="6" s="1"/>
  <c r="A1944" i="6"/>
  <c r="B1944" i="6"/>
  <c r="D1944" i="6"/>
  <c r="F1944" i="6"/>
  <c r="G1944" i="6" s="1"/>
  <c r="A1945" i="6"/>
  <c r="B1945" i="6"/>
  <c r="D1945" i="6"/>
  <c r="F1945" i="6"/>
  <c r="G1945" i="6" s="1"/>
  <c r="A1946" i="6"/>
  <c r="B1946" i="6"/>
  <c r="D1946" i="6"/>
  <c r="F1946" i="6"/>
  <c r="G1946" i="6" s="1"/>
  <c r="B1952" i="6"/>
  <c r="B1953" i="6"/>
  <c r="B1954" i="6"/>
  <c r="G1954" i="6"/>
  <c r="B1955" i="6"/>
  <c r="A1962" i="6"/>
  <c r="B1962" i="6"/>
  <c r="D1962" i="6"/>
  <c r="F1962" i="6"/>
  <c r="G1962" i="6" s="1"/>
  <c r="A1963" i="6"/>
  <c r="B1963" i="6"/>
  <c r="D1963" i="6"/>
  <c r="F1963" i="6"/>
  <c r="G1963" i="6" s="1"/>
  <c r="A1964" i="6"/>
  <c r="B1964" i="6"/>
  <c r="D1964" i="6"/>
  <c r="F1964" i="6"/>
  <c r="G1964" i="6" s="1"/>
  <c r="A1965" i="6"/>
  <c r="B1965" i="6"/>
  <c r="D1965" i="6"/>
  <c r="F1965" i="6"/>
  <c r="G1965" i="6" s="1"/>
  <c r="A1966" i="6"/>
  <c r="B1966" i="6"/>
  <c r="D1966" i="6"/>
  <c r="F1966" i="6"/>
  <c r="G1966" i="6" s="1"/>
  <c r="A1967" i="6"/>
  <c r="B1967" i="6"/>
  <c r="D1967" i="6"/>
  <c r="F1967" i="6"/>
  <c r="G1967" i="6" s="1"/>
  <c r="A1968" i="6"/>
  <c r="B1968" i="6"/>
  <c r="D1968" i="6"/>
  <c r="F1968" i="6"/>
  <c r="G1968" i="6" s="1"/>
  <c r="A1969" i="6"/>
  <c r="B1969" i="6"/>
  <c r="D1969" i="6"/>
  <c r="F1969" i="6"/>
  <c r="G1969" i="6" s="1"/>
  <c r="A1970" i="6"/>
  <c r="B1970" i="6"/>
  <c r="D1970" i="6"/>
  <c r="F1970" i="6"/>
  <c r="G1970" i="6" s="1"/>
  <c r="A1971" i="6"/>
  <c r="B1971" i="6"/>
  <c r="D1971" i="6"/>
  <c r="F1971" i="6"/>
  <c r="G1971" i="6" s="1"/>
  <c r="A1972" i="6"/>
  <c r="B1972" i="6"/>
  <c r="D1972" i="6"/>
  <c r="F1972" i="6"/>
  <c r="G1972" i="6" s="1"/>
  <c r="A1973" i="6"/>
  <c r="B1973" i="6"/>
  <c r="D1973" i="6"/>
  <c r="F1973" i="6"/>
  <c r="G1973" i="6"/>
  <c r="A1974" i="6"/>
  <c r="B1974" i="6"/>
  <c r="D1974" i="6"/>
  <c r="F1974" i="6"/>
  <c r="G1974" i="6" s="1"/>
  <c r="A1975" i="6"/>
  <c r="B1975" i="6"/>
  <c r="D1975" i="6"/>
  <c r="F1975" i="6"/>
  <c r="G1975" i="6" s="1"/>
  <c r="A1978" i="6"/>
  <c r="D1978" i="6"/>
  <c r="F1978" i="6"/>
  <c r="G1978" i="6" s="1"/>
  <c r="A1979" i="6"/>
  <c r="D1979" i="6"/>
  <c r="F1979" i="6"/>
  <c r="G1979" i="6" s="1"/>
  <c r="A1980" i="6"/>
  <c r="D1980" i="6"/>
  <c r="F1980" i="6"/>
  <c r="G1980" i="6" s="1"/>
  <c r="A1981" i="6"/>
  <c r="D1981" i="6"/>
  <c r="F1981" i="6"/>
  <c r="G1981" i="6" s="1"/>
  <c r="A1982" i="6"/>
  <c r="D1982" i="6"/>
  <c r="F1982" i="6"/>
  <c r="G1982" i="6" s="1"/>
  <c r="A1983" i="6"/>
  <c r="D1983" i="6"/>
  <c r="F1983" i="6"/>
  <c r="G1983" i="6" s="1"/>
  <c r="A1984" i="6"/>
  <c r="D1984" i="6"/>
  <c r="F1984" i="6"/>
  <c r="G1984" i="6" s="1"/>
  <c r="A1985" i="6"/>
  <c r="D1985" i="6"/>
  <c r="F1985" i="6"/>
  <c r="G1985" i="6" s="1"/>
  <c r="A1988" i="6"/>
  <c r="B1988" i="6"/>
  <c r="D1988" i="6"/>
  <c r="F1988" i="6"/>
  <c r="G1988" i="6" s="1"/>
  <c r="A1989" i="6"/>
  <c r="B1989" i="6"/>
  <c r="D1989" i="6"/>
  <c r="F1989" i="6"/>
  <c r="G1989" i="6" s="1"/>
  <c r="A1990" i="6"/>
  <c r="B1990" i="6"/>
  <c r="D1990" i="6"/>
  <c r="F1990" i="6"/>
  <c r="G1990" i="6" s="1"/>
  <c r="A1991" i="6"/>
  <c r="B1991" i="6"/>
  <c r="D1991" i="6"/>
  <c r="F1991" i="6"/>
  <c r="G1991" i="6" s="1"/>
  <c r="A1992" i="6"/>
  <c r="B1992" i="6"/>
  <c r="D1992" i="6"/>
  <c r="F1992" i="6"/>
  <c r="G1992" i="6" s="1"/>
  <c r="A1993" i="6"/>
  <c r="B1993" i="6"/>
  <c r="D1993" i="6"/>
  <c r="F1993" i="6"/>
  <c r="G1993" i="6" s="1"/>
  <c r="A1994" i="6"/>
  <c r="B1994" i="6"/>
  <c r="D1994" i="6"/>
  <c r="F1994" i="6"/>
  <c r="G1994" i="6" s="1"/>
  <c r="A1995" i="6"/>
  <c r="B1995" i="6"/>
  <c r="D1995" i="6"/>
  <c r="F1995" i="6"/>
  <c r="G1995" i="6" s="1"/>
  <c r="A1996" i="6"/>
  <c r="B1996" i="6"/>
  <c r="D1996" i="6"/>
  <c r="F1996" i="6"/>
  <c r="G1996" i="6" s="1"/>
  <c r="B2002" i="6"/>
  <c r="B2003" i="6"/>
  <c r="B2004" i="6"/>
  <c r="G2004" i="6"/>
  <c r="B2005" i="6"/>
  <c r="A2012" i="6"/>
  <c r="B2012" i="6"/>
  <c r="D2012" i="6"/>
  <c r="F2012" i="6"/>
  <c r="G2012" i="6" s="1"/>
  <c r="A2013" i="6"/>
  <c r="B2013" i="6"/>
  <c r="D2013" i="6"/>
  <c r="F2013" i="6"/>
  <c r="G2013" i="6" s="1"/>
  <c r="A2014" i="6"/>
  <c r="B2014" i="6"/>
  <c r="D2014" i="6"/>
  <c r="F2014" i="6"/>
  <c r="G2014" i="6" s="1"/>
  <c r="A2015" i="6"/>
  <c r="B2015" i="6"/>
  <c r="D2015" i="6"/>
  <c r="F2015" i="6"/>
  <c r="G2015" i="6" s="1"/>
  <c r="A2016" i="6"/>
  <c r="B2016" i="6"/>
  <c r="D2016" i="6"/>
  <c r="F2016" i="6"/>
  <c r="G2016" i="6" s="1"/>
  <c r="A2017" i="6"/>
  <c r="B2017" i="6"/>
  <c r="D2017" i="6"/>
  <c r="F2017" i="6"/>
  <c r="G2017" i="6" s="1"/>
  <c r="A2018" i="6"/>
  <c r="B2018" i="6"/>
  <c r="D2018" i="6"/>
  <c r="F2018" i="6"/>
  <c r="G2018" i="6" s="1"/>
  <c r="A2019" i="6"/>
  <c r="B2019" i="6"/>
  <c r="D2019" i="6"/>
  <c r="F2019" i="6"/>
  <c r="G2019" i="6" s="1"/>
  <c r="A2020" i="6"/>
  <c r="B2020" i="6"/>
  <c r="D2020" i="6"/>
  <c r="F2020" i="6"/>
  <c r="G2020" i="6" s="1"/>
  <c r="A2021" i="6"/>
  <c r="B2021" i="6"/>
  <c r="D2021" i="6"/>
  <c r="F2021" i="6"/>
  <c r="G2021" i="6" s="1"/>
  <c r="A2022" i="6"/>
  <c r="B2022" i="6"/>
  <c r="D2022" i="6"/>
  <c r="F2022" i="6"/>
  <c r="G2022" i="6"/>
  <c r="A2023" i="6"/>
  <c r="B2023" i="6"/>
  <c r="D2023" i="6"/>
  <c r="F2023" i="6"/>
  <c r="G2023" i="6" s="1"/>
  <c r="A2024" i="6"/>
  <c r="B2024" i="6"/>
  <c r="D2024" i="6"/>
  <c r="F2024" i="6"/>
  <c r="G2024" i="6" s="1"/>
  <c r="A2025" i="6"/>
  <c r="B2025" i="6"/>
  <c r="D2025" i="6"/>
  <c r="F2025" i="6"/>
  <c r="G2025" i="6" s="1"/>
  <c r="A2028" i="6"/>
  <c r="D2028" i="6"/>
  <c r="F2028" i="6"/>
  <c r="G2028" i="6" s="1"/>
  <c r="A2029" i="6"/>
  <c r="D2029" i="6"/>
  <c r="F2029" i="6"/>
  <c r="G2029" i="6" s="1"/>
  <c r="A2030" i="6"/>
  <c r="D2030" i="6"/>
  <c r="F2030" i="6"/>
  <c r="G2030" i="6" s="1"/>
  <c r="A2031" i="6"/>
  <c r="D2031" i="6"/>
  <c r="F2031" i="6"/>
  <c r="G2031" i="6" s="1"/>
  <c r="A2032" i="6"/>
  <c r="D2032" i="6"/>
  <c r="F2032" i="6"/>
  <c r="G2032" i="6" s="1"/>
  <c r="A2033" i="6"/>
  <c r="D2033" i="6"/>
  <c r="F2033" i="6"/>
  <c r="G2033" i="6" s="1"/>
  <c r="A2034" i="6"/>
  <c r="D2034" i="6"/>
  <c r="F2034" i="6"/>
  <c r="G2034" i="6" s="1"/>
  <c r="A2035" i="6"/>
  <c r="D2035" i="6"/>
  <c r="F2035" i="6"/>
  <c r="G2035" i="6" s="1"/>
  <c r="A2038" i="6"/>
  <c r="B2038" i="6"/>
  <c r="D2038" i="6"/>
  <c r="F2038" i="6"/>
  <c r="G2038" i="6" s="1"/>
  <c r="A2039" i="6"/>
  <c r="B2039" i="6"/>
  <c r="D2039" i="6"/>
  <c r="F2039" i="6"/>
  <c r="G2039" i="6" s="1"/>
  <c r="A2040" i="6"/>
  <c r="B2040" i="6"/>
  <c r="D2040" i="6"/>
  <c r="F2040" i="6"/>
  <c r="G2040" i="6" s="1"/>
  <c r="A2041" i="6"/>
  <c r="B2041" i="6"/>
  <c r="D2041" i="6"/>
  <c r="F2041" i="6"/>
  <c r="G2041" i="6" s="1"/>
  <c r="A2042" i="6"/>
  <c r="B2042" i="6"/>
  <c r="D2042" i="6"/>
  <c r="F2042" i="6"/>
  <c r="G2042" i="6" s="1"/>
  <c r="A2043" i="6"/>
  <c r="B2043" i="6"/>
  <c r="D2043" i="6"/>
  <c r="F2043" i="6"/>
  <c r="G2043" i="6" s="1"/>
  <c r="A2044" i="6"/>
  <c r="B2044" i="6"/>
  <c r="D2044" i="6"/>
  <c r="F2044" i="6"/>
  <c r="G2044" i="6" s="1"/>
  <c r="A2045" i="6"/>
  <c r="B2045" i="6"/>
  <c r="D2045" i="6"/>
  <c r="F2045" i="6"/>
  <c r="G2045" i="6" s="1"/>
  <c r="A2046" i="6"/>
  <c r="B2046" i="6"/>
  <c r="D2046" i="6"/>
  <c r="F2046" i="6"/>
  <c r="G2046" i="6" s="1"/>
  <c r="B2052" i="6"/>
  <c r="B2053" i="6"/>
  <c r="B2054" i="6"/>
  <c r="G2054" i="6"/>
  <c r="B2055" i="6"/>
  <c r="A2062" i="6"/>
  <c r="B2062" i="6"/>
  <c r="D2062" i="6"/>
  <c r="F2062" i="6"/>
  <c r="G2062" i="6" s="1"/>
  <c r="A2063" i="6"/>
  <c r="B2063" i="6"/>
  <c r="D2063" i="6"/>
  <c r="F2063" i="6"/>
  <c r="G2063" i="6" s="1"/>
  <c r="A2064" i="6"/>
  <c r="B2064" i="6"/>
  <c r="D2064" i="6"/>
  <c r="F2064" i="6"/>
  <c r="G2064" i="6" s="1"/>
  <c r="A2065" i="6"/>
  <c r="B2065" i="6"/>
  <c r="D2065" i="6"/>
  <c r="F2065" i="6"/>
  <c r="G2065" i="6" s="1"/>
  <c r="A2066" i="6"/>
  <c r="B2066" i="6"/>
  <c r="D2066" i="6"/>
  <c r="F2066" i="6"/>
  <c r="G2066" i="6" s="1"/>
  <c r="A2067" i="6"/>
  <c r="B2067" i="6"/>
  <c r="D2067" i="6"/>
  <c r="F2067" i="6"/>
  <c r="G2067" i="6" s="1"/>
  <c r="A2068" i="6"/>
  <c r="B2068" i="6"/>
  <c r="D2068" i="6"/>
  <c r="F2068" i="6"/>
  <c r="G2068" i="6" s="1"/>
  <c r="A2069" i="6"/>
  <c r="B2069" i="6"/>
  <c r="D2069" i="6"/>
  <c r="F2069" i="6"/>
  <c r="G2069" i="6" s="1"/>
  <c r="A2070" i="6"/>
  <c r="B2070" i="6"/>
  <c r="D2070" i="6"/>
  <c r="F2070" i="6"/>
  <c r="G2070" i="6" s="1"/>
  <c r="A2071" i="6"/>
  <c r="B2071" i="6"/>
  <c r="D2071" i="6"/>
  <c r="F2071" i="6"/>
  <c r="G2071" i="6" s="1"/>
  <c r="A2072" i="6"/>
  <c r="B2072" i="6"/>
  <c r="D2072" i="6"/>
  <c r="F2072" i="6"/>
  <c r="G2072" i="6" s="1"/>
  <c r="A2073" i="6"/>
  <c r="B2073" i="6"/>
  <c r="D2073" i="6"/>
  <c r="F2073" i="6"/>
  <c r="G2073" i="6" s="1"/>
  <c r="A2074" i="6"/>
  <c r="B2074" i="6"/>
  <c r="D2074" i="6"/>
  <c r="F2074" i="6"/>
  <c r="G2074" i="6" s="1"/>
  <c r="A2075" i="6"/>
  <c r="B2075" i="6"/>
  <c r="D2075" i="6"/>
  <c r="F2075" i="6"/>
  <c r="G2075" i="6" s="1"/>
  <c r="A2078" i="6"/>
  <c r="D2078" i="6"/>
  <c r="F2078" i="6"/>
  <c r="G2078" i="6" s="1"/>
  <c r="A2079" i="6"/>
  <c r="D2079" i="6"/>
  <c r="F2079" i="6"/>
  <c r="G2079" i="6" s="1"/>
  <c r="A2080" i="6"/>
  <c r="D2080" i="6"/>
  <c r="F2080" i="6"/>
  <c r="G2080" i="6"/>
  <c r="A2081" i="6"/>
  <c r="D2081" i="6"/>
  <c r="F2081" i="6"/>
  <c r="G2081" i="6" s="1"/>
  <c r="A2082" i="6"/>
  <c r="D2082" i="6"/>
  <c r="F2082" i="6"/>
  <c r="G2082" i="6"/>
  <c r="A2083" i="6"/>
  <c r="D2083" i="6"/>
  <c r="F2083" i="6"/>
  <c r="G2083" i="6" s="1"/>
  <c r="A2084" i="6"/>
  <c r="D2084" i="6"/>
  <c r="F2084" i="6"/>
  <c r="G2084" i="6" s="1"/>
  <c r="A2085" i="6"/>
  <c r="D2085" i="6"/>
  <c r="F2085" i="6"/>
  <c r="G2085" i="6" s="1"/>
  <c r="A2088" i="6"/>
  <c r="B2088" i="6"/>
  <c r="D2088" i="6"/>
  <c r="F2088" i="6"/>
  <c r="G2088" i="6" s="1"/>
  <c r="A2089" i="6"/>
  <c r="B2089" i="6"/>
  <c r="D2089" i="6"/>
  <c r="F2089" i="6"/>
  <c r="G2089" i="6" s="1"/>
  <c r="A2090" i="6"/>
  <c r="B2090" i="6"/>
  <c r="D2090" i="6"/>
  <c r="F2090" i="6"/>
  <c r="G2090" i="6" s="1"/>
  <c r="A2091" i="6"/>
  <c r="B2091" i="6"/>
  <c r="D2091" i="6"/>
  <c r="F2091" i="6"/>
  <c r="G2091" i="6" s="1"/>
  <c r="A2092" i="6"/>
  <c r="B2092" i="6"/>
  <c r="D2092" i="6"/>
  <c r="F2092" i="6"/>
  <c r="G2092" i="6" s="1"/>
  <c r="A2093" i="6"/>
  <c r="B2093" i="6"/>
  <c r="D2093" i="6"/>
  <c r="F2093" i="6"/>
  <c r="G2093" i="6" s="1"/>
  <c r="A2094" i="6"/>
  <c r="B2094" i="6"/>
  <c r="D2094" i="6"/>
  <c r="F2094" i="6"/>
  <c r="G2094" i="6" s="1"/>
  <c r="A2095" i="6"/>
  <c r="B2095" i="6"/>
  <c r="D2095" i="6"/>
  <c r="F2095" i="6"/>
  <c r="G2095" i="6" s="1"/>
  <c r="A2096" i="6"/>
  <c r="B2096" i="6"/>
  <c r="D2096" i="6"/>
  <c r="F2096" i="6"/>
  <c r="G2096" i="6" s="1"/>
  <c r="B2102" i="6"/>
  <c r="B2103" i="6"/>
  <c r="B2104" i="6"/>
  <c r="G2104" i="6"/>
  <c r="B2105" i="6"/>
  <c r="A2112" i="6"/>
  <c r="B2112" i="6"/>
  <c r="D2112" i="6"/>
  <c r="F2112" i="6"/>
  <c r="G2112" i="6" s="1"/>
  <c r="A2113" i="6"/>
  <c r="B2113" i="6"/>
  <c r="D2113" i="6"/>
  <c r="F2113" i="6"/>
  <c r="G2113" i="6" s="1"/>
  <c r="A2114" i="6"/>
  <c r="B2114" i="6"/>
  <c r="D2114" i="6"/>
  <c r="F2114" i="6"/>
  <c r="G2114" i="6" s="1"/>
  <c r="A2115" i="6"/>
  <c r="B2115" i="6"/>
  <c r="D2115" i="6"/>
  <c r="F2115" i="6"/>
  <c r="G2115" i="6" s="1"/>
  <c r="A2116" i="6"/>
  <c r="B2116" i="6"/>
  <c r="D2116" i="6"/>
  <c r="F2116" i="6"/>
  <c r="G2116" i="6" s="1"/>
  <c r="A2117" i="6"/>
  <c r="B2117" i="6"/>
  <c r="D2117" i="6"/>
  <c r="F2117" i="6"/>
  <c r="G2117" i="6" s="1"/>
  <c r="A2118" i="6"/>
  <c r="B2118" i="6"/>
  <c r="D2118" i="6"/>
  <c r="F2118" i="6"/>
  <c r="G2118" i="6" s="1"/>
  <c r="A2119" i="6"/>
  <c r="B2119" i="6"/>
  <c r="D2119" i="6"/>
  <c r="F2119" i="6"/>
  <c r="G2119" i="6" s="1"/>
  <c r="A2120" i="6"/>
  <c r="B2120" i="6"/>
  <c r="D2120" i="6"/>
  <c r="F2120" i="6"/>
  <c r="G2120" i="6" s="1"/>
  <c r="A2121" i="6"/>
  <c r="B2121" i="6"/>
  <c r="D2121" i="6"/>
  <c r="F2121" i="6"/>
  <c r="G2121" i="6" s="1"/>
  <c r="A2122" i="6"/>
  <c r="B2122" i="6"/>
  <c r="D2122" i="6"/>
  <c r="F2122" i="6"/>
  <c r="G2122" i="6" s="1"/>
  <c r="A2123" i="6"/>
  <c r="B2123" i="6"/>
  <c r="D2123" i="6"/>
  <c r="F2123" i="6"/>
  <c r="G2123" i="6" s="1"/>
  <c r="A2124" i="6"/>
  <c r="B2124" i="6"/>
  <c r="D2124" i="6"/>
  <c r="F2124" i="6"/>
  <c r="G2124" i="6"/>
  <c r="A2125" i="6"/>
  <c r="B2125" i="6"/>
  <c r="D2125" i="6"/>
  <c r="F2125" i="6"/>
  <c r="G2125" i="6" s="1"/>
  <c r="A2128" i="6"/>
  <c r="D2128" i="6"/>
  <c r="F2128" i="6"/>
  <c r="G2128" i="6" s="1"/>
  <c r="A2129" i="6"/>
  <c r="D2129" i="6"/>
  <c r="F2129" i="6"/>
  <c r="G2129" i="6" s="1"/>
  <c r="A2130" i="6"/>
  <c r="D2130" i="6"/>
  <c r="F2130" i="6"/>
  <c r="G2130" i="6" s="1"/>
  <c r="A2131" i="6"/>
  <c r="D2131" i="6"/>
  <c r="F2131" i="6"/>
  <c r="G2131" i="6" s="1"/>
  <c r="A2132" i="6"/>
  <c r="D2132" i="6"/>
  <c r="F2132" i="6"/>
  <c r="G2132" i="6" s="1"/>
  <c r="A2133" i="6"/>
  <c r="D2133" i="6"/>
  <c r="F2133" i="6"/>
  <c r="G2133" i="6" s="1"/>
  <c r="A2134" i="6"/>
  <c r="D2134" i="6"/>
  <c r="F2134" i="6"/>
  <c r="G2134" i="6" s="1"/>
  <c r="A2135" i="6"/>
  <c r="D2135" i="6"/>
  <c r="F2135" i="6"/>
  <c r="G2135" i="6" s="1"/>
  <c r="A2138" i="6"/>
  <c r="B2138" i="6"/>
  <c r="D2138" i="6"/>
  <c r="F2138" i="6"/>
  <c r="G2138" i="6" s="1"/>
  <c r="A2139" i="6"/>
  <c r="B2139" i="6"/>
  <c r="D2139" i="6"/>
  <c r="F2139" i="6"/>
  <c r="G2139" i="6" s="1"/>
  <c r="A2140" i="6"/>
  <c r="B2140" i="6"/>
  <c r="D2140" i="6"/>
  <c r="F2140" i="6"/>
  <c r="G2140" i="6" s="1"/>
  <c r="A2141" i="6"/>
  <c r="B2141" i="6"/>
  <c r="D2141" i="6"/>
  <c r="F2141" i="6"/>
  <c r="G2141" i="6" s="1"/>
  <c r="A2142" i="6"/>
  <c r="B2142" i="6"/>
  <c r="D2142" i="6"/>
  <c r="F2142" i="6"/>
  <c r="G2142" i="6" s="1"/>
  <c r="A2143" i="6"/>
  <c r="B2143" i="6"/>
  <c r="D2143" i="6"/>
  <c r="F2143" i="6"/>
  <c r="G2143" i="6" s="1"/>
  <c r="A2144" i="6"/>
  <c r="B2144" i="6"/>
  <c r="D2144" i="6"/>
  <c r="F2144" i="6"/>
  <c r="G2144" i="6" s="1"/>
  <c r="A2145" i="6"/>
  <c r="B2145" i="6"/>
  <c r="D2145" i="6"/>
  <c r="F2145" i="6"/>
  <c r="G2145" i="6" s="1"/>
  <c r="A2146" i="6"/>
  <c r="B2146" i="6"/>
  <c r="D2146" i="6"/>
  <c r="F2146" i="6"/>
  <c r="G2146" i="6" s="1"/>
  <c r="B2152" i="6"/>
  <c r="B2153" i="6"/>
  <c r="B2154" i="6"/>
  <c r="G2154" i="6"/>
  <c r="B2155" i="6"/>
  <c r="A2162" i="6"/>
  <c r="B2162" i="6"/>
  <c r="D2162" i="6"/>
  <c r="F2162" i="6"/>
  <c r="G2162" i="6" s="1"/>
  <c r="A2163" i="6"/>
  <c r="B2163" i="6"/>
  <c r="D2163" i="6"/>
  <c r="F2163" i="6"/>
  <c r="G2163" i="6" s="1"/>
  <c r="A2164" i="6"/>
  <c r="B2164" i="6"/>
  <c r="D2164" i="6"/>
  <c r="F2164" i="6"/>
  <c r="G2164" i="6" s="1"/>
  <c r="A2165" i="6"/>
  <c r="B2165" i="6"/>
  <c r="D2165" i="6"/>
  <c r="F2165" i="6"/>
  <c r="G2165" i="6" s="1"/>
  <c r="A2166" i="6"/>
  <c r="B2166" i="6"/>
  <c r="D2166" i="6"/>
  <c r="F2166" i="6"/>
  <c r="G2166" i="6" s="1"/>
  <c r="A2167" i="6"/>
  <c r="B2167" i="6"/>
  <c r="D2167" i="6"/>
  <c r="F2167" i="6"/>
  <c r="G2167" i="6" s="1"/>
  <c r="A2168" i="6"/>
  <c r="B2168" i="6"/>
  <c r="D2168" i="6"/>
  <c r="F2168" i="6"/>
  <c r="G2168" i="6" s="1"/>
  <c r="A2169" i="6"/>
  <c r="B2169" i="6"/>
  <c r="D2169" i="6"/>
  <c r="F2169" i="6"/>
  <c r="G2169" i="6" s="1"/>
  <c r="A2170" i="6"/>
  <c r="B2170" i="6"/>
  <c r="D2170" i="6"/>
  <c r="F2170" i="6"/>
  <c r="G2170" i="6" s="1"/>
  <c r="A2171" i="6"/>
  <c r="B2171" i="6"/>
  <c r="D2171" i="6"/>
  <c r="F2171" i="6"/>
  <c r="G2171" i="6" s="1"/>
  <c r="A2172" i="6"/>
  <c r="B2172" i="6"/>
  <c r="D2172" i="6"/>
  <c r="F2172" i="6"/>
  <c r="G2172" i="6" s="1"/>
  <c r="A2173" i="6"/>
  <c r="B2173" i="6"/>
  <c r="D2173" i="6"/>
  <c r="F2173" i="6"/>
  <c r="G2173" i="6" s="1"/>
  <c r="A2174" i="6"/>
  <c r="B2174" i="6"/>
  <c r="D2174" i="6"/>
  <c r="F2174" i="6"/>
  <c r="G2174" i="6" s="1"/>
  <c r="A2175" i="6"/>
  <c r="B2175" i="6"/>
  <c r="D2175" i="6"/>
  <c r="F2175" i="6"/>
  <c r="G2175" i="6" s="1"/>
  <c r="A2178" i="6"/>
  <c r="D2178" i="6"/>
  <c r="F2178" i="6"/>
  <c r="G2178" i="6" s="1"/>
  <c r="A2179" i="6"/>
  <c r="D2179" i="6"/>
  <c r="F2179" i="6"/>
  <c r="G2179" i="6" s="1"/>
  <c r="A2180" i="6"/>
  <c r="D2180" i="6"/>
  <c r="F2180" i="6"/>
  <c r="G2180" i="6" s="1"/>
  <c r="A2181" i="6"/>
  <c r="D2181" i="6"/>
  <c r="F2181" i="6"/>
  <c r="G2181" i="6" s="1"/>
  <c r="A2182" i="6"/>
  <c r="D2182" i="6"/>
  <c r="F2182" i="6"/>
  <c r="G2182" i="6" s="1"/>
  <c r="A2183" i="6"/>
  <c r="D2183" i="6"/>
  <c r="F2183" i="6"/>
  <c r="G2183" i="6" s="1"/>
  <c r="A2184" i="6"/>
  <c r="D2184" i="6"/>
  <c r="F2184" i="6"/>
  <c r="G2184" i="6" s="1"/>
  <c r="A2185" i="6"/>
  <c r="D2185" i="6"/>
  <c r="F2185" i="6"/>
  <c r="G2185" i="6" s="1"/>
  <c r="A2188" i="6"/>
  <c r="B2188" i="6"/>
  <c r="D2188" i="6"/>
  <c r="F2188" i="6"/>
  <c r="G2188" i="6" s="1"/>
  <c r="A2189" i="6"/>
  <c r="B2189" i="6"/>
  <c r="D2189" i="6"/>
  <c r="F2189" i="6"/>
  <c r="G2189" i="6" s="1"/>
  <c r="A2190" i="6"/>
  <c r="B2190" i="6"/>
  <c r="D2190" i="6"/>
  <c r="F2190" i="6"/>
  <c r="G2190" i="6" s="1"/>
  <c r="A2191" i="6"/>
  <c r="B2191" i="6"/>
  <c r="D2191" i="6"/>
  <c r="F2191" i="6"/>
  <c r="G2191" i="6" s="1"/>
  <c r="A2192" i="6"/>
  <c r="B2192" i="6"/>
  <c r="D2192" i="6"/>
  <c r="F2192" i="6"/>
  <c r="G2192" i="6" s="1"/>
  <c r="A2193" i="6"/>
  <c r="B2193" i="6"/>
  <c r="D2193" i="6"/>
  <c r="F2193" i="6"/>
  <c r="G2193" i="6" s="1"/>
  <c r="A2194" i="6"/>
  <c r="B2194" i="6"/>
  <c r="D2194" i="6"/>
  <c r="F2194" i="6"/>
  <c r="G2194" i="6" s="1"/>
  <c r="A2195" i="6"/>
  <c r="B2195" i="6"/>
  <c r="D2195" i="6"/>
  <c r="F2195" i="6"/>
  <c r="G2195" i="6" s="1"/>
  <c r="A2196" i="6"/>
  <c r="B2196" i="6"/>
  <c r="D2196" i="6"/>
  <c r="F2196" i="6"/>
  <c r="G2196" i="6" s="1"/>
  <c r="B2202" i="6"/>
  <c r="B2203" i="6"/>
  <c r="B2204" i="6"/>
  <c r="G2204" i="6"/>
  <c r="B2205" i="6"/>
  <c r="A2212" i="6"/>
  <c r="B2212" i="6"/>
  <c r="D2212" i="6"/>
  <c r="F2212" i="6"/>
  <c r="G2212" i="6" s="1"/>
  <c r="A2213" i="6"/>
  <c r="B2213" i="6"/>
  <c r="D2213" i="6"/>
  <c r="F2213" i="6"/>
  <c r="G2213" i="6" s="1"/>
  <c r="A2214" i="6"/>
  <c r="B2214" i="6"/>
  <c r="D2214" i="6"/>
  <c r="F2214" i="6"/>
  <c r="G2214" i="6" s="1"/>
  <c r="A2215" i="6"/>
  <c r="B2215" i="6"/>
  <c r="D2215" i="6"/>
  <c r="F2215" i="6"/>
  <c r="G2215" i="6" s="1"/>
  <c r="A2216" i="6"/>
  <c r="B2216" i="6"/>
  <c r="D2216" i="6"/>
  <c r="F2216" i="6"/>
  <c r="G2216" i="6" s="1"/>
  <c r="A2217" i="6"/>
  <c r="B2217" i="6"/>
  <c r="D2217" i="6"/>
  <c r="F2217" i="6"/>
  <c r="G2217" i="6" s="1"/>
  <c r="A2218" i="6"/>
  <c r="B2218" i="6"/>
  <c r="D2218" i="6"/>
  <c r="F2218" i="6"/>
  <c r="G2218" i="6" s="1"/>
  <c r="A2219" i="6"/>
  <c r="B2219" i="6"/>
  <c r="D2219" i="6"/>
  <c r="F2219" i="6"/>
  <c r="G2219" i="6" s="1"/>
  <c r="A2220" i="6"/>
  <c r="B2220" i="6"/>
  <c r="D2220" i="6"/>
  <c r="F2220" i="6"/>
  <c r="G2220" i="6" s="1"/>
  <c r="A2221" i="6"/>
  <c r="B2221" i="6"/>
  <c r="D2221" i="6"/>
  <c r="F2221" i="6"/>
  <c r="G2221" i="6" s="1"/>
  <c r="A2222" i="6"/>
  <c r="B2222" i="6"/>
  <c r="D2222" i="6"/>
  <c r="F2222" i="6"/>
  <c r="G2222" i="6" s="1"/>
  <c r="A2223" i="6"/>
  <c r="B2223" i="6"/>
  <c r="D2223" i="6"/>
  <c r="F2223" i="6"/>
  <c r="G2223" i="6" s="1"/>
  <c r="A2224" i="6"/>
  <c r="B2224" i="6"/>
  <c r="D2224" i="6"/>
  <c r="F2224" i="6"/>
  <c r="G2224" i="6" s="1"/>
  <c r="A2225" i="6"/>
  <c r="B2225" i="6"/>
  <c r="D2225" i="6"/>
  <c r="F2225" i="6"/>
  <c r="G2225" i="6" s="1"/>
  <c r="A2228" i="6"/>
  <c r="D2228" i="6"/>
  <c r="F2228" i="6"/>
  <c r="G2228" i="6" s="1"/>
  <c r="A2229" i="6"/>
  <c r="D2229" i="6"/>
  <c r="F2229" i="6"/>
  <c r="G2229" i="6" s="1"/>
  <c r="A2230" i="6"/>
  <c r="D2230" i="6"/>
  <c r="F2230" i="6"/>
  <c r="G2230" i="6" s="1"/>
  <c r="A2231" i="6"/>
  <c r="D2231" i="6"/>
  <c r="F2231" i="6"/>
  <c r="G2231" i="6" s="1"/>
  <c r="A2232" i="6"/>
  <c r="D2232" i="6"/>
  <c r="F2232" i="6"/>
  <c r="G2232" i="6" s="1"/>
  <c r="A2233" i="6"/>
  <c r="D2233" i="6"/>
  <c r="F2233" i="6"/>
  <c r="G2233" i="6" s="1"/>
  <c r="A2234" i="6"/>
  <c r="D2234" i="6"/>
  <c r="F2234" i="6"/>
  <c r="G2234" i="6" s="1"/>
  <c r="A2235" i="6"/>
  <c r="D2235" i="6"/>
  <c r="F2235" i="6"/>
  <c r="G2235" i="6" s="1"/>
  <c r="A2238" i="6"/>
  <c r="B2238" i="6"/>
  <c r="D2238" i="6"/>
  <c r="F2238" i="6"/>
  <c r="G2238" i="6" s="1"/>
  <c r="A2239" i="6"/>
  <c r="B2239" i="6"/>
  <c r="D2239" i="6"/>
  <c r="F2239" i="6"/>
  <c r="G2239" i="6" s="1"/>
  <c r="A2240" i="6"/>
  <c r="B2240" i="6"/>
  <c r="D2240" i="6"/>
  <c r="F2240" i="6"/>
  <c r="G2240" i="6" s="1"/>
  <c r="A2241" i="6"/>
  <c r="B2241" i="6"/>
  <c r="D2241" i="6"/>
  <c r="F2241" i="6"/>
  <c r="G2241" i="6" s="1"/>
  <c r="A2242" i="6"/>
  <c r="B2242" i="6"/>
  <c r="D2242" i="6"/>
  <c r="F2242" i="6"/>
  <c r="G2242" i="6" s="1"/>
  <c r="A2243" i="6"/>
  <c r="B2243" i="6"/>
  <c r="D2243" i="6"/>
  <c r="F2243" i="6"/>
  <c r="G2243" i="6" s="1"/>
  <c r="A2244" i="6"/>
  <c r="B2244" i="6"/>
  <c r="D2244" i="6"/>
  <c r="F2244" i="6"/>
  <c r="G2244" i="6"/>
  <c r="A2245" i="6"/>
  <c r="B2245" i="6"/>
  <c r="D2245" i="6"/>
  <c r="F2245" i="6"/>
  <c r="G2245" i="6" s="1"/>
  <c r="A2246" i="6"/>
  <c r="B2246" i="6"/>
  <c r="D2246" i="6"/>
  <c r="F2246" i="6"/>
  <c r="G2246" i="6" s="1"/>
  <c r="B2252" i="6"/>
  <c r="B2253" i="6"/>
  <c r="B2254" i="6"/>
  <c r="G2254" i="6"/>
  <c r="B2255" i="6"/>
  <c r="A2262" i="6"/>
  <c r="B2262" i="6"/>
  <c r="D2262" i="6"/>
  <c r="F2262" i="6"/>
  <c r="G2262" i="6" s="1"/>
  <c r="A2263" i="6"/>
  <c r="B2263" i="6"/>
  <c r="D2263" i="6"/>
  <c r="F2263" i="6"/>
  <c r="G2263" i="6" s="1"/>
  <c r="A2264" i="6"/>
  <c r="B2264" i="6"/>
  <c r="D2264" i="6"/>
  <c r="F2264" i="6"/>
  <c r="G2264" i="6" s="1"/>
  <c r="A2265" i="6"/>
  <c r="B2265" i="6"/>
  <c r="D2265" i="6"/>
  <c r="F2265" i="6"/>
  <c r="G2265" i="6" s="1"/>
  <c r="A2266" i="6"/>
  <c r="B2266" i="6"/>
  <c r="D2266" i="6"/>
  <c r="F2266" i="6"/>
  <c r="G2266" i="6" s="1"/>
  <c r="A2267" i="6"/>
  <c r="B2267" i="6"/>
  <c r="D2267" i="6"/>
  <c r="F2267" i="6"/>
  <c r="G2267" i="6" s="1"/>
  <c r="A2268" i="6"/>
  <c r="B2268" i="6"/>
  <c r="D2268" i="6"/>
  <c r="F2268" i="6"/>
  <c r="G2268" i="6" s="1"/>
  <c r="A2269" i="6"/>
  <c r="B2269" i="6"/>
  <c r="D2269" i="6"/>
  <c r="F2269" i="6"/>
  <c r="G2269" i="6" s="1"/>
  <c r="A2270" i="6"/>
  <c r="B2270" i="6"/>
  <c r="D2270" i="6"/>
  <c r="F2270" i="6"/>
  <c r="G2270" i="6" s="1"/>
  <c r="A2271" i="6"/>
  <c r="B2271" i="6"/>
  <c r="D2271" i="6"/>
  <c r="F2271" i="6"/>
  <c r="G2271" i="6" s="1"/>
  <c r="A2272" i="6"/>
  <c r="B2272" i="6"/>
  <c r="D2272" i="6"/>
  <c r="F2272" i="6"/>
  <c r="G2272" i="6" s="1"/>
  <c r="A2273" i="6"/>
  <c r="B2273" i="6"/>
  <c r="D2273" i="6"/>
  <c r="F2273" i="6"/>
  <c r="G2273" i="6" s="1"/>
  <c r="A2274" i="6"/>
  <c r="B2274" i="6"/>
  <c r="D2274" i="6"/>
  <c r="F2274" i="6"/>
  <c r="G2274" i="6" s="1"/>
  <c r="A2275" i="6"/>
  <c r="B2275" i="6"/>
  <c r="D2275" i="6"/>
  <c r="F2275" i="6"/>
  <c r="G2275" i="6" s="1"/>
  <c r="A2278" i="6"/>
  <c r="D2278" i="6"/>
  <c r="F2278" i="6"/>
  <c r="G2278" i="6" s="1"/>
  <c r="A2279" i="6"/>
  <c r="D2279" i="6"/>
  <c r="F2279" i="6"/>
  <c r="G2279" i="6" s="1"/>
  <c r="A2280" i="6"/>
  <c r="D2280" i="6"/>
  <c r="F2280" i="6"/>
  <c r="G2280" i="6" s="1"/>
  <c r="A2281" i="6"/>
  <c r="D2281" i="6"/>
  <c r="F2281" i="6"/>
  <c r="G2281" i="6" s="1"/>
  <c r="A2282" i="6"/>
  <c r="D2282" i="6"/>
  <c r="F2282" i="6"/>
  <c r="G2282" i="6" s="1"/>
  <c r="A2283" i="6"/>
  <c r="D2283" i="6"/>
  <c r="F2283" i="6"/>
  <c r="G2283" i="6" s="1"/>
  <c r="A2284" i="6"/>
  <c r="D2284" i="6"/>
  <c r="F2284" i="6"/>
  <c r="G2284" i="6" s="1"/>
  <c r="A2285" i="6"/>
  <c r="D2285" i="6"/>
  <c r="F2285" i="6"/>
  <c r="G2285" i="6" s="1"/>
  <c r="A2288" i="6"/>
  <c r="B2288" i="6"/>
  <c r="D2288" i="6"/>
  <c r="F2288" i="6"/>
  <c r="G2288" i="6" s="1"/>
  <c r="A2289" i="6"/>
  <c r="B2289" i="6"/>
  <c r="D2289" i="6"/>
  <c r="F2289" i="6"/>
  <c r="G2289" i="6" s="1"/>
  <c r="A2290" i="6"/>
  <c r="B2290" i="6"/>
  <c r="D2290" i="6"/>
  <c r="F2290" i="6"/>
  <c r="G2290" i="6" s="1"/>
  <c r="A2291" i="6"/>
  <c r="B2291" i="6"/>
  <c r="D2291" i="6"/>
  <c r="F2291" i="6"/>
  <c r="G2291" i="6" s="1"/>
  <c r="A2292" i="6"/>
  <c r="B2292" i="6"/>
  <c r="D2292" i="6"/>
  <c r="F2292" i="6"/>
  <c r="G2292" i="6" s="1"/>
  <c r="A2293" i="6"/>
  <c r="B2293" i="6"/>
  <c r="D2293" i="6"/>
  <c r="F2293" i="6"/>
  <c r="G2293" i="6" s="1"/>
  <c r="A2294" i="6"/>
  <c r="B2294" i="6"/>
  <c r="D2294" i="6"/>
  <c r="F2294" i="6"/>
  <c r="G2294" i="6" s="1"/>
  <c r="A2295" i="6"/>
  <c r="B2295" i="6"/>
  <c r="D2295" i="6"/>
  <c r="F2295" i="6"/>
  <c r="G2295" i="6" s="1"/>
  <c r="A2296" i="6"/>
  <c r="B2296" i="6"/>
  <c r="D2296" i="6"/>
  <c r="F2296" i="6"/>
  <c r="G2296" i="6" s="1"/>
  <c r="B2302" i="6"/>
  <c r="B2303" i="6"/>
  <c r="B2304" i="6"/>
  <c r="G2304" i="6"/>
  <c r="B2305" i="6"/>
  <c r="A2312" i="6"/>
  <c r="B2312" i="6"/>
  <c r="D2312" i="6"/>
  <c r="F2312" i="6"/>
  <c r="G2312" i="6" s="1"/>
  <c r="A2313" i="6"/>
  <c r="B2313" i="6"/>
  <c r="D2313" i="6"/>
  <c r="F2313" i="6"/>
  <c r="G2313" i="6" s="1"/>
  <c r="A2314" i="6"/>
  <c r="B2314" i="6"/>
  <c r="D2314" i="6"/>
  <c r="F2314" i="6"/>
  <c r="G2314" i="6" s="1"/>
  <c r="A2315" i="6"/>
  <c r="B2315" i="6"/>
  <c r="D2315" i="6"/>
  <c r="F2315" i="6"/>
  <c r="G2315" i="6" s="1"/>
  <c r="A2316" i="6"/>
  <c r="B2316" i="6"/>
  <c r="D2316" i="6"/>
  <c r="F2316" i="6"/>
  <c r="G2316" i="6"/>
  <c r="A2317" i="6"/>
  <c r="B2317" i="6"/>
  <c r="D2317" i="6"/>
  <c r="F2317" i="6"/>
  <c r="G2317" i="6" s="1"/>
  <c r="A2318" i="6"/>
  <c r="B2318" i="6"/>
  <c r="D2318" i="6"/>
  <c r="F2318" i="6"/>
  <c r="G2318" i="6" s="1"/>
  <c r="A2319" i="6"/>
  <c r="B2319" i="6"/>
  <c r="D2319" i="6"/>
  <c r="F2319" i="6"/>
  <c r="G2319" i="6" s="1"/>
  <c r="A2320" i="6"/>
  <c r="B2320" i="6"/>
  <c r="D2320" i="6"/>
  <c r="F2320" i="6"/>
  <c r="G2320" i="6" s="1"/>
  <c r="A2321" i="6"/>
  <c r="B2321" i="6"/>
  <c r="D2321" i="6"/>
  <c r="F2321" i="6"/>
  <c r="G2321" i="6"/>
  <c r="A2322" i="6"/>
  <c r="B2322" i="6"/>
  <c r="D2322" i="6"/>
  <c r="F2322" i="6"/>
  <c r="G2322" i="6" s="1"/>
  <c r="A2323" i="6"/>
  <c r="B2323" i="6"/>
  <c r="D2323" i="6"/>
  <c r="F2323" i="6"/>
  <c r="G2323" i="6" s="1"/>
  <c r="A2324" i="6"/>
  <c r="B2324" i="6"/>
  <c r="D2324" i="6"/>
  <c r="F2324" i="6"/>
  <c r="G2324" i="6" s="1"/>
  <c r="A2325" i="6"/>
  <c r="B2325" i="6"/>
  <c r="D2325" i="6"/>
  <c r="F2325" i="6"/>
  <c r="G2325" i="6" s="1"/>
  <c r="A2328" i="6"/>
  <c r="D2328" i="6"/>
  <c r="F2328" i="6"/>
  <c r="G2328" i="6" s="1"/>
  <c r="A2329" i="6"/>
  <c r="D2329" i="6"/>
  <c r="F2329" i="6"/>
  <c r="G2329" i="6" s="1"/>
  <c r="A2330" i="6"/>
  <c r="D2330" i="6"/>
  <c r="F2330" i="6"/>
  <c r="G2330" i="6" s="1"/>
  <c r="A2331" i="6"/>
  <c r="D2331" i="6"/>
  <c r="F2331" i="6"/>
  <c r="G2331" i="6" s="1"/>
  <c r="A2332" i="6"/>
  <c r="D2332" i="6"/>
  <c r="F2332" i="6"/>
  <c r="G2332" i="6" s="1"/>
  <c r="A2333" i="6"/>
  <c r="D2333" i="6"/>
  <c r="F2333" i="6"/>
  <c r="G2333" i="6" s="1"/>
  <c r="A2334" i="6"/>
  <c r="D2334" i="6"/>
  <c r="F2334" i="6"/>
  <c r="G2334" i="6" s="1"/>
  <c r="A2335" i="6"/>
  <c r="D2335" i="6"/>
  <c r="F2335" i="6"/>
  <c r="G2335" i="6" s="1"/>
  <c r="A2338" i="6"/>
  <c r="B2338" i="6"/>
  <c r="D2338" i="6"/>
  <c r="F2338" i="6"/>
  <c r="G2338" i="6" s="1"/>
  <c r="A2339" i="6"/>
  <c r="B2339" i="6"/>
  <c r="D2339" i="6"/>
  <c r="F2339" i="6"/>
  <c r="G2339" i="6" s="1"/>
  <c r="A2340" i="6"/>
  <c r="B2340" i="6"/>
  <c r="D2340" i="6"/>
  <c r="F2340" i="6"/>
  <c r="G2340" i="6" s="1"/>
  <c r="A2341" i="6"/>
  <c r="B2341" i="6"/>
  <c r="D2341" i="6"/>
  <c r="F2341" i="6"/>
  <c r="G2341" i="6" s="1"/>
  <c r="A2342" i="6"/>
  <c r="B2342" i="6"/>
  <c r="D2342" i="6"/>
  <c r="F2342" i="6"/>
  <c r="G2342" i="6" s="1"/>
  <c r="A2343" i="6"/>
  <c r="B2343" i="6"/>
  <c r="D2343" i="6"/>
  <c r="F2343" i="6"/>
  <c r="G2343" i="6" s="1"/>
  <c r="A2344" i="6"/>
  <c r="B2344" i="6"/>
  <c r="D2344" i="6"/>
  <c r="F2344" i="6"/>
  <c r="G2344" i="6" s="1"/>
  <c r="A2345" i="6"/>
  <c r="B2345" i="6"/>
  <c r="D2345" i="6"/>
  <c r="F2345" i="6"/>
  <c r="G2345" i="6" s="1"/>
  <c r="A2346" i="6"/>
  <c r="B2346" i="6"/>
  <c r="D2346" i="6"/>
  <c r="F2346" i="6"/>
  <c r="G2346" i="6" s="1"/>
  <c r="B2352" i="6"/>
  <c r="B2353" i="6"/>
  <c r="B2354" i="6"/>
  <c r="G2354" i="6"/>
  <c r="B2355" i="6"/>
  <c r="A2362" i="6"/>
  <c r="B2362" i="6"/>
  <c r="D2362" i="6"/>
  <c r="F2362" i="6"/>
  <c r="G2362" i="6" s="1"/>
  <c r="A2363" i="6"/>
  <c r="B2363" i="6"/>
  <c r="D2363" i="6"/>
  <c r="F2363" i="6"/>
  <c r="G2363" i="6" s="1"/>
  <c r="A2364" i="6"/>
  <c r="B2364" i="6"/>
  <c r="D2364" i="6"/>
  <c r="F2364" i="6"/>
  <c r="G2364" i="6" s="1"/>
  <c r="A2365" i="6"/>
  <c r="B2365" i="6"/>
  <c r="D2365" i="6"/>
  <c r="F2365" i="6"/>
  <c r="G2365" i="6" s="1"/>
  <c r="A2366" i="6"/>
  <c r="B2366" i="6"/>
  <c r="D2366" i="6"/>
  <c r="F2366" i="6"/>
  <c r="G2366" i="6" s="1"/>
  <c r="A2367" i="6"/>
  <c r="B2367" i="6"/>
  <c r="D2367" i="6"/>
  <c r="F2367" i="6"/>
  <c r="G2367" i="6" s="1"/>
  <c r="A2368" i="6"/>
  <c r="B2368" i="6"/>
  <c r="D2368" i="6"/>
  <c r="F2368" i="6"/>
  <c r="G2368" i="6" s="1"/>
  <c r="A2369" i="6"/>
  <c r="B2369" i="6"/>
  <c r="D2369" i="6"/>
  <c r="F2369" i="6"/>
  <c r="G2369" i="6" s="1"/>
  <c r="A2370" i="6"/>
  <c r="B2370" i="6"/>
  <c r="D2370" i="6"/>
  <c r="F2370" i="6"/>
  <c r="G2370" i="6" s="1"/>
  <c r="A2371" i="6"/>
  <c r="B2371" i="6"/>
  <c r="D2371" i="6"/>
  <c r="F2371" i="6"/>
  <c r="G2371" i="6" s="1"/>
  <c r="A2372" i="6"/>
  <c r="B2372" i="6"/>
  <c r="D2372" i="6"/>
  <c r="F2372" i="6"/>
  <c r="G2372" i="6" s="1"/>
  <c r="A2373" i="6"/>
  <c r="B2373" i="6"/>
  <c r="D2373" i="6"/>
  <c r="F2373" i="6"/>
  <c r="G2373" i="6" s="1"/>
  <c r="A2374" i="6"/>
  <c r="B2374" i="6"/>
  <c r="D2374" i="6"/>
  <c r="F2374" i="6"/>
  <c r="G2374" i="6" s="1"/>
  <c r="A2375" i="6"/>
  <c r="B2375" i="6"/>
  <c r="D2375" i="6"/>
  <c r="F2375" i="6"/>
  <c r="G2375" i="6" s="1"/>
  <c r="A2378" i="6"/>
  <c r="D2378" i="6"/>
  <c r="F2378" i="6"/>
  <c r="G2378" i="6" s="1"/>
  <c r="A2379" i="6"/>
  <c r="D2379" i="6"/>
  <c r="F2379" i="6"/>
  <c r="G2379" i="6" s="1"/>
  <c r="A2380" i="6"/>
  <c r="D2380" i="6"/>
  <c r="F2380" i="6"/>
  <c r="G2380" i="6" s="1"/>
  <c r="A2381" i="6"/>
  <c r="D2381" i="6"/>
  <c r="F2381" i="6"/>
  <c r="G2381" i="6" s="1"/>
  <c r="A2382" i="6"/>
  <c r="D2382" i="6"/>
  <c r="F2382" i="6"/>
  <c r="G2382" i="6" s="1"/>
  <c r="A2383" i="6"/>
  <c r="D2383" i="6"/>
  <c r="F2383" i="6"/>
  <c r="G2383" i="6" s="1"/>
  <c r="A2384" i="6"/>
  <c r="D2384" i="6"/>
  <c r="F2384" i="6"/>
  <c r="G2384" i="6" s="1"/>
  <c r="A2385" i="6"/>
  <c r="D2385" i="6"/>
  <c r="F2385" i="6"/>
  <c r="G2385" i="6" s="1"/>
  <c r="A2388" i="6"/>
  <c r="B2388" i="6"/>
  <c r="D2388" i="6"/>
  <c r="F2388" i="6"/>
  <c r="G2388" i="6"/>
  <c r="A2389" i="6"/>
  <c r="B2389" i="6"/>
  <c r="D2389" i="6"/>
  <c r="F2389" i="6"/>
  <c r="G2389" i="6" s="1"/>
  <c r="A2390" i="6"/>
  <c r="B2390" i="6"/>
  <c r="D2390" i="6"/>
  <c r="F2390" i="6"/>
  <c r="G2390" i="6" s="1"/>
  <c r="A2391" i="6"/>
  <c r="B2391" i="6"/>
  <c r="D2391" i="6"/>
  <c r="F2391" i="6"/>
  <c r="G2391" i="6" s="1"/>
  <c r="A2392" i="6"/>
  <c r="B2392" i="6"/>
  <c r="D2392" i="6"/>
  <c r="F2392" i="6"/>
  <c r="G2392" i="6" s="1"/>
  <c r="A2393" i="6"/>
  <c r="B2393" i="6"/>
  <c r="D2393" i="6"/>
  <c r="F2393" i="6"/>
  <c r="G2393" i="6" s="1"/>
  <c r="A2394" i="6"/>
  <c r="B2394" i="6"/>
  <c r="D2394" i="6"/>
  <c r="F2394" i="6"/>
  <c r="G2394" i="6" s="1"/>
  <c r="A2395" i="6"/>
  <c r="B2395" i="6"/>
  <c r="D2395" i="6"/>
  <c r="F2395" i="6"/>
  <c r="G2395" i="6" s="1"/>
  <c r="A2396" i="6"/>
  <c r="B2396" i="6"/>
  <c r="D2396" i="6"/>
  <c r="F2396" i="6"/>
  <c r="G2396" i="6" s="1"/>
  <c r="B2402" i="6"/>
  <c r="B2403" i="6"/>
  <c r="B2404" i="6"/>
  <c r="G2404" i="6"/>
  <c r="B2405" i="6"/>
  <c r="A2412" i="6"/>
  <c r="B2412" i="6"/>
  <c r="D2412" i="6"/>
  <c r="F2412" i="6"/>
  <c r="G2412" i="6" s="1"/>
  <c r="A2413" i="6"/>
  <c r="B2413" i="6"/>
  <c r="D2413" i="6"/>
  <c r="F2413" i="6"/>
  <c r="G2413" i="6" s="1"/>
  <c r="A2414" i="6"/>
  <c r="B2414" i="6"/>
  <c r="D2414" i="6"/>
  <c r="F2414" i="6"/>
  <c r="G2414" i="6" s="1"/>
  <c r="A2415" i="6"/>
  <c r="B2415" i="6"/>
  <c r="D2415" i="6"/>
  <c r="F2415" i="6"/>
  <c r="G2415" i="6" s="1"/>
  <c r="A2416" i="6"/>
  <c r="B2416" i="6"/>
  <c r="D2416" i="6"/>
  <c r="F2416" i="6"/>
  <c r="G2416" i="6" s="1"/>
  <c r="A2417" i="6"/>
  <c r="B2417" i="6"/>
  <c r="D2417" i="6"/>
  <c r="F2417" i="6"/>
  <c r="G2417" i="6" s="1"/>
  <c r="A2418" i="6"/>
  <c r="B2418" i="6"/>
  <c r="D2418" i="6"/>
  <c r="F2418" i="6"/>
  <c r="G2418" i="6" s="1"/>
  <c r="A2419" i="6"/>
  <c r="B2419" i="6"/>
  <c r="D2419" i="6"/>
  <c r="F2419" i="6"/>
  <c r="G2419" i="6" s="1"/>
  <c r="A2420" i="6"/>
  <c r="B2420" i="6"/>
  <c r="D2420" i="6"/>
  <c r="F2420" i="6"/>
  <c r="G2420" i="6" s="1"/>
  <c r="A2421" i="6"/>
  <c r="B2421" i="6"/>
  <c r="D2421" i="6"/>
  <c r="F2421" i="6"/>
  <c r="G2421" i="6" s="1"/>
  <c r="A2422" i="6"/>
  <c r="B2422" i="6"/>
  <c r="D2422" i="6"/>
  <c r="F2422" i="6"/>
  <c r="G2422" i="6" s="1"/>
  <c r="A2423" i="6"/>
  <c r="B2423" i="6"/>
  <c r="D2423" i="6"/>
  <c r="F2423" i="6"/>
  <c r="G2423" i="6" s="1"/>
  <c r="A2424" i="6"/>
  <c r="B2424" i="6"/>
  <c r="D2424" i="6"/>
  <c r="F2424" i="6"/>
  <c r="G2424" i="6" s="1"/>
  <c r="A2425" i="6"/>
  <c r="B2425" i="6"/>
  <c r="D2425" i="6"/>
  <c r="F2425" i="6"/>
  <c r="G2425" i="6" s="1"/>
  <c r="A2428" i="6"/>
  <c r="D2428" i="6"/>
  <c r="F2428" i="6"/>
  <c r="G2428" i="6" s="1"/>
  <c r="A2429" i="6"/>
  <c r="D2429" i="6"/>
  <c r="F2429" i="6"/>
  <c r="G2429" i="6" s="1"/>
  <c r="A2430" i="6"/>
  <c r="D2430" i="6"/>
  <c r="F2430" i="6"/>
  <c r="G2430" i="6" s="1"/>
  <c r="A2431" i="6"/>
  <c r="D2431" i="6"/>
  <c r="F2431" i="6"/>
  <c r="G2431" i="6" s="1"/>
  <c r="A2432" i="6"/>
  <c r="D2432" i="6"/>
  <c r="F2432" i="6"/>
  <c r="G2432" i="6" s="1"/>
  <c r="A2433" i="6"/>
  <c r="D2433" i="6"/>
  <c r="F2433" i="6"/>
  <c r="G2433" i="6" s="1"/>
  <c r="A2434" i="6"/>
  <c r="D2434" i="6"/>
  <c r="F2434" i="6"/>
  <c r="G2434" i="6" s="1"/>
  <c r="A2435" i="6"/>
  <c r="D2435" i="6"/>
  <c r="F2435" i="6"/>
  <c r="G2435" i="6" s="1"/>
  <c r="A2438" i="6"/>
  <c r="B2438" i="6"/>
  <c r="D2438" i="6"/>
  <c r="F2438" i="6"/>
  <c r="G2438" i="6" s="1"/>
  <c r="A2439" i="6"/>
  <c r="B2439" i="6"/>
  <c r="D2439" i="6"/>
  <c r="F2439" i="6"/>
  <c r="G2439" i="6" s="1"/>
  <c r="A2440" i="6"/>
  <c r="B2440" i="6"/>
  <c r="D2440" i="6"/>
  <c r="F2440" i="6"/>
  <c r="G2440" i="6" s="1"/>
  <c r="A2441" i="6"/>
  <c r="B2441" i="6"/>
  <c r="D2441" i="6"/>
  <c r="F2441" i="6"/>
  <c r="G2441" i="6" s="1"/>
  <c r="A2442" i="6"/>
  <c r="B2442" i="6"/>
  <c r="D2442" i="6"/>
  <c r="F2442" i="6"/>
  <c r="G2442" i="6" s="1"/>
  <c r="A2443" i="6"/>
  <c r="B2443" i="6"/>
  <c r="D2443" i="6"/>
  <c r="F2443" i="6"/>
  <c r="G2443" i="6" s="1"/>
  <c r="A2444" i="6"/>
  <c r="B2444" i="6"/>
  <c r="D2444" i="6"/>
  <c r="F2444" i="6"/>
  <c r="G2444" i="6" s="1"/>
  <c r="A2445" i="6"/>
  <c r="B2445" i="6"/>
  <c r="D2445" i="6"/>
  <c r="F2445" i="6"/>
  <c r="G2445" i="6" s="1"/>
  <c r="A2446" i="6"/>
  <c r="B2446" i="6"/>
  <c r="D2446" i="6"/>
  <c r="F2446" i="6"/>
  <c r="G2446" i="6" s="1"/>
  <c r="B2452" i="6"/>
  <c r="B2453" i="6"/>
  <c r="B2454" i="6"/>
  <c r="G2454" i="6"/>
  <c r="B2455" i="6"/>
  <c r="A2462" i="6"/>
  <c r="B2462" i="6"/>
  <c r="D2462" i="6"/>
  <c r="F2462" i="6"/>
  <c r="G2462" i="6" s="1"/>
  <c r="A2463" i="6"/>
  <c r="B2463" i="6"/>
  <c r="D2463" i="6"/>
  <c r="F2463" i="6"/>
  <c r="G2463" i="6" s="1"/>
  <c r="A2464" i="6"/>
  <c r="B2464" i="6"/>
  <c r="D2464" i="6"/>
  <c r="F2464" i="6"/>
  <c r="G2464" i="6" s="1"/>
  <c r="A2465" i="6"/>
  <c r="B2465" i="6"/>
  <c r="D2465" i="6"/>
  <c r="F2465" i="6"/>
  <c r="G2465" i="6" s="1"/>
  <c r="A2466" i="6"/>
  <c r="B2466" i="6"/>
  <c r="D2466" i="6"/>
  <c r="F2466" i="6"/>
  <c r="G2466" i="6" s="1"/>
  <c r="A2467" i="6"/>
  <c r="B2467" i="6"/>
  <c r="D2467" i="6"/>
  <c r="F2467" i="6"/>
  <c r="G2467" i="6" s="1"/>
  <c r="A2468" i="6"/>
  <c r="B2468" i="6"/>
  <c r="D2468" i="6"/>
  <c r="F2468" i="6"/>
  <c r="G2468" i="6" s="1"/>
  <c r="A2469" i="6"/>
  <c r="B2469" i="6"/>
  <c r="D2469" i="6"/>
  <c r="F2469" i="6"/>
  <c r="G2469" i="6" s="1"/>
  <c r="A2470" i="6"/>
  <c r="B2470" i="6"/>
  <c r="D2470" i="6"/>
  <c r="F2470" i="6"/>
  <c r="G2470" i="6" s="1"/>
  <c r="A2471" i="6"/>
  <c r="B2471" i="6"/>
  <c r="D2471" i="6"/>
  <c r="F2471" i="6"/>
  <c r="G2471" i="6" s="1"/>
  <c r="A2472" i="6"/>
  <c r="B2472" i="6"/>
  <c r="D2472" i="6"/>
  <c r="F2472" i="6"/>
  <c r="G2472" i="6" s="1"/>
  <c r="A2473" i="6"/>
  <c r="B2473" i="6"/>
  <c r="D2473" i="6"/>
  <c r="F2473" i="6"/>
  <c r="G2473" i="6" s="1"/>
  <c r="A2474" i="6"/>
  <c r="B2474" i="6"/>
  <c r="D2474" i="6"/>
  <c r="F2474" i="6"/>
  <c r="G2474" i="6" s="1"/>
  <c r="A2475" i="6"/>
  <c r="B2475" i="6"/>
  <c r="D2475" i="6"/>
  <c r="F2475" i="6"/>
  <c r="G2475" i="6" s="1"/>
  <c r="A2478" i="6"/>
  <c r="D2478" i="6"/>
  <c r="F2478" i="6"/>
  <c r="G2478" i="6" s="1"/>
  <c r="A2479" i="6"/>
  <c r="D2479" i="6"/>
  <c r="F2479" i="6"/>
  <c r="G2479" i="6" s="1"/>
  <c r="A2480" i="6"/>
  <c r="D2480" i="6"/>
  <c r="F2480" i="6"/>
  <c r="G2480" i="6" s="1"/>
  <c r="A2481" i="6"/>
  <c r="D2481" i="6"/>
  <c r="F2481" i="6"/>
  <c r="G2481" i="6" s="1"/>
  <c r="A2482" i="6"/>
  <c r="D2482" i="6"/>
  <c r="F2482" i="6"/>
  <c r="G2482" i="6" s="1"/>
  <c r="A2483" i="6"/>
  <c r="D2483" i="6"/>
  <c r="F2483" i="6"/>
  <c r="G2483" i="6" s="1"/>
  <c r="A2484" i="6"/>
  <c r="D2484" i="6"/>
  <c r="F2484" i="6"/>
  <c r="G2484" i="6" s="1"/>
  <c r="A2485" i="6"/>
  <c r="D2485" i="6"/>
  <c r="F2485" i="6"/>
  <c r="G2485" i="6" s="1"/>
  <c r="A2488" i="6"/>
  <c r="B2488" i="6"/>
  <c r="D2488" i="6"/>
  <c r="F2488" i="6"/>
  <c r="G2488" i="6" s="1"/>
  <c r="A2489" i="6"/>
  <c r="B2489" i="6"/>
  <c r="D2489" i="6"/>
  <c r="F2489" i="6"/>
  <c r="G2489" i="6" s="1"/>
  <c r="A2490" i="6"/>
  <c r="B2490" i="6"/>
  <c r="D2490" i="6"/>
  <c r="F2490" i="6"/>
  <c r="G2490" i="6" s="1"/>
  <c r="A2491" i="6"/>
  <c r="B2491" i="6"/>
  <c r="D2491" i="6"/>
  <c r="F2491" i="6"/>
  <c r="G2491" i="6" s="1"/>
  <c r="A2492" i="6"/>
  <c r="B2492" i="6"/>
  <c r="D2492" i="6"/>
  <c r="F2492" i="6"/>
  <c r="G2492" i="6" s="1"/>
  <c r="A2493" i="6"/>
  <c r="B2493" i="6"/>
  <c r="D2493" i="6"/>
  <c r="F2493" i="6"/>
  <c r="G2493" i="6" s="1"/>
  <c r="A2494" i="6"/>
  <c r="B2494" i="6"/>
  <c r="D2494" i="6"/>
  <c r="F2494" i="6"/>
  <c r="G2494" i="6" s="1"/>
  <c r="A2495" i="6"/>
  <c r="B2495" i="6"/>
  <c r="D2495" i="6"/>
  <c r="F2495" i="6"/>
  <c r="G2495" i="6" s="1"/>
  <c r="A2496" i="6"/>
  <c r="B2496" i="6"/>
  <c r="D2496" i="6"/>
  <c r="F2496" i="6"/>
  <c r="G2496" i="6" s="1"/>
  <c r="B2502" i="6"/>
  <c r="B2503" i="6"/>
  <c r="B2504" i="6"/>
  <c r="G2504" i="6"/>
  <c r="B2505" i="6"/>
  <c r="A2512" i="6"/>
  <c r="B2512" i="6"/>
  <c r="D2512" i="6"/>
  <c r="F2512" i="6"/>
  <c r="G2512" i="6" s="1"/>
  <c r="A2513" i="6"/>
  <c r="B2513" i="6"/>
  <c r="D2513" i="6"/>
  <c r="F2513" i="6"/>
  <c r="G2513" i="6" s="1"/>
  <c r="A2514" i="6"/>
  <c r="B2514" i="6"/>
  <c r="D2514" i="6"/>
  <c r="F2514" i="6"/>
  <c r="G2514" i="6" s="1"/>
  <c r="A2515" i="6"/>
  <c r="B2515" i="6"/>
  <c r="D2515" i="6"/>
  <c r="F2515" i="6"/>
  <c r="G2515" i="6" s="1"/>
  <c r="A2516" i="6"/>
  <c r="B2516" i="6"/>
  <c r="D2516" i="6"/>
  <c r="F2516" i="6"/>
  <c r="G2516" i="6" s="1"/>
  <c r="A2517" i="6"/>
  <c r="B2517" i="6"/>
  <c r="D2517" i="6"/>
  <c r="F2517" i="6"/>
  <c r="G2517" i="6"/>
  <c r="A2518" i="6"/>
  <c r="B2518" i="6"/>
  <c r="D2518" i="6"/>
  <c r="F2518" i="6"/>
  <c r="G2518" i="6" s="1"/>
  <c r="A2519" i="6"/>
  <c r="B2519" i="6"/>
  <c r="D2519" i="6"/>
  <c r="F2519" i="6"/>
  <c r="G2519" i="6" s="1"/>
  <c r="A2520" i="6"/>
  <c r="B2520" i="6"/>
  <c r="D2520" i="6"/>
  <c r="F2520" i="6"/>
  <c r="G2520" i="6" s="1"/>
  <c r="A2521" i="6"/>
  <c r="B2521" i="6"/>
  <c r="D2521" i="6"/>
  <c r="F2521" i="6"/>
  <c r="G2521" i="6" s="1"/>
  <c r="A2522" i="6"/>
  <c r="B2522" i="6"/>
  <c r="D2522" i="6"/>
  <c r="F2522" i="6"/>
  <c r="G2522" i="6" s="1"/>
  <c r="A2523" i="6"/>
  <c r="B2523" i="6"/>
  <c r="D2523" i="6"/>
  <c r="F2523" i="6"/>
  <c r="G2523" i="6" s="1"/>
  <c r="A2524" i="6"/>
  <c r="B2524" i="6"/>
  <c r="D2524" i="6"/>
  <c r="F2524" i="6"/>
  <c r="G2524" i="6" s="1"/>
  <c r="A2525" i="6"/>
  <c r="B2525" i="6"/>
  <c r="D2525" i="6"/>
  <c r="F2525" i="6"/>
  <c r="G2525" i="6" s="1"/>
  <c r="A2528" i="6"/>
  <c r="D2528" i="6"/>
  <c r="F2528" i="6"/>
  <c r="G2528" i="6" s="1"/>
  <c r="A2529" i="6"/>
  <c r="D2529" i="6"/>
  <c r="F2529" i="6"/>
  <c r="G2529" i="6" s="1"/>
  <c r="A2530" i="6"/>
  <c r="D2530" i="6"/>
  <c r="F2530" i="6"/>
  <c r="G2530" i="6" s="1"/>
  <c r="A2531" i="6"/>
  <c r="D2531" i="6"/>
  <c r="F2531" i="6"/>
  <c r="G2531" i="6" s="1"/>
  <c r="A2532" i="6"/>
  <c r="D2532" i="6"/>
  <c r="F2532" i="6"/>
  <c r="G2532" i="6" s="1"/>
  <c r="A2533" i="6"/>
  <c r="D2533" i="6"/>
  <c r="F2533" i="6"/>
  <c r="G2533" i="6" s="1"/>
  <c r="A2534" i="6"/>
  <c r="D2534" i="6"/>
  <c r="F2534" i="6"/>
  <c r="G2534" i="6" s="1"/>
  <c r="A2535" i="6"/>
  <c r="D2535" i="6"/>
  <c r="F2535" i="6"/>
  <c r="G2535" i="6" s="1"/>
  <c r="A2538" i="6"/>
  <c r="B2538" i="6"/>
  <c r="D2538" i="6"/>
  <c r="F2538" i="6"/>
  <c r="G2538" i="6" s="1"/>
  <c r="A2539" i="6"/>
  <c r="B2539" i="6"/>
  <c r="D2539" i="6"/>
  <c r="F2539" i="6"/>
  <c r="G2539" i="6" s="1"/>
  <c r="A2540" i="6"/>
  <c r="B2540" i="6"/>
  <c r="D2540" i="6"/>
  <c r="F2540" i="6"/>
  <c r="G2540" i="6" s="1"/>
  <c r="A2541" i="6"/>
  <c r="B2541" i="6"/>
  <c r="D2541" i="6"/>
  <c r="F2541" i="6"/>
  <c r="G2541" i="6" s="1"/>
  <c r="A2542" i="6"/>
  <c r="B2542" i="6"/>
  <c r="D2542" i="6"/>
  <c r="F2542" i="6"/>
  <c r="G2542" i="6" s="1"/>
  <c r="A2543" i="6"/>
  <c r="B2543" i="6"/>
  <c r="D2543" i="6"/>
  <c r="F2543" i="6"/>
  <c r="G2543" i="6" s="1"/>
  <c r="A2544" i="6"/>
  <c r="B2544" i="6"/>
  <c r="D2544" i="6"/>
  <c r="F2544" i="6"/>
  <c r="G2544" i="6" s="1"/>
  <c r="A2545" i="6"/>
  <c r="B2545" i="6"/>
  <c r="D2545" i="6"/>
  <c r="F2545" i="6"/>
  <c r="G2545" i="6" s="1"/>
  <c r="A2546" i="6"/>
  <c r="B2546" i="6"/>
  <c r="D2546" i="6"/>
  <c r="F2546" i="6"/>
  <c r="G2546" i="6" s="1"/>
  <c r="B2552" i="6"/>
  <c r="B2553" i="6"/>
  <c r="B2554" i="6"/>
  <c r="G2554" i="6"/>
  <c r="B2555" i="6"/>
  <c r="A2562" i="6"/>
  <c r="B2562" i="6"/>
  <c r="D2562" i="6"/>
  <c r="F2562" i="6"/>
  <c r="G2562" i="6" s="1"/>
  <c r="A2563" i="6"/>
  <c r="B2563" i="6"/>
  <c r="D2563" i="6"/>
  <c r="F2563" i="6"/>
  <c r="G2563" i="6" s="1"/>
  <c r="A2564" i="6"/>
  <c r="B2564" i="6"/>
  <c r="D2564" i="6"/>
  <c r="F2564" i="6"/>
  <c r="G2564" i="6" s="1"/>
  <c r="A2565" i="6"/>
  <c r="B2565" i="6"/>
  <c r="D2565" i="6"/>
  <c r="F2565" i="6"/>
  <c r="G2565" i="6" s="1"/>
  <c r="A2566" i="6"/>
  <c r="B2566" i="6"/>
  <c r="D2566" i="6"/>
  <c r="F2566" i="6"/>
  <c r="G2566" i="6" s="1"/>
  <c r="A2567" i="6"/>
  <c r="B2567" i="6"/>
  <c r="D2567" i="6"/>
  <c r="F2567" i="6"/>
  <c r="G2567" i="6" s="1"/>
  <c r="A2568" i="6"/>
  <c r="B2568" i="6"/>
  <c r="D2568" i="6"/>
  <c r="F2568" i="6"/>
  <c r="G2568" i="6" s="1"/>
  <c r="A2569" i="6"/>
  <c r="B2569" i="6"/>
  <c r="D2569" i="6"/>
  <c r="F2569" i="6"/>
  <c r="G2569" i="6" s="1"/>
  <c r="A2570" i="6"/>
  <c r="B2570" i="6"/>
  <c r="D2570" i="6"/>
  <c r="F2570" i="6"/>
  <c r="G2570" i="6" s="1"/>
  <c r="A2571" i="6"/>
  <c r="B2571" i="6"/>
  <c r="D2571" i="6"/>
  <c r="F2571" i="6"/>
  <c r="G2571" i="6" s="1"/>
  <c r="A2572" i="6"/>
  <c r="B2572" i="6"/>
  <c r="D2572" i="6"/>
  <c r="F2572" i="6"/>
  <c r="G2572" i="6" s="1"/>
  <c r="A2573" i="6"/>
  <c r="B2573" i="6"/>
  <c r="D2573" i="6"/>
  <c r="F2573" i="6"/>
  <c r="G2573" i="6" s="1"/>
  <c r="A2574" i="6"/>
  <c r="B2574" i="6"/>
  <c r="D2574" i="6"/>
  <c r="F2574" i="6"/>
  <c r="G2574" i="6" s="1"/>
  <c r="A2575" i="6"/>
  <c r="B2575" i="6"/>
  <c r="D2575" i="6"/>
  <c r="F2575" i="6"/>
  <c r="G2575" i="6" s="1"/>
  <c r="A2578" i="6"/>
  <c r="D2578" i="6"/>
  <c r="F2578" i="6"/>
  <c r="G2578" i="6" s="1"/>
  <c r="A2579" i="6"/>
  <c r="D2579" i="6"/>
  <c r="F2579" i="6"/>
  <c r="G2579" i="6" s="1"/>
  <c r="A2580" i="6"/>
  <c r="D2580" i="6"/>
  <c r="F2580" i="6"/>
  <c r="G2580" i="6" s="1"/>
  <c r="A2581" i="6"/>
  <c r="D2581" i="6"/>
  <c r="F2581" i="6"/>
  <c r="G2581" i="6" s="1"/>
  <c r="A2582" i="6"/>
  <c r="D2582" i="6"/>
  <c r="F2582" i="6"/>
  <c r="G2582" i="6" s="1"/>
  <c r="A2583" i="6"/>
  <c r="D2583" i="6"/>
  <c r="F2583" i="6"/>
  <c r="G2583" i="6" s="1"/>
  <c r="A2584" i="6"/>
  <c r="D2584" i="6"/>
  <c r="F2584" i="6"/>
  <c r="G2584" i="6" s="1"/>
  <c r="A2585" i="6"/>
  <c r="D2585" i="6"/>
  <c r="F2585" i="6"/>
  <c r="G2585" i="6" s="1"/>
  <c r="A2588" i="6"/>
  <c r="B2588" i="6"/>
  <c r="D2588" i="6"/>
  <c r="F2588" i="6"/>
  <c r="G2588" i="6" s="1"/>
  <c r="A2589" i="6"/>
  <c r="B2589" i="6"/>
  <c r="D2589" i="6"/>
  <c r="F2589" i="6"/>
  <c r="G2589" i="6" s="1"/>
  <c r="A2590" i="6"/>
  <c r="B2590" i="6"/>
  <c r="D2590" i="6"/>
  <c r="F2590" i="6"/>
  <c r="G2590" i="6"/>
  <c r="A2591" i="6"/>
  <c r="B2591" i="6"/>
  <c r="D2591" i="6"/>
  <c r="F2591" i="6"/>
  <c r="G2591" i="6" s="1"/>
  <c r="A2592" i="6"/>
  <c r="B2592" i="6"/>
  <c r="D2592" i="6"/>
  <c r="F2592" i="6"/>
  <c r="G2592" i="6" s="1"/>
  <c r="A2593" i="6"/>
  <c r="B2593" i="6"/>
  <c r="D2593" i="6"/>
  <c r="F2593" i="6"/>
  <c r="G2593" i="6" s="1"/>
  <c r="A2594" i="6"/>
  <c r="B2594" i="6"/>
  <c r="D2594" i="6"/>
  <c r="F2594" i="6"/>
  <c r="G2594" i="6" s="1"/>
  <c r="A2595" i="6"/>
  <c r="B2595" i="6"/>
  <c r="D2595" i="6"/>
  <c r="F2595" i="6"/>
  <c r="G2595" i="6" s="1"/>
  <c r="A2596" i="6"/>
  <c r="B2596" i="6"/>
  <c r="D2596" i="6"/>
  <c r="F2596" i="6"/>
  <c r="G2596" i="6" s="1"/>
  <c r="B2602" i="6"/>
  <c r="B2603" i="6"/>
  <c r="B2604" i="6"/>
  <c r="G2604" i="6"/>
  <c r="B2605" i="6"/>
  <c r="A2612" i="6"/>
  <c r="B2612" i="6"/>
  <c r="D2612" i="6"/>
  <c r="F2612" i="6"/>
  <c r="G2612" i="6" s="1"/>
  <c r="A2613" i="6"/>
  <c r="B2613" i="6"/>
  <c r="D2613" i="6"/>
  <c r="F2613" i="6"/>
  <c r="G2613" i="6" s="1"/>
  <c r="A2614" i="6"/>
  <c r="B2614" i="6"/>
  <c r="D2614" i="6"/>
  <c r="F2614" i="6"/>
  <c r="G2614" i="6" s="1"/>
  <c r="A2615" i="6"/>
  <c r="B2615" i="6"/>
  <c r="D2615" i="6"/>
  <c r="F2615" i="6"/>
  <c r="G2615" i="6" s="1"/>
  <c r="A2616" i="6"/>
  <c r="B2616" i="6"/>
  <c r="D2616" i="6"/>
  <c r="F2616" i="6"/>
  <c r="G2616" i="6" s="1"/>
  <c r="A2617" i="6"/>
  <c r="B2617" i="6"/>
  <c r="D2617" i="6"/>
  <c r="F2617" i="6"/>
  <c r="G2617" i="6" s="1"/>
  <c r="A2618" i="6"/>
  <c r="B2618" i="6"/>
  <c r="D2618" i="6"/>
  <c r="F2618" i="6"/>
  <c r="G2618" i="6" s="1"/>
  <c r="A2619" i="6"/>
  <c r="B2619" i="6"/>
  <c r="D2619" i="6"/>
  <c r="F2619" i="6"/>
  <c r="G2619" i="6" s="1"/>
  <c r="A2620" i="6"/>
  <c r="B2620" i="6"/>
  <c r="D2620" i="6"/>
  <c r="F2620" i="6"/>
  <c r="G2620" i="6" s="1"/>
  <c r="A2621" i="6"/>
  <c r="B2621" i="6"/>
  <c r="D2621" i="6"/>
  <c r="F2621" i="6"/>
  <c r="G2621" i="6" s="1"/>
  <c r="A2622" i="6"/>
  <c r="B2622" i="6"/>
  <c r="D2622" i="6"/>
  <c r="F2622" i="6"/>
  <c r="G2622" i="6" s="1"/>
  <c r="A2623" i="6"/>
  <c r="B2623" i="6"/>
  <c r="D2623" i="6"/>
  <c r="F2623" i="6"/>
  <c r="G2623" i="6" s="1"/>
  <c r="A2624" i="6"/>
  <c r="B2624" i="6"/>
  <c r="D2624" i="6"/>
  <c r="F2624" i="6"/>
  <c r="G2624" i="6" s="1"/>
  <c r="A2625" i="6"/>
  <c r="B2625" i="6"/>
  <c r="D2625" i="6"/>
  <c r="F2625" i="6"/>
  <c r="G2625" i="6" s="1"/>
  <c r="A2628" i="6"/>
  <c r="D2628" i="6"/>
  <c r="F2628" i="6"/>
  <c r="G2628" i="6" s="1"/>
  <c r="A2629" i="6"/>
  <c r="D2629" i="6"/>
  <c r="F2629" i="6"/>
  <c r="G2629" i="6" s="1"/>
  <c r="A2630" i="6"/>
  <c r="D2630" i="6"/>
  <c r="F2630" i="6"/>
  <c r="G2630" i="6" s="1"/>
  <c r="A2631" i="6"/>
  <c r="D2631" i="6"/>
  <c r="F2631" i="6"/>
  <c r="G2631" i="6" s="1"/>
  <c r="A2632" i="6"/>
  <c r="D2632" i="6"/>
  <c r="F2632" i="6"/>
  <c r="G2632" i="6" s="1"/>
  <c r="A2633" i="6"/>
  <c r="D2633" i="6"/>
  <c r="F2633" i="6"/>
  <c r="G2633" i="6" s="1"/>
  <c r="A2634" i="6"/>
  <c r="D2634" i="6"/>
  <c r="F2634" i="6"/>
  <c r="G2634" i="6" s="1"/>
  <c r="A2635" i="6"/>
  <c r="D2635" i="6"/>
  <c r="F2635" i="6"/>
  <c r="G2635" i="6" s="1"/>
  <c r="A2638" i="6"/>
  <c r="B2638" i="6"/>
  <c r="D2638" i="6"/>
  <c r="F2638" i="6"/>
  <c r="G2638" i="6" s="1"/>
  <c r="A2639" i="6"/>
  <c r="B2639" i="6"/>
  <c r="D2639" i="6"/>
  <c r="F2639" i="6"/>
  <c r="G2639" i="6" s="1"/>
  <c r="A2640" i="6"/>
  <c r="B2640" i="6"/>
  <c r="D2640" i="6"/>
  <c r="F2640" i="6"/>
  <c r="G2640" i="6" s="1"/>
  <c r="A2641" i="6"/>
  <c r="B2641" i="6"/>
  <c r="D2641" i="6"/>
  <c r="F2641" i="6"/>
  <c r="G2641" i="6" s="1"/>
  <c r="A2642" i="6"/>
  <c r="B2642" i="6"/>
  <c r="D2642" i="6"/>
  <c r="F2642" i="6"/>
  <c r="G2642" i="6" s="1"/>
  <c r="A2643" i="6"/>
  <c r="B2643" i="6"/>
  <c r="D2643" i="6"/>
  <c r="F2643" i="6"/>
  <c r="G2643" i="6" s="1"/>
  <c r="A2644" i="6"/>
  <c r="B2644" i="6"/>
  <c r="D2644" i="6"/>
  <c r="F2644" i="6"/>
  <c r="G2644" i="6" s="1"/>
  <c r="A2645" i="6"/>
  <c r="B2645" i="6"/>
  <c r="D2645" i="6"/>
  <c r="F2645" i="6"/>
  <c r="G2645" i="6" s="1"/>
  <c r="A2646" i="6"/>
  <c r="B2646" i="6"/>
  <c r="D2646" i="6"/>
  <c r="F2646" i="6"/>
  <c r="G2646" i="6" s="1"/>
  <c r="B2652" i="6"/>
  <c r="B2653" i="6"/>
  <c r="B2654" i="6"/>
  <c r="G2654" i="6"/>
  <c r="B2655" i="6"/>
  <c r="A2662" i="6"/>
  <c r="B2662" i="6"/>
  <c r="D2662" i="6"/>
  <c r="F2662" i="6"/>
  <c r="G2662" i="6" s="1"/>
  <c r="A2663" i="6"/>
  <c r="B2663" i="6"/>
  <c r="D2663" i="6"/>
  <c r="F2663" i="6"/>
  <c r="G2663" i="6" s="1"/>
  <c r="A2664" i="6"/>
  <c r="B2664" i="6"/>
  <c r="D2664" i="6"/>
  <c r="F2664" i="6"/>
  <c r="G2664" i="6" s="1"/>
  <c r="A2665" i="6"/>
  <c r="B2665" i="6"/>
  <c r="D2665" i="6"/>
  <c r="F2665" i="6"/>
  <c r="G2665" i="6" s="1"/>
  <c r="A2666" i="6"/>
  <c r="B2666" i="6"/>
  <c r="D2666" i="6"/>
  <c r="F2666" i="6"/>
  <c r="G2666" i="6" s="1"/>
  <c r="A2667" i="6"/>
  <c r="B2667" i="6"/>
  <c r="D2667" i="6"/>
  <c r="F2667" i="6"/>
  <c r="G2667" i="6" s="1"/>
  <c r="A2668" i="6"/>
  <c r="B2668" i="6"/>
  <c r="D2668" i="6"/>
  <c r="F2668" i="6"/>
  <c r="G2668" i="6" s="1"/>
  <c r="A2669" i="6"/>
  <c r="B2669" i="6"/>
  <c r="D2669" i="6"/>
  <c r="F2669" i="6"/>
  <c r="G2669" i="6" s="1"/>
  <c r="A2670" i="6"/>
  <c r="B2670" i="6"/>
  <c r="D2670" i="6"/>
  <c r="F2670" i="6"/>
  <c r="G2670" i="6" s="1"/>
  <c r="A2671" i="6"/>
  <c r="B2671" i="6"/>
  <c r="D2671" i="6"/>
  <c r="F2671" i="6"/>
  <c r="G2671" i="6" s="1"/>
  <c r="A2672" i="6"/>
  <c r="B2672" i="6"/>
  <c r="D2672" i="6"/>
  <c r="F2672" i="6"/>
  <c r="G2672" i="6" s="1"/>
  <c r="A2673" i="6"/>
  <c r="B2673" i="6"/>
  <c r="D2673" i="6"/>
  <c r="F2673" i="6"/>
  <c r="G2673" i="6" s="1"/>
  <c r="A2674" i="6"/>
  <c r="B2674" i="6"/>
  <c r="D2674" i="6"/>
  <c r="F2674" i="6"/>
  <c r="G2674" i="6" s="1"/>
  <c r="A2675" i="6"/>
  <c r="B2675" i="6"/>
  <c r="D2675" i="6"/>
  <c r="F2675" i="6"/>
  <c r="G2675" i="6" s="1"/>
  <c r="A2678" i="6"/>
  <c r="D2678" i="6"/>
  <c r="F2678" i="6"/>
  <c r="G2678" i="6" s="1"/>
  <c r="A2679" i="6"/>
  <c r="D2679" i="6"/>
  <c r="F2679" i="6"/>
  <c r="G2679" i="6" s="1"/>
  <c r="A2680" i="6"/>
  <c r="D2680" i="6"/>
  <c r="F2680" i="6"/>
  <c r="G2680" i="6" s="1"/>
  <c r="A2681" i="6"/>
  <c r="D2681" i="6"/>
  <c r="F2681" i="6"/>
  <c r="G2681" i="6" s="1"/>
  <c r="A2682" i="6"/>
  <c r="D2682" i="6"/>
  <c r="F2682" i="6"/>
  <c r="G2682" i="6" s="1"/>
  <c r="A2683" i="6"/>
  <c r="D2683" i="6"/>
  <c r="F2683" i="6"/>
  <c r="G2683" i="6" s="1"/>
  <c r="A2684" i="6"/>
  <c r="D2684" i="6"/>
  <c r="F2684" i="6"/>
  <c r="G2684" i="6" s="1"/>
  <c r="A2685" i="6"/>
  <c r="D2685" i="6"/>
  <c r="F2685" i="6"/>
  <c r="G2685" i="6" s="1"/>
  <c r="A2688" i="6"/>
  <c r="B2688" i="6"/>
  <c r="D2688" i="6"/>
  <c r="F2688" i="6"/>
  <c r="G2688" i="6"/>
  <c r="A2689" i="6"/>
  <c r="B2689" i="6"/>
  <c r="D2689" i="6"/>
  <c r="F2689" i="6"/>
  <c r="G2689" i="6" s="1"/>
  <c r="A2690" i="6"/>
  <c r="B2690" i="6"/>
  <c r="D2690" i="6"/>
  <c r="F2690" i="6"/>
  <c r="G2690" i="6" s="1"/>
  <c r="A2691" i="6"/>
  <c r="B2691" i="6"/>
  <c r="D2691" i="6"/>
  <c r="F2691" i="6"/>
  <c r="G2691" i="6" s="1"/>
  <c r="A2692" i="6"/>
  <c r="B2692" i="6"/>
  <c r="D2692" i="6"/>
  <c r="F2692" i="6"/>
  <c r="G2692" i="6" s="1"/>
  <c r="A2693" i="6"/>
  <c r="B2693" i="6"/>
  <c r="D2693" i="6"/>
  <c r="F2693" i="6"/>
  <c r="G2693" i="6" s="1"/>
  <c r="A2694" i="6"/>
  <c r="B2694" i="6"/>
  <c r="D2694" i="6"/>
  <c r="F2694" i="6"/>
  <c r="G2694" i="6" s="1"/>
  <c r="A2695" i="6"/>
  <c r="B2695" i="6"/>
  <c r="D2695" i="6"/>
  <c r="F2695" i="6"/>
  <c r="G2695" i="6" s="1"/>
  <c r="A2696" i="6"/>
  <c r="B2696" i="6"/>
  <c r="D2696" i="6"/>
  <c r="F2696" i="6"/>
  <c r="G2696" i="6" s="1"/>
  <c r="B2702" i="6"/>
  <c r="B2703" i="6"/>
  <c r="B2704" i="6"/>
  <c r="G2704" i="6"/>
  <c r="B2705" i="6"/>
  <c r="A2712" i="6"/>
  <c r="B2712" i="6"/>
  <c r="D2712" i="6"/>
  <c r="F2712" i="6"/>
  <c r="G2712" i="6" s="1"/>
  <c r="A2713" i="6"/>
  <c r="B2713" i="6"/>
  <c r="D2713" i="6"/>
  <c r="F2713" i="6"/>
  <c r="G2713" i="6" s="1"/>
  <c r="A2714" i="6"/>
  <c r="B2714" i="6"/>
  <c r="D2714" i="6"/>
  <c r="F2714" i="6"/>
  <c r="G2714" i="6" s="1"/>
  <c r="A2715" i="6"/>
  <c r="B2715" i="6"/>
  <c r="D2715" i="6"/>
  <c r="F2715" i="6"/>
  <c r="G2715" i="6" s="1"/>
  <c r="A2716" i="6"/>
  <c r="B2716" i="6"/>
  <c r="D2716" i="6"/>
  <c r="F2716" i="6"/>
  <c r="G2716" i="6" s="1"/>
  <c r="A2717" i="6"/>
  <c r="B2717" i="6"/>
  <c r="D2717" i="6"/>
  <c r="F2717" i="6"/>
  <c r="G2717" i="6" s="1"/>
  <c r="A2718" i="6"/>
  <c r="B2718" i="6"/>
  <c r="D2718" i="6"/>
  <c r="F2718" i="6"/>
  <c r="G2718" i="6" s="1"/>
  <c r="A2719" i="6"/>
  <c r="B2719" i="6"/>
  <c r="D2719" i="6"/>
  <c r="F2719" i="6"/>
  <c r="G2719" i="6"/>
  <c r="A2720" i="6"/>
  <c r="B2720" i="6"/>
  <c r="D2720" i="6"/>
  <c r="F2720" i="6"/>
  <c r="G2720" i="6" s="1"/>
  <c r="A2721" i="6"/>
  <c r="B2721" i="6"/>
  <c r="D2721" i="6"/>
  <c r="F2721" i="6"/>
  <c r="G2721" i="6" s="1"/>
  <c r="A2722" i="6"/>
  <c r="B2722" i="6"/>
  <c r="D2722" i="6"/>
  <c r="F2722" i="6"/>
  <c r="G2722" i="6" s="1"/>
  <c r="A2723" i="6"/>
  <c r="B2723" i="6"/>
  <c r="D2723" i="6"/>
  <c r="F2723" i="6"/>
  <c r="G2723" i="6" s="1"/>
  <c r="A2724" i="6"/>
  <c r="B2724" i="6"/>
  <c r="D2724" i="6"/>
  <c r="F2724" i="6"/>
  <c r="G2724" i="6" s="1"/>
  <c r="A2725" i="6"/>
  <c r="B2725" i="6"/>
  <c r="D2725" i="6"/>
  <c r="F2725" i="6"/>
  <c r="G2725" i="6" s="1"/>
  <c r="A2728" i="6"/>
  <c r="D2728" i="6"/>
  <c r="F2728" i="6"/>
  <c r="G2728" i="6" s="1"/>
  <c r="A2729" i="6"/>
  <c r="D2729" i="6"/>
  <c r="F2729" i="6"/>
  <c r="G2729" i="6" s="1"/>
  <c r="A2730" i="6"/>
  <c r="D2730" i="6"/>
  <c r="F2730" i="6"/>
  <c r="G2730" i="6" s="1"/>
  <c r="A2731" i="6"/>
  <c r="D2731" i="6"/>
  <c r="F2731" i="6"/>
  <c r="G2731" i="6" s="1"/>
  <c r="A2732" i="6"/>
  <c r="D2732" i="6"/>
  <c r="F2732" i="6"/>
  <c r="G2732" i="6" s="1"/>
  <c r="A2733" i="6"/>
  <c r="D2733" i="6"/>
  <c r="F2733" i="6"/>
  <c r="G2733" i="6" s="1"/>
  <c r="A2734" i="6"/>
  <c r="D2734" i="6"/>
  <c r="F2734" i="6"/>
  <c r="G2734" i="6" s="1"/>
  <c r="A2735" i="6"/>
  <c r="D2735" i="6"/>
  <c r="F2735" i="6"/>
  <c r="G2735" i="6" s="1"/>
  <c r="A2738" i="6"/>
  <c r="B2738" i="6"/>
  <c r="D2738" i="6"/>
  <c r="F2738" i="6"/>
  <c r="G2738" i="6" s="1"/>
  <c r="A2739" i="6"/>
  <c r="B2739" i="6"/>
  <c r="D2739" i="6"/>
  <c r="F2739" i="6"/>
  <c r="G2739" i="6" s="1"/>
  <c r="A2740" i="6"/>
  <c r="B2740" i="6"/>
  <c r="D2740" i="6"/>
  <c r="F2740" i="6"/>
  <c r="G2740" i="6" s="1"/>
  <c r="A2741" i="6"/>
  <c r="B2741" i="6"/>
  <c r="D2741" i="6"/>
  <c r="F2741" i="6"/>
  <c r="G2741" i="6" s="1"/>
  <c r="A2742" i="6"/>
  <c r="B2742" i="6"/>
  <c r="D2742" i="6"/>
  <c r="F2742" i="6"/>
  <c r="G2742" i="6" s="1"/>
  <c r="A2743" i="6"/>
  <c r="B2743" i="6"/>
  <c r="D2743" i="6"/>
  <c r="F2743" i="6"/>
  <c r="G2743" i="6" s="1"/>
  <c r="A2744" i="6"/>
  <c r="B2744" i="6"/>
  <c r="D2744" i="6"/>
  <c r="F2744" i="6"/>
  <c r="G2744" i="6" s="1"/>
  <c r="A2745" i="6"/>
  <c r="B2745" i="6"/>
  <c r="D2745" i="6"/>
  <c r="F2745" i="6"/>
  <c r="G2745" i="6" s="1"/>
  <c r="A2746" i="6"/>
  <c r="B2746" i="6"/>
  <c r="D2746" i="6"/>
  <c r="F2746" i="6"/>
  <c r="G2746" i="6" s="1"/>
  <c r="E109" i="2"/>
  <c r="E93" i="2"/>
  <c r="E94" i="2"/>
  <c r="A98" i="2"/>
  <c r="A93" i="9" s="1"/>
  <c r="A99" i="2"/>
  <c r="A94" i="9" s="1"/>
  <c r="A100" i="2"/>
  <c r="A95" i="9" s="1"/>
  <c r="A101" i="2"/>
  <c r="A96" i="9" s="1"/>
  <c r="A102" i="2"/>
  <c r="A97" i="9" s="1"/>
  <c r="A103" i="2"/>
  <c r="A98" i="9" s="1"/>
  <c r="A104" i="2"/>
  <c r="A99" i="9" s="1"/>
  <c r="A105" i="2"/>
  <c r="A100" i="9" s="1"/>
  <c r="A106" i="2"/>
  <c r="A101" i="9" s="1"/>
  <c r="A107" i="2"/>
  <c r="A108" i="2"/>
  <c r="E108" i="2" s="1"/>
  <c r="A109" i="2"/>
  <c r="A104" i="9" s="1"/>
  <c r="A110" i="2"/>
  <c r="A105" i="9" s="1"/>
  <c r="A111" i="2"/>
  <c r="A106" i="9" s="1"/>
  <c r="A112" i="2"/>
  <c r="A107" i="9" s="1"/>
  <c r="A81" i="2"/>
  <c r="A76" i="9" s="1"/>
  <c r="A82" i="2"/>
  <c r="A77" i="9" s="1"/>
  <c r="A83" i="2"/>
  <c r="A84" i="2"/>
  <c r="A79" i="9" s="1"/>
  <c r="A85" i="2"/>
  <c r="A80" i="9" s="1"/>
  <c r="A86" i="2"/>
  <c r="A81" i="9" s="1"/>
  <c r="A87" i="2"/>
  <c r="E87" i="2" s="1"/>
  <c r="A88" i="2"/>
  <c r="A83" i="9" s="1"/>
  <c r="A89" i="2"/>
  <c r="A84" i="9" s="1"/>
  <c r="A90" i="2"/>
  <c r="A85" i="9" s="1"/>
  <c r="A91" i="2"/>
  <c r="A86" i="9" s="1"/>
  <c r="A92" i="2"/>
  <c r="A87" i="9" s="1"/>
  <c r="A93" i="2"/>
  <c r="A88" i="9" s="1"/>
  <c r="A94" i="2"/>
  <c r="A89" i="9" s="1"/>
  <c r="A95" i="2"/>
  <c r="A90" i="9" s="1"/>
  <c r="A96" i="2"/>
  <c r="A91" i="9" s="1"/>
  <c r="A97" i="2"/>
  <c r="A92" i="9" s="1"/>
  <c r="A70" i="2"/>
  <c r="A65" i="9" s="1"/>
  <c r="A71" i="2"/>
  <c r="A66" i="9" s="1"/>
  <c r="A72" i="2"/>
  <c r="A73" i="2"/>
  <c r="A74" i="2"/>
  <c r="E74" i="2" s="1"/>
  <c r="A75" i="2"/>
  <c r="E75" i="2" s="1"/>
  <c r="A76" i="2"/>
  <c r="E76" i="2" s="1"/>
  <c r="A77" i="2"/>
  <c r="A72" i="9" s="1"/>
  <c r="A78" i="2"/>
  <c r="A73" i="9" s="1"/>
  <c r="A79" i="2"/>
  <c r="A80" i="2"/>
  <c r="A75" i="9" s="1"/>
  <c r="E95" i="2" l="1"/>
  <c r="E104" i="2"/>
  <c r="A71" i="9"/>
  <c r="E85" i="2"/>
  <c r="A70" i="9"/>
  <c r="E86" i="2"/>
  <c r="E110" i="2"/>
  <c r="A69" i="9"/>
  <c r="A68" i="9"/>
  <c r="E73" i="2"/>
  <c r="A67" i="9"/>
  <c r="A82" i="9"/>
  <c r="A103" i="9"/>
  <c r="E103" i="2"/>
  <c r="A102" i="9"/>
  <c r="E102" i="2"/>
  <c r="E101" i="2"/>
  <c r="A78" i="9"/>
  <c r="A74" i="9"/>
  <c r="G2047" i="6"/>
  <c r="G2226" i="6"/>
  <c r="G2186" i="6"/>
  <c r="G1797" i="6"/>
  <c r="G1686" i="6"/>
  <c r="G2497" i="6"/>
  <c r="G2097" i="6"/>
  <c r="G2336" i="6"/>
  <c r="G2147" i="6"/>
  <c r="G1947" i="6"/>
  <c r="G3046" i="6"/>
  <c r="G2925" i="6"/>
  <c r="G2846" i="6"/>
  <c r="G2825" i="6"/>
  <c r="G3096" i="6"/>
  <c r="G3085" i="6"/>
  <c r="G3075" i="6"/>
  <c r="G2975" i="6"/>
  <c r="G2785" i="6"/>
  <c r="G3025" i="6"/>
  <c r="G2835" i="6"/>
  <c r="G2875" i="6"/>
  <c r="G3035" i="6"/>
  <c r="G2775" i="6"/>
  <c r="G2996" i="6"/>
  <c r="G2985" i="6"/>
  <c r="G2946" i="6"/>
  <c r="G2935" i="6"/>
  <c r="G2896" i="6"/>
  <c r="G2796" i="6"/>
  <c r="G2885" i="6"/>
  <c r="G2747" i="6"/>
  <c r="G2626" i="6"/>
  <c r="G2686" i="6"/>
  <c r="G2536" i="6"/>
  <c r="G2697" i="6"/>
  <c r="G2597" i="6"/>
  <c r="G2736" i="6"/>
  <c r="G2436" i="6"/>
  <c r="G2347" i="6"/>
  <c r="G2286" i="6"/>
  <c r="G2676" i="6"/>
  <c r="G2576" i="6"/>
  <c r="G2526" i="6"/>
  <c r="G2376" i="6"/>
  <c r="G2647" i="6"/>
  <c r="G2397" i="6"/>
  <c r="G2726" i="6"/>
  <c r="G2386" i="6"/>
  <c r="G2247" i="6"/>
  <c r="G2486" i="6"/>
  <c r="G2447" i="6"/>
  <c r="G2426" i="6"/>
  <c r="G2326" i="6"/>
  <c r="G2197" i="6"/>
  <c r="G2547" i="6"/>
  <c r="G2297" i="6"/>
  <c r="G2236" i="6"/>
  <c r="G2586" i="6"/>
  <c r="G2636" i="6"/>
  <c r="G2176" i="6"/>
  <c r="G2136" i="6"/>
  <c r="G2026" i="6"/>
  <c r="G2476" i="6"/>
  <c r="G2086" i="6"/>
  <c r="G1886" i="6"/>
  <c r="G1899" i="6" s="1"/>
  <c r="G1776" i="6"/>
  <c r="G1747" i="6"/>
  <c r="G2126" i="6"/>
  <c r="G2036" i="6"/>
  <c r="G1986" i="6"/>
  <c r="G1926" i="6"/>
  <c r="G1847" i="6"/>
  <c r="G1836" i="6"/>
  <c r="G2076" i="6"/>
  <c r="G1936" i="6"/>
  <c r="G1786" i="6"/>
  <c r="G1726" i="6"/>
  <c r="G2276" i="6"/>
  <c r="G1976" i="6"/>
  <c r="G1826" i="6"/>
  <c r="G1736" i="6"/>
  <c r="G1697" i="6"/>
  <c r="G1997" i="6"/>
  <c r="G1897" i="6"/>
  <c r="G1876" i="6"/>
  <c r="G1676" i="6"/>
  <c r="E107" i="2"/>
  <c r="E91" i="2"/>
  <c r="E89" i="2"/>
  <c r="E80" i="2"/>
  <c r="E78" i="2"/>
  <c r="E72" i="2"/>
  <c r="E70" i="2"/>
  <c r="E106" i="2"/>
  <c r="E100" i="2"/>
  <c r="E98" i="2"/>
  <c r="E96" i="2"/>
  <c r="E92" i="2"/>
  <c r="E90" i="2"/>
  <c r="E88" i="2"/>
  <c r="E84" i="2"/>
  <c r="E82" i="2"/>
  <c r="E111" i="2"/>
  <c r="E81" i="2"/>
  <c r="E79" i="2"/>
  <c r="E77" i="2"/>
  <c r="E71" i="2"/>
  <c r="E105" i="2"/>
  <c r="E83" i="2"/>
  <c r="E112" i="2"/>
  <c r="E99" i="2"/>
  <c r="E97" i="2"/>
  <c r="G2099" i="6" l="1"/>
  <c r="G2599" i="6"/>
  <c r="G2149" i="6"/>
  <c r="G2449" i="6"/>
  <c r="G1849" i="6"/>
  <c r="G2749" i="6"/>
  <c r="G2199" i="6"/>
  <c r="G2399" i="6"/>
  <c r="G2649" i="6"/>
  <c r="G2948" i="6"/>
  <c r="G3048" i="6"/>
  <c r="G2699" i="6"/>
  <c r="G2299" i="6"/>
  <c r="G1749" i="6"/>
  <c r="G2049" i="6"/>
  <c r="G2349" i="6"/>
  <c r="G2898" i="6"/>
  <c r="G1949" i="6"/>
  <c r="G2499" i="6"/>
  <c r="G2249" i="6"/>
  <c r="G2798" i="6"/>
  <c r="G3098" i="6"/>
  <c r="G2549" i="6"/>
  <c r="G2848" i="6"/>
  <c r="G1799" i="6"/>
  <c r="G1999" i="6"/>
  <c r="G2998" i="6"/>
  <c r="G1699" i="6"/>
  <c r="A19" i="2" l="1"/>
  <c r="A14" i="9" s="1"/>
  <c r="A20" i="2"/>
  <c r="A15" i="9" s="1"/>
  <c r="A21" i="2"/>
  <c r="A16" i="9" s="1"/>
  <c r="A22" i="2"/>
  <c r="A17" i="9" s="1"/>
  <c r="A23" i="2"/>
  <c r="A18" i="9" s="1"/>
  <c r="A24" i="2"/>
  <c r="A19" i="9" s="1"/>
  <c r="A25" i="2"/>
  <c r="A20" i="9" s="1"/>
  <c r="A26" i="2"/>
  <c r="A21" i="9" s="1"/>
  <c r="A27" i="2"/>
  <c r="A22" i="9" s="1"/>
  <c r="A28" i="2"/>
  <c r="A23" i="9" s="1"/>
  <c r="A29" i="2"/>
  <c r="A24" i="9" s="1"/>
  <c r="A30" i="2"/>
  <c r="A25" i="9" s="1"/>
  <c r="A31" i="2"/>
  <c r="A26" i="9" s="1"/>
  <c r="A32" i="2"/>
  <c r="A27" i="9" s="1"/>
  <c r="A33" i="2"/>
  <c r="A28" i="9" s="1"/>
  <c r="A34" i="2"/>
  <c r="A29" i="9" s="1"/>
  <c r="A35" i="2"/>
  <c r="A30" i="9" s="1"/>
  <c r="A36" i="2"/>
  <c r="A31" i="9" s="1"/>
  <c r="A37" i="2"/>
  <c r="A32" i="9" s="1"/>
  <c r="A38" i="2"/>
  <c r="A33" i="9" s="1"/>
  <c r="A39" i="2"/>
  <c r="A34" i="9" s="1"/>
  <c r="A40" i="2"/>
  <c r="A35" i="9" s="1"/>
  <c r="A41" i="2"/>
  <c r="A36" i="9" s="1"/>
  <c r="A42" i="2"/>
  <c r="A37" i="9" s="1"/>
  <c r="A43" i="2"/>
  <c r="A38" i="9" s="1"/>
  <c r="A44" i="2"/>
  <c r="A39" i="9" s="1"/>
  <c r="A45" i="2"/>
  <c r="A40" i="9" s="1"/>
  <c r="A46" i="2"/>
  <c r="A41" i="9" s="1"/>
  <c r="A47" i="2"/>
  <c r="A42" i="9" s="1"/>
  <c r="A48" i="2"/>
  <c r="A43" i="9" s="1"/>
  <c r="A49" i="2"/>
  <c r="A44" i="9" s="1"/>
  <c r="A50" i="2"/>
  <c r="A45" i="9" s="1"/>
  <c r="A51" i="2"/>
  <c r="A46" i="9" s="1"/>
  <c r="A52" i="2"/>
  <c r="A47" i="9" s="1"/>
  <c r="A53" i="2"/>
  <c r="A48" i="9" s="1"/>
  <c r="A54" i="2"/>
  <c r="A49" i="9" s="1"/>
  <c r="A55" i="2"/>
  <c r="A50" i="9" s="1"/>
  <c r="A56" i="2"/>
  <c r="A51" i="9" s="1"/>
  <c r="A57" i="2"/>
  <c r="A52" i="9" s="1"/>
  <c r="A58" i="2"/>
  <c r="A53" i="9" s="1"/>
  <c r="A59" i="2"/>
  <c r="A54" i="9" s="1"/>
  <c r="A60" i="2"/>
  <c r="A55" i="9" s="1"/>
  <c r="A61" i="2"/>
  <c r="A56" i="9" s="1"/>
  <c r="A62" i="2"/>
  <c r="A57" i="9" s="1"/>
  <c r="A63" i="2"/>
  <c r="A58" i="9" s="1"/>
  <c r="A64" i="2"/>
  <c r="A59" i="9" s="1"/>
  <c r="A65" i="2"/>
  <c r="A60" i="9" s="1"/>
  <c r="A66" i="2"/>
  <c r="A61" i="9" s="1"/>
  <c r="A67" i="2"/>
  <c r="A62" i="9" s="1"/>
  <c r="A68" i="2"/>
  <c r="A63" i="9" s="1"/>
  <c r="A69" i="2"/>
  <c r="A64" i="9" s="1"/>
  <c r="C1" i="19" l="1"/>
  <c r="A26" i="15" l="1"/>
  <c r="A27" i="15" s="1"/>
  <c r="F1646" i="6" l="1"/>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686" i="6" l="1"/>
  <c r="G886" i="6"/>
  <c r="G1236" i="6"/>
  <c r="G497" i="6"/>
  <c r="G797" i="6"/>
  <c r="G1136" i="6"/>
  <c r="G176" i="6"/>
  <c r="G197" i="6"/>
  <c r="G576" i="6"/>
  <c r="G297" i="6"/>
  <c r="G386" i="6"/>
  <c r="G697" i="6"/>
  <c r="G786" i="6"/>
  <c r="G897" i="6"/>
  <c r="G1097" i="6"/>
  <c r="G86" i="6"/>
  <c r="G286" i="6"/>
  <c r="G997" i="6"/>
  <c r="G1047" i="6"/>
  <c r="G97" i="6"/>
  <c r="G186" i="6"/>
  <c r="G397" i="6"/>
  <c r="G486" i="6"/>
  <c r="G1247" i="6"/>
  <c r="G1647" i="6"/>
  <c r="G1297" i="6"/>
  <c r="G1497" i="6"/>
  <c r="G1636" i="6"/>
  <c r="G586" i="6"/>
  <c r="G647" i="6"/>
  <c r="G1086" i="6"/>
  <c r="G1326" i="6"/>
  <c r="G1526" i="6"/>
  <c r="G1586" i="6"/>
  <c r="G1626" i="6"/>
  <c r="G1536" i="6"/>
  <c r="G1547" i="6"/>
  <c r="G1576" i="6"/>
  <c r="G1597" i="6"/>
  <c r="G1126" i="6"/>
  <c r="G1176" i="6"/>
  <c r="G1376" i="6"/>
  <c r="G1036" i="6"/>
  <c r="G1226" i="6"/>
  <c r="G1386" i="6"/>
  <c r="G1397" i="6"/>
  <c r="G1026" i="6"/>
  <c r="G1186" i="6"/>
  <c r="G1276" i="6"/>
  <c r="G1147" i="6"/>
  <c r="G1197" i="6"/>
  <c r="G1336" i="6"/>
  <c r="G1476" i="6"/>
  <c r="G1076" i="6"/>
  <c r="G1286" i="6"/>
  <c r="G1436" i="6"/>
  <c r="G1347" i="6"/>
  <c r="G1426" i="6"/>
  <c r="G1447" i="6"/>
  <c r="G1486" i="6"/>
  <c r="G597" i="6"/>
  <c r="G626" i="6"/>
  <c r="G536" i="6"/>
  <c r="G547" i="6"/>
  <c r="G636" i="6"/>
  <c r="G676" i="6"/>
  <c r="G726" i="6"/>
  <c r="G747" i="6"/>
  <c r="G776" i="6"/>
  <c r="G976" i="6"/>
  <c r="G526" i="6"/>
  <c r="G826" i="6"/>
  <c r="G847" i="6"/>
  <c r="G926" i="6"/>
  <c r="G936" i="6"/>
  <c r="G876" i="6"/>
  <c r="G836" i="6"/>
  <c r="G736" i="6"/>
  <c r="G947" i="6"/>
  <c r="G986" i="6"/>
  <c r="G447" i="6"/>
  <c r="G436" i="6"/>
  <c r="G476" i="6"/>
  <c r="G426" i="6"/>
  <c r="G376" i="6"/>
  <c r="G336" i="6"/>
  <c r="G326" i="6"/>
  <c r="G347" i="6"/>
  <c r="G276" i="6"/>
  <c r="G236" i="6"/>
  <c r="G247" i="6"/>
  <c r="G226" i="6"/>
  <c r="G147" i="6"/>
  <c r="G136" i="6"/>
  <c r="G126" i="6"/>
  <c r="G76" i="6"/>
  <c r="C19" i="15"/>
  <c r="G99" i="6" l="1"/>
  <c r="G699" i="6"/>
  <c r="G299" i="6"/>
  <c r="G399" i="6"/>
  <c r="G1099" i="6"/>
  <c r="G899" i="6"/>
  <c r="G499" i="6"/>
  <c r="G1249" i="6"/>
  <c r="G1649" i="6"/>
  <c r="G599" i="6"/>
  <c r="G799" i="6"/>
  <c r="G549" i="6"/>
  <c r="G1299" i="6"/>
  <c r="G1049" i="6"/>
  <c r="G1399" i="6"/>
  <c r="G649" i="6"/>
  <c r="G1349" i="6"/>
  <c r="G1549" i="6"/>
  <c r="G149" i="6"/>
  <c r="G999" i="6"/>
  <c r="G1499" i="6"/>
  <c r="G1449" i="6"/>
  <c r="G199" i="6"/>
  <c r="G249" i="6"/>
  <c r="G349" i="6"/>
  <c r="G449" i="6"/>
  <c r="G949" i="6"/>
  <c r="G1149" i="6"/>
  <c r="G749" i="6"/>
  <c r="G849" i="6"/>
  <c r="G1199" i="6"/>
  <c r="G1599" i="6"/>
  <c r="E117" i="2"/>
  <c r="B117" i="2"/>
  <c r="B123" i="2"/>
  <c r="B122" i="2"/>
  <c r="B120" i="2"/>
  <c r="A18" i="2"/>
  <c r="A759" i="18" l="1"/>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C10" i="19" l="1"/>
  <c r="B2780" i="6"/>
  <c r="B3084" i="6"/>
  <c r="B1932" i="6"/>
  <c r="B2831" i="6"/>
  <c r="B2331" i="6"/>
  <c r="B2382" i="6"/>
  <c r="B1879" i="6"/>
  <c r="B2183" i="6"/>
  <c r="B3078" i="6"/>
  <c r="B2085" i="6"/>
  <c r="B2185" i="6"/>
  <c r="B2683" i="6"/>
  <c r="B2328" i="6"/>
  <c r="B2128" i="6"/>
  <c r="B2429" i="6"/>
  <c r="B2285" i="6"/>
  <c r="B2629" i="6"/>
  <c r="B2628" i="6"/>
  <c r="B2684" i="6"/>
  <c r="B2334" i="6"/>
  <c r="B1930" i="6"/>
  <c r="B2180" i="6"/>
  <c r="B2534" i="6"/>
  <c r="B2282" i="6"/>
  <c r="B2028" i="6"/>
  <c r="B2335" i="6"/>
  <c r="B2732" i="6"/>
  <c r="B2378" i="6"/>
  <c r="B1928" i="6"/>
  <c r="B2131" i="6"/>
  <c r="B2583" i="6"/>
  <c r="B2735" i="6"/>
  <c r="B2582" i="6"/>
  <c r="B2535" i="6"/>
  <c r="B2329" i="6"/>
  <c r="B1681" i="6"/>
  <c r="B2129" i="6"/>
  <c r="B2231" i="6"/>
  <c r="B2133" i="6"/>
  <c r="B1982" i="6"/>
  <c r="B2481" i="6"/>
  <c r="B2178" i="6"/>
  <c r="B1780" i="6"/>
  <c r="B1980" i="6"/>
  <c r="B2531" i="6"/>
  <c r="B2685" i="6"/>
  <c r="B2530" i="6"/>
  <c r="B2478" i="6"/>
  <c r="B2283" i="6"/>
  <c r="B2079" i="6"/>
  <c r="B2029" i="6"/>
  <c r="B2034" i="6"/>
  <c r="B1931" i="6"/>
  <c r="B1885" i="6"/>
  <c r="B2682" i="6"/>
  <c r="B2383" i="6"/>
  <c r="B1981" i="6"/>
  <c r="B2681" i="6"/>
  <c r="B1929" i="6"/>
  <c r="B2433" i="6"/>
  <c r="B2479" i="6"/>
  <c r="B2432" i="6"/>
  <c r="B2278" i="6"/>
  <c r="B2134" i="6"/>
  <c r="B2783" i="6"/>
  <c r="B2484" i="6"/>
  <c r="B1779" i="6"/>
  <c r="B1983" i="6"/>
  <c r="B1732" i="6"/>
  <c r="B1783" i="6"/>
  <c r="B1880" i="6"/>
  <c r="B2533" i="6"/>
  <c r="B2332" i="6"/>
  <c r="B1833" i="6"/>
  <c r="B2630" i="6"/>
  <c r="B2480" i="6"/>
  <c r="B1781" i="6"/>
  <c r="B2228" i="6"/>
  <c r="B2279" i="6"/>
  <c r="B2381" i="6"/>
  <c r="B2232" i="6"/>
  <c r="B2084" i="6"/>
  <c r="B2384" i="6"/>
  <c r="B2832" i="6"/>
  <c r="B2679" i="6"/>
  <c r="B2083" i="6"/>
  <c r="B1881" i="6"/>
  <c r="B2933" i="6"/>
  <c r="B3083" i="6"/>
  <c r="B1834" i="6"/>
  <c r="B2435" i="6"/>
  <c r="B2281" i="6"/>
  <c r="B1828" i="6"/>
  <c r="B2532" i="6"/>
  <c r="B2280" i="6"/>
  <c r="B1683" i="6"/>
  <c r="B2182" i="6"/>
  <c r="B2233" i="6"/>
  <c r="B2181" i="6"/>
  <c r="B2035" i="6"/>
  <c r="B2080" i="6"/>
  <c r="B2529" i="6"/>
  <c r="B2777" i="6"/>
  <c r="B2878" i="6"/>
  <c r="B2734" i="6"/>
  <c r="B1835" i="6"/>
  <c r="B2881" i="6"/>
  <c r="B1829" i="6"/>
  <c r="B2230" i="6"/>
  <c r="B2235" i="6"/>
  <c r="B1782" i="6"/>
  <c r="B2434" i="6"/>
  <c r="B2234" i="6"/>
  <c r="B1678" i="6"/>
  <c r="B2031" i="6"/>
  <c r="B1933" i="6"/>
  <c r="B2130" i="6"/>
  <c r="B1733" i="6"/>
  <c r="B1978" i="6"/>
  <c r="B2081" i="6"/>
  <c r="B1830" i="6"/>
  <c r="B2834" i="6"/>
  <c r="B2728" i="6"/>
  <c r="B1778" i="6"/>
  <c r="B2033" i="6"/>
  <c r="B2132" i="6"/>
  <c r="B1684" i="6"/>
  <c r="B2229" i="6"/>
  <c r="B1934" i="6"/>
  <c r="B3029" i="6"/>
  <c r="B1985" i="6"/>
  <c r="B1734" i="6"/>
  <c r="B2030" i="6"/>
  <c r="B1728" i="6"/>
  <c r="B1784" i="6"/>
  <c r="B2729" i="6"/>
  <c r="B3032" i="6"/>
  <c r="B2829" i="6"/>
  <c r="B2631" i="6"/>
  <c r="B1685" i="6"/>
  <c r="B1731" i="6"/>
  <c r="B1935" i="6"/>
  <c r="B1679" i="6"/>
  <c r="B2082" i="6"/>
  <c r="B1735" i="6"/>
  <c r="B2982" i="6"/>
  <c r="B1883" i="6"/>
  <c r="B1729" i="6"/>
  <c r="B1984" i="6"/>
  <c r="B3079" i="6"/>
  <c r="B3027" i="6"/>
  <c r="B2482" i="6"/>
  <c r="B2578" i="6"/>
  <c r="B2929" i="6"/>
  <c r="B2184" i="6"/>
  <c r="B2730" i="6"/>
  <c r="B2680" i="6"/>
  <c r="B2483" i="6"/>
  <c r="B1730" i="6"/>
  <c r="B2980" i="6"/>
  <c r="B2585" i="6"/>
  <c r="B1680" i="6"/>
  <c r="B2932" i="6"/>
  <c r="B3082" i="6"/>
  <c r="B3030" i="6"/>
  <c r="B2078" i="6"/>
  <c r="B3081" i="6"/>
  <c r="B2977" i="6"/>
  <c r="B1878" i="6"/>
  <c r="B3080" i="6"/>
  <c r="B1882" i="6"/>
  <c r="B2934" i="6"/>
  <c r="B3028" i="6"/>
  <c r="B2678" i="6"/>
  <c r="B2928" i="6"/>
  <c r="B2580" i="6"/>
  <c r="B3031" i="6"/>
  <c r="B2880" i="6"/>
  <c r="B3077" i="6"/>
  <c r="B2983" i="6"/>
  <c r="B2032" i="6"/>
  <c r="B2884" i="6"/>
  <c r="B2781" i="6"/>
  <c r="B1832" i="6"/>
  <c r="B2883" i="6"/>
  <c r="B1831" i="6"/>
  <c r="B2882" i="6"/>
  <c r="B2632" i="6"/>
  <c r="B2784" i="6"/>
  <c r="B2528" i="6"/>
  <c r="B2984" i="6"/>
  <c r="B2833" i="6"/>
  <c r="B2978" i="6"/>
  <c r="B1884" i="6"/>
  <c r="B2731" i="6"/>
  <c r="B3034" i="6"/>
  <c r="B2135" i="6"/>
  <c r="B3033" i="6"/>
  <c r="B2830" i="6"/>
  <c r="B2379" i="6"/>
  <c r="B2927" i="6"/>
  <c r="B2635" i="6"/>
  <c r="B2879" i="6"/>
  <c r="B2581" i="6"/>
  <c r="B2779" i="6"/>
  <c r="B2733" i="6"/>
  <c r="B2430" i="6"/>
  <c r="B2979" i="6"/>
  <c r="B2828" i="6"/>
  <c r="B1682" i="6"/>
  <c r="B2782" i="6"/>
  <c r="B2931" i="6"/>
  <c r="B2930" i="6"/>
  <c r="B1785" i="6"/>
  <c r="B2981" i="6"/>
  <c r="B2431" i="6"/>
  <c r="B2584" i="6"/>
  <c r="B2485" i="6"/>
  <c r="B2877" i="6"/>
  <c r="B2380" i="6"/>
  <c r="B2333" i="6"/>
  <c r="B2179" i="6"/>
  <c r="B2778" i="6"/>
  <c r="B2330" i="6"/>
  <c r="B2579" i="6"/>
  <c r="B1979" i="6"/>
  <c r="B2827" i="6"/>
  <c r="B2428" i="6"/>
  <c r="B2634" i="6"/>
  <c r="B2284" i="6"/>
  <c r="B2633" i="6"/>
  <c r="B2385" i="6"/>
  <c r="C7" i="19"/>
  <c r="E26" i="14"/>
  <c r="E42" i="14"/>
  <c r="E58" i="14"/>
  <c r="E74" i="14"/>
  <c r="E90" i="14"/>
  <c r="E106" i="14"/>
  <c r="E122" i="14"/>
  <c r="E138" i="14"/>
  <c r="E154" i="14"/>
  <c r="E170" i="14"/>
  <c r="E186" i="14"/>
  <c r="E202" i="14"/>
  <c r="E218" i="14"/>
  <c r="E234" i="14"/>
  <c r="E124" i="14"/>
  <c r="E172" i="14"/>
  <c r="E236" i="14"/>
  <c r="E198" i="14"/>
  <c r="E200" i="14"/>
  <c r="E27" i="14"/>
  <c r="E43" i="14"/>
  <c r="E59" i="14"/>
  <c r="E75" i="14"/>
  <c r="E91" i="14"/>
  <c r="E107" i="14"/>
  <c r="E123" i="14"/>
  <c r="E139" i="14"/>
  <c r="E155" i="14"/>
  <c r="E171" i="14"/>
  <c r="E187" i="14"/>
  <c r="E203" i="14"/>
  <c r="E219" i="14"/>
  <c r="E235" i="14"/>
  <c r="E140" i="14"/>
  <c r="E188" i="14"/>
  <c r="E54" i="14"/>
  <c r="E152" i="14"/>
  <c r="E28" i="14"/>
  <c r="E44" i="14"/>
  <c r="E60" i="14"/>
  <c r="E76" i="14"/>
  <c r="E92" i="14"/>
  <c r="E108" i="14"/>
  <c r="E156" i="14"/>
  <c r="E204" i="14"/>
  <c r="E220" i="14"/>
  <c r="E214" i="14"/>
  <c r="E184" i="14"/>
  <c r="E29" i="14"/>
  <c r="E45" i="14"/>
  <c r="E61" i="14"/>
  <c r="E77" i="14"/>
  <c r="E93" i="14"/>
  <c r="E109" i="14"/>
  <c r="E125" i="14"/>
  <c r="E141" i="14"/>
  <c r="E157" i="14"/>
  <c r="E173" i="14"/>
  <c r="E189" i="14"/>
  <c r="E205" i="14"/>
  <c r="E221" i="14"/>
  <c r="E237" i="14"/>
  <c r="E224" i="14"/>
  <c r="E195" i="14"/>
  <c r="E196" i="14"/>
  <c r="E38" i="14"/>
  <c r="E216" i="14"/>
  <c r="E30" i="14"/>
  <c r="E46" i="14"/>
  <c r="E62" i="14"/>
  <c r="E78" i="14"/>
  <c r="E94" i="14"/>
  <c r="E110" i="14"/>
  <c r="E126" i="14"/>
  <c r="E142" i="14"/>
  <c r="E158" i="14"/>
  <c r="E174" i="14"/>
  <c r="E190" i="14"/>
  <c r="E206" i="14"/>
  <c r="E222" i="14"/>
  <c r="E223" i="14"/>
  <c r="E209" i="14"/>
  <c r="E227" i="14"/>
  <c r="E212" i="14"/>
  <c r="E197" i="14"/>
  <c r="E166" i="14"/>
  <c r="E88" i="14"/>
  <c r="E31" i="14"/>
  <c r="E47" i="14"/>
  <c r="E63" i="14"/>
  <c r="E79" i="14"/>
  <c r="E95" i="14"/>
  <c r="E111" i="14"/>
  <c r="E127" i="14"/>
  <c r="E143" i="14"/>
  <c r="E159" i="14"/>
  <c r="E175" i="14"/>
  <c r="E191" i="14"/>
  <c r="E207" i="14"/>
  <c r="E192" i="14"/>
  <c r="E179" i="14"/>
  <c r="E228" i="14"/>
  <c r="E70" i="14"/>
  <c r="E230" i="14"/>
  <c r="E232" i="14"/>
  <c r="E32" i="14"/>
  <c r="E48" i="14"/>
  <c r="E64" i="14"/>
  <c r="E80" i="14"/>
  <c r="E96" i="14"/>
  <c r="E112" i="14"/>
  <c r="E128" i="14"/>
  <c r="E144" i="14"/>
  <c r="E160" i="14"/>
  <c r="E176" i="14"/>
  <c r="E208" i="14"/>
  <c r="E211" i="14"/>
  <c r="E165" i="14"/>
  <c r="E102" i="14"/>
  <c r="E120" i="14"/>
  <c r="E33" i="14"/>
  <c r="E49" i="14"/>
  <c r="E65" i="14"/>
  <c r="E81" i="14"/>
  <c r="E97" i="14"/>
  <c r="E113" i="14"/>
  <c r="E129" i="14"/>
  <c r="E145" i="14"/>
  <c r="E161" i="14"/>
  <c r="E177" i="14"/>
  <c r="E193" i="14"/>
  <c r="E225" i="14"/>
  <c r="E180" i="14"/>
  <c r="E86" i="14"/>
  <c r="E56" i="14"/>
  <c r="E34" i="14"/>
  <c r="E50" i="14"/>
  <c r="E66" i="14"/>
  <c r="E82" i="14"/>
  <c r="E98" i="14"/>
  <c r="E114" i="14"/>
  <c r="E130" i="14"/>
  <c r="E146" i="14"/>
  <c r="E162" i="14"/>
  <c r="E178" i="14"/>
  <c r="E194" i="14"/>
  <c r="E210" i="14"/>
  <c r="E226" i="14"/>
  <c r="E147" i="14"/>
  <c r="E164" i="14"/>
  <c r="E213" i="14"/>
  <c r="E134" i="14"/>
  <c r="E104" i="14"/>
  <c r="E35" i="14"/>
  <c r="E51" i="14"/>
  <c r="E67" i="14"/>
  <c r="E83" i="14"/>
  <c r="E99" i="14"/>
  <c r="E115" i="14"/>
  <c r="E131" i="14"/>
  <c r="E163" i="14"/>
  <c r="E148" i="14"/>
  <c r="E229" i="14"/>
  <c r="E150" i="14"/>
  <c r="E136" i="14"/>
  <c r="E36" i="14"/>
  <c r="E52" i="14"/>
  <c r="E68" i="14"/>
  <c r="E84" i="14"/>
  <c r="E100" i="14"/>
  <c r="E116" i="14"/>
  <c r="E132" i="14"/>
  <c r="E181" i="14"/>
  <c r="E182" i="14"/>
  <c r="E168" i="14"/>
  <c r="E37" i="14"/>
  <c r="E53" i="14"/>
  <c r="E69" i="14"/>
  <c r="E85" i="14"/>
  <c r="E101" i="14"/>
  <c r="E117" i="14"/>
  <c r="E133" i="14"/>
  <c r="E149" i="14"/>
  <c r="E118" i="14"/>
  <c r="E72" i="14"/>
  <c r="E39" i="14"/>
  <c r="E55" i="14"/>
  <c r="E71" i="14"/>
  <c r="E87" i="14"/>
  <c r="E103" i="14"/>
  <c r="E119" i="14"/>
  <c r="E135" i="14"/>
  <c r="E151" i="14"/>
  <c r="E167" i="14"/>
  <c r="E183" i="14"/>
  <c r="E199" i="14"/>
  <c r="E215" i="14"/>
  <c r="E231" i="14"/>
  <c r="E40" i="14"/>
  <c r="E41" i="14"/>
  <c r="E57" i="14"/>
  <c r="E73" i="14"/>
  <c r="E89" i="14"/>
  <c r="E105" i="14"/>
  <c r="E121" i="14"/>
  <c r="E137" i="14"/>
  <c r="E153" i="14"/>
  <c r="E169" i="14"/>
  <c r="E185" i="14"/>
  <c r="E201" i="14"/>
  <c r="E217" i="14"/>
  <c r="E233" i="14"/>
  <c r="C8" i="19"/>
  <c r="C12" i="19"/>
  <c r="C13" i="19"/>
  <c r="C9" i="19"/>
  <c r="C11" i="19"/>
  <c r="B1535" i="6"/>
  <c r="B1479" i="6"/>
  <c r="B1428" i="6"/>
  <c r="B1385" i="6"/>
  <c r="B1331" i="6"/>
  <c r="B1282" i="6"/>
  <c r="B1232" i="6"/>
  <c r="B1629" i="6"/>
  <c r="B1578" i="6"/>
  <c r="B1483" i="6"/>
  <c r="B1432" i="6"/>
  <c r="B1334" i="6"/>
  <c r="B1330" i="6"/>
  <c r="B1284" i="6"/>
  <c r="B1279" i="6"/>
  <c r="B1235" i="6"/>
  <c r="B1233" i="6"/>
  <c r="B1231" i="6"/>
  <c r="B1181" i="6"/>
  <c r="B881" i="6"/>
  <c r="B135" i="6"/>
  <c r="B1130" i="6"/>
  <c r="B1079" i="6"/>
  <c r="B1035" i="6"/>
  <c r="B928" i="6"/>
  <c r="B682" i="6"/>
  <c r="B582" i="6"/>
  <c r="B578" i="6"/>
  <c r="B535" i="6"/>
  <c r="B532" i="6"/>
  <c r="B1133" i="6"/>
  <c r="B1129" i="6"/>
  <c r="B1082" i="6"/>
  <c r="B1078" i="6"/>
  <c r="B979" i="6"/>
  <c r="B834" i="6"/>
  <c r="B732" i="6"/>
  <c r="B685" i="6"/>
  <c r="B681" i="6"/>
  <c r="B483" i="6"/>
  <c r="B432" i="6"/>
  <c r="B279" i="6"/>
  <c r="B235" i="6"/>
  <c r="B232" i="6"/>
  <c r="B178" i="6"/>
  <c r="B83" i="6"/>
  <c r="B78" i="6"/>
  <c r="B182" i="6"/>
  <c r="B328" i="6"/>
  <c r="B383" i="6"/>
  <c r="B131" i="6"/>
  <c r="B228" i="6"/>
  <c r="B579" i="6"/>
  <c r="B80" i="6"/>
  <c r="B184" i="6"/>
  <c r="B285" i="6"/>
  <c r="B331" i="6"/>
  <c r="B382" i="6"/>
  <c r="B485" i="6"/>
  <c r="B581" i="6"/>
  <c r="B835" i="6"/>
  <c r="B884" i="6"/>
  <c r="B980" i="6"/>
  <c r="B1031" i="6"/>
  <c r="B1083" i="6"/>
  <c r="B1134" i="6"/>
  <c r="B1531" i="6"/>
  <c r="B230" i="6"/>
  <c r="B281" i="6"/>
  <c r="B378" i="6"/>
  <c r="B434" i="6"/>
  <c r="B583" i="6"/>
  <c r="B629" i="6"/>
  <c r="B633" i="6"/>
  <c r="B779" i="6"/>
  <c r="B831" i="6"/>
  <c r="B982" i="6"/>
  <c r="B1184" i="6"/>
  <c r="B132" i="6"/>
  <c r="B128" i="6"/>
  <c r="B278" i="6"/>
  <c r="B334" i="6"/>
  <c r="B385" i="6"/>
  <c r="B431" i="6"/>
  <c r="B482" i="6"/>
  <c r="B533" i="6"/>
  <c r="B679" i="6"/>
  <c r="B731" i="6"/>
  <c r="B930" i="6"/>
  <c r="B934" i="6"/>
  <c r="B1081" i="6"/>
  <c r="B1179" i="6"/>
  <c r="B1285" i="6"/>
  <c r="B1383" i="6"/>
  <c r="B1478" i="6"/>
  <c r="B1533" i="6"/>
  <c r="B1584" i="6"/>
  <c r="B1635" i="6"/>
  <c r="B1228" i="6"/>
  <c r="B1283" i="6"/>
  <c r="B1380" i="6"/>
  <c r="B1435" i="6"/>
  <c r="B1580" i="6"/>
  <c r="B1631" i="6"/>
  <c r="B684" i="6"/>
  <c r="B735" i="6"/>
  <c r="B832" i="6"/>
  <c r="B880" i="6"/>
  <c r="B984" i="6"/>
  <c r="B1080" i="6"/>
  <c r="B1185" i="6"/>
  <c r="B1281" i="6"/>
  <c r="B1329" i="6"/>
  <c r="B1382" i="6"/>
  <c r="B1481" i="6"/>
  <c r="B1583" i="6"/>
  <c r="B79" i="6"/>
  <c r="B183" i="6"/>
  <c r="B332" i="6"/>
  <c r="B283" i="6"/>
  <c r="B428" i="6"/>
  <c r="B479" i="6"/>
  <c r="B783" i="6"/>
  <c r="B129" i="6"/>
  <c r="B229" i="6"/>
  <c r="B433" i="6"/>
  <c r="B530" i="6"/>
  <c r="B828" i="6"/>
  <c r="B878" i="6"/>
  <c r="B885" i="6"/>
  <c r="B1029" i="6"/>
  <c r="B1033" i="6"/>
  <c r="B1084" i="6"/>
  <c r="B1135" i="6"/>
  <c r="B1582" i="6"/>
  <c r="B130" i="6"/>
  <c r="B233" i="6"/>
  <c r="B282" i="6"/>
  <c r="B384" i="6"/>
  <c r="B435" i="6"/>
  <c r="B584" i="6"/>
  <c r="B630" i="6"/>
  <c r="B678" i="6"/>
  <c r="B781" i="6"/>
  <c r="B929" i="6"/>
  <c r="B983" i="6"/>
  <c r="B1381" i="6"/>
  <c r="B81" i="6"/>
  <c r="B85" i="6"/>
  <c r="B133" i="6"/>
  <c r="B180" i="6"/>
  <c r="B284" i="6"/>
  <c r="B335" i="6"/>
  <c r="B528" i="6"/>
  <c r="B585" i="6"/>
  <c r="B728" i="6"/>
  <c r="B784" i="6"/>
  <c r="B931" i="6"/>
  <c r="B935" i="6"/>
  <c r="B1132" i="6"/>
  <c r="B1180" i="6"/>
  <c r="B1183" i="6"/>
  <c r="B1335" i="6"/>
  <c r="B1384" i="6"/>
  <c r="B1484" i="6"/>
  <c r="B1534" i="6"/>
  <c r="B1585" i="6"/>
  <c r="B1234" i="6"/>
  <c r="B1429" i="6"/>
  <c r="B1480" i="6"/>
  <c r="B1529" i="6"/>
  <c r="B1581" i="6"/>
  <c r="B1632" i="6"/>
  <c r="B484" i="6"/>
  <c r="B580" i="6"/>
  <c r="B680" i="6"/>
  <c r="B729" i="6"/>
  <c r="B780" i="6"/>
  <c r="B833" i="6"/>
  <c r="B933" i="6"/>
  <c r="B1032" i="6"/>
  <c r="B1128" i="6"/>
  <c r="B1229" i="6"/>
  <c r="B1332" i="6"/>
  <c r="B1430" i="6"/>
  <c r="B1482" i="6"/>
  <c r="B1628" i="6"/>
  <c r="B179" i="6"/>
  <c r="B231" i="6"/>
  <c r="B82" i="6"/>
  <c r="B379" i="6"/>
  <c r="B634" i="6"/>
  <c r="B830" i="6"/>
  <c r="B181" i="6"/>
  <c r="B280" i="6"/>
  <c r="B330" i="6"/>
  <c r="B381" i="6"/>
  <c r="B478" i="6"/>
  <c r="B531" i="6"/>
  <c r="B733" i="6"/>
  <c r="B829" i="6"/>
  <c r="B883" i="6"/>
  <c r="B1030" i="6"/>
  <c r="B1034" i="6"/>
  <c r="B1182" i="6"/>
  <c r="B185" i="6"/>
  <c r="B333" i="6"/>
  <c r="B429" i="6"/>
  <c r="B480" i="6"/>
  <c r="B628" i="6"/>
  <c r="B632" i="6"/>
  <c r="B778" i="6"/>
  <c r="B782" i="6"/>
  <c r="B981" i="6"/>
  <c r="B985" i="6"/>
  <c r="B1085" i="6"/>
  <c r="B1633" i="6"/>
  <c r="B84" i="6"/>
  <c r="B134" i="6"/>
  <c r="B234" i="6"/>
  <c r="B329" i="6"/>
  <c r="B380" i="6"/>
  <c r="B430" i="6"/>
  <c r="B481" i="6"/>
  <c r="B529" i="6"/>
  <c r="B635" i="6"/>
  <c r="B730" i="6"/>
  <c r="B882" i="6"/>
  <c r="B932" i="6"/>
  <c r="B1028" i="6"/>
  <c r="B1178" i="6"/>
  <c r="B1278" i="6"/>
  <c r="B1378" i="6"/>
  <c r="B1433" i="6"/>
  <c r="B1528" i="6"/>
  <c r="B1579" i="6"/>
  <c r="B1630" i="6"/>
  <c r="B1280" i="6"/>
  <c r="B1379" i="6"/>
  <c r="B1434" i="6"/>
  <c r="B1485" i="6"/>
  <c r="B1530" i="6"/>
  <c r="B534" i="6"/>
  <c r="B631" i="6"/>
  <c r="B683" i="6"/>
  <c r="B734" i="6"/>
  <c r="B785" i="6"/>
  <c r="B879" i="6"/>
  <c r="B978" i="6"/>
  <c r="B1131" i="6"/>
  <c r="B1230" i="6"/>
  <c r="B1328" i="6"/>
  <c r="B1333" i="6"/>
  <c r="B1431" i="6"/>
  <c r="B1532" i="6"/>
  <c r="B1634" i="6"/>
  <c r="B12" i="6"/>
  <c r="C36" i="8"/>
  <c r="C11" i="8"/>
  <c r="C75" i="8" s="1"/>
  <c r="C1" i="5" l="1"/>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123" i="2" l="1"/>
  <c r="E122" i="2"/>
  <c r="E120" i="2"/>
  <c r="C10" i="2"/>
  <c r="C9" i="2"/>
  <c r="C8" i="2"/>
  <c r="C7" i="2"/>
  <c r="C6"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26" i="12"/>
  <c r="B30" i="12" s="1"/>
  <c r="B19" i="12"/>
  <c r="B23" i="12" s="1"/>
  <c r="B13" i="12"/>
  <c r="B15" i="12" s="1"/>
  <c r="B75" i="12" l="1"/>
  <c r="B160" i="12"/>
  <c r="B36" i="12"/>
  <c r="B218" i="12"/>
  <c r="B223" i="12"/>
  <c r="B22" i="12"/>
  <c r="B97" i="12"/>
  <c r="B220" i="12"/>
  <c r="B16" i="12"/>
  <c r="B47" i="12"/>
  <c r="B73" i="12"/>
  <c r="B157" i="12"/>
  <c r="B216" i="12"/>
  <c r="B14" i="12"/>
  <c r="D91" i="15" s="1"/>
  <c r="D83" i="2" s="1"/>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C84" i="15" l="1"/>
  <c r="B76" i="2" s="1"/>
  <c r="B71" i="9" s="1"/>
  <c r="C87" i="15"/>
  <c r="B79" i="2" s="1"/>
  <c r="B74" i="9" s="1"/>
  <c r="D89" i="15"/>
  <c r="D81" i="2" s="1"/>
  <c r="C55" i="15"/>
  <c r="C117" i="15"/>
  <c r="B109" i="2" s="1"/>
  <c r="B104" i="9" s="1"/>
  <c r="C104" i="15"/>
  <c r="B96" i="2" s="1"/>
  <c r="B91" i="9" s="1"/>
  <c r="D109" i="15"/>
  <c r="D101" i="2" s="1"/>
  <c r="C118" i="15"/>
  <c r="B110" i="2" s="1"/>
  <c r="B105" i="9" s="1"/>
  <c r="C94" i="15"/>
  <c r="B86" i="2" s="1"/>
  <c r="B81" i="9" s="1"/>
  <c r="C101" i="15"/>
  <c r="B93" i="2" s="1"/>
  <c r="B88" i="9" s="1"/>
  <c r="C88" i="15"/>
  <c r="B80" i="2" s="1"/>
  <c r="B75" i="9" s="1"/>
  <c r="C90" i="15"/>
  <c r="B82" i="2" s="1"/>
  <c r="B77" i="9" s="1"/>
  <c r="C81" i="15"/>
  <c r="B73" i="2" s="1"/>
  <c r="B68" i="9" s="1"/>
  <c r="D108" i="15"/>
  <c r="D100" i="2" s="1"/>
  <c r="C110" i="15"/>
  <c r="B102" i="2" s="1"/>
  <c r="B97" i="9" s="1"/>
  <c r="C113" i="15"/>
  <c r="B105" i="2" s="1"/>
  <c r="B100" i="9" s="1"/>
  <c r="C29" i="15"/>
  <c r="C116" i="15"/>
  <c r="B108" i="2" s="1"/>
  <c r="B103" i="9" s="1"/>
  <c r="D84" i="15"/>
  <c r="D76" i="2" s="1"/>
  <c r="D104" i="15"/>
  <c r="D96" i="2" s="1"/>
  <c r="D92" i="15"/>
  <c r="D84" i="2" s="1"/>
  <c r="C83" i="15"/>
  <c r="B75" i="2" s="1"/>
  <c r="B70" i="9" s="1"/>
  <c r="C107" i="15"/>
  <c r="B99" i="2" s="1"/>
  <c r="B94" i="9" s="1"/>
  <c r="D94" i="15"/>
  <c r="D86" i="2" s="1"/>
  <c r="D103" i="15"/>
  <c r="D95" i="2" s="1"/>
  <c r="C98" i="15"/>
  <c r="B90" i="2" s="1"/>
  <c r="B85" i="9" s="1"/>
  <c r="D120" i="15"/>
  <c r="D112" i="2" s="1"/>
  <c r="D55" i="15"/>
  <c r="D93" i="15"/>
  <c r="D85" i="2" s="1"/>
  <c r="D117" i="15"/>
  <c r="D109" i="2" s="1"/>
  <c r="D88" i="15"/>
  <c r="D80" i="2" s="1"/>
  <c r="D31" i="15"/>
  <c r="D82" i="15"/>
  <c r="D74" i="2" s="1"/>
  <c r="D28" i="15"/>
  <c r="A28" i="15" s="1"/>
  <c r="D95" i="15"/>
  <c r="D87" i="2" s="1"/>
  <c r="D118" i="15"/>
  <c r="D110" i="2" s="1"/>
  <c r="C99" i="15"/>
  <c r="B91" i="2" s="1"/>
  <c r="B86" i="9" s="1"/>
  <c r="D113" i="15"/>
  <c r="D105" i="2" s="1"/>
  <c r="D107" i="15"/>
  <c r="D99" i="2" s="1"/>
  <c r="D29" i="15"/>
  <c r="D86" i="15"/>
  <c r="D78" i="2" s="1"/>
  <c r="C112" i="15"/>
  <c r="B104" i="2" s="1"/>
  <c r="B99" i="9" s="1"/>
  <c r="C97" i="15"/>
  <c r="B89" i="2" s="1"/>
  <c r="B84" i="9" s="1"/>
  <c r="C95" i="15"/>
  <c r="B87" i="2" s="1"/>
  <c r="B82" i="9" s="1"/>
  <c r="C109" i="15"/>
  <c r="B101" i="2" s="1"/>
  <c r="B96" i="9" s="1"/>
  <c r="D116" i="15"/>
  <c r="D108" i="2" s="1"/>
  <c r="C106" i="15"/>
  <c r="B98" i="2" s="1"/>
  <c r="B93" i="9" s="1"/>
  <c r="D81" i="15"/>
  <c r="D73" i="2" s="1"/>
  <c r="C111" i="15"/>
  <c r="B103" i="2" s="1"/>
  <c r="B98" i="9" s="1"/>
  <c r="D83" i="15"/>
  <c r="D75" i="2" s="1"/>
  <c r="D102" i="15"/>
  <c r="D94" i="2" s="1"/>
  <c r="C103" i="15"/>
  <c r="B95" i="2" s="1"/>
  <c r="B90" i="9" s="1"/>
  <c r="C91" i="15"/>
  <c r="B83" i="2" s="1"/>
  <c r="B78" i="9" s="1"/>
  <c r="C100" i="15"/>
  <c r="B92" i="2" s="1"/>
  <c r="B87" i="9" s="1"/>
  <c r="D98" i="15"/>
  <c r="D90" i="2" s="1"/>
  <c r="C80" i="15"/>
  <c r="B72" i="2" s="1"/>
  <c r="B67" i="9" s="1"/>
  <c r="C96" i="15"/>
  <c r="B88" i="2" s="1"/>
  <c r="B83" i="9" s="1"/>
  <c r="D97" i="15"/>
  <c r="D89" i="2" s="1"/>
  <c r="D110" i="15"/>
  <c r="D102" i="2" s="1"/>
  <c r="C86" i="15"/>
  <c r="B78" i="2" s="1"/>
  <c r="B73" i="9" s="1"/>
  <c r="C93" i="15"/>
  <c r="B85" i="2" s="1"/>
  <c r="B80" i="9" s="1"/>
  <c r="C89" i="15"/>
  <c r="B81" i="2" s="1"/>
  <c r="B76" i="9" s="1"/>
  <c r="D114" i="15"/>
  <c r="D106" i="2" s="1"/>
  <c r="D101" i="15"/>
  <c r="D93" i="2" s="1"/>
  <c r="D87" i="15"/>
  <c r="D79" i="2" s="1"/>
  <c r="C85" i="15"/>
  <c r="B77" i="2" s="1"/>
  <c r="B72" i="9" s="1"/>
  <c r="D119" i="15"/>
  <c r="D111" i="2" s="1"/>
  <c r="C102" i="15"/>
  <c r="B94" i="2" s="1"/>
  <c r="B89" i="9" s="1"/>
  <c r="D106" i="15"/>
  <c r="D98" i="2" s="1"/>
  <c r="C115" i="15"/>
  <c r="B107" i="2" s="1"/>
  <c r="B102" i="9" s="1"/>
  <c r="D111" i="15"/>
  <c r="D103" i="2" s="1"/>
  <c r="D80" i="15"/>
  <c r="D72" i="2" s="1"/>
  <c r="D96" i="15"/>
  <c r="D88" i="2" s="1"/>
  <c r="D100" i="15"/>
  <c r="D92" i="2" s="1"/>
  <c r="D56" i="15"/>
  <c r="C56" i="15"/>
  <c r="C120" i="15"/>
  <c r="B112" i="2" s="1"/>
  <c r="B107" i="9" s="1"/>
  <c r="D105" i="15"/>
  <c r="D97" i="2" s="1"/>
  <c r="C82" i="15"/>
  <c r="B74" i="2" s="1"/>
  <c r="B69" i="9" s="1"/>
  <c r="D112" i="15"/>
  <c r="D104" i="2" s="1"/>
  <c r="C105" i="15"/>
  <c r="B97" i="2" s="1"/>
  <c r="B92" i="9" s="1"/>
  <c r="D85" i="15"/>
  <c r="D77" i="2" s="1"/>
  <c r="C92" i="15"/>
  <c r="B84" i="2" s="1"/>
  <c r="B79" i="9" s="1"/>
  <c r="D115" i="15"/>
  <c r="D107" i="2" s="1"/>
  <c r="C108" i="15"/>
  <c r="B100" i="2" s="1"/>
  <c r="B95" i="9" s="1"/>
  <c r="C114" i="15"/>
  <c r="B106" i="2" s="1"/>
  <c r="B101" i="9" s="1"/>
  <c r="D99" i="15"/>
  <c r="D91" i="2" s="1"/>
  <c r="C119" i="15"/>
  <c r="B111" i="2" s="1"/>
  <c r="B106" i="9" s="1"/>
  <c r="D90" i="15"/>
  <c r="D82" i="2" s="1"/>
  <c r="C32" i="15"/>
  <c r="C26" i="15"/>
  <c r="D45" i="15"/>
  <c r="C61" i="15"/>
  <c r="D74" i="15"/>
  <c r="D35" i="15"/>
  <c r="C66" i="15"/>
  <c r="C28" i="15"/>
  <c r="D43" i="15"/>
  <c r="C59" i="15"/>
  <c r="D72" i="15"/>
  <c r="D53" i="15"/>
  <c r="C60" i="15"/>
  <c r="C78" i="15"/>
  <c r="B70" i="2" s="1"/>
  <c r="B65" i="9" s="1"/>
  <c r="C65" i="15"/>
  <c r="D79" i="15"/>
  <c r="D71" i="2" s="1"/>
  <c r="D33" i="15"/>
  <c r="C47" i="15"/>
  <c r="D62" i="15"/>
  <c r="C76" i="15"/>
  <c r="D38" i="15"/>
  <c r="D60" i="15"/>
  <c r="D58" i="15"/>
  <c r="D39" i="15"/>
  <c r="C53" i="15"/>
  <c r="D68" i="15"/>
  <c r="C52" i="15"/>
  <c r="D44" i="15"/>
  <c r="D37" i="15"/>
  <c r="C51" i="15"/>
  <c r="D66" i="15"/>
  <c r="C40" i="15"/>
  <c r="C72" i="15"/>
  <c r="C49" i="15"/>
  <c r="C31" i="15"/>
  <c r="D69" i="15"/>
  <c r="D67" i="15"/>
  <c r="D36" i="15"/>
  <c r="C50" i="15"/>
  <c r="D65" i="15"/>
  <c r="C79" i="15"/>
  <c r="B71" i="2" s="1"/>
  <c r="B66" i="9" s="1"/>
  <c r="C46" i="15"/>
  <c r="D76" i="15"/>
  <c r="D34" i="15"/>
  <c r="C48" i="15"/>
  <c r="D63" i="15"/>
  <c r="C77" i="15"/>
  <c r="C34" i="15"/>
  <c r="D64" i="15"/>
  <c r="C36" i="15"/>
  <c r="C74" i="15"/>
  <c r="C38" i="15"/>
  <c r="D51" i="15"/>
  <c r="C67" i="15"/>
  <c r="C69" i="15"/>
  <c r="D78" i="15"/>
  <c r="D70" i="2" s="1"/>
  <c r="C30" i="15"/>
  <c r="C44" i="15"/>
  <c r="D59" i="15"/>
  <c r="C73" i="15"/>
  <c r="D32" i="15"/>
  <c r="C63" i="15"/>
  <c r="C42" i="15"/>
  <c r="D57" i="15"/>
  <c r="C71" i="15"/>
  <c r="D50" i="15"/>
  <c r="C45" i="15"/>
  <c r="C41" i="15"/>
  <c r="D54" i="15"/>
  <c r="C70" i="15"/>
  <c r="C57" i="15"/>
  <c r="D70" i="15"/>
  <c r="C39" i="15"/>
  <c r="D52" i="15"/>
  <c r="C68" i="15"/>
  <c r="C43" i="15"/>
  <c r="C75" i="15"/>
  <c r="D49" i="15"/>
  <c r="D47" i="15"/>
  <c r="D42" i="15"/>
  <c r="C58" i="15"/>
  <c r="D71" i="15"/>
  <c r="D30" i="15"/>
  <c r="D40" i="15"/>
  <c r="C35" i="15"/>
  <c r="D48" i="15"/>
  <c r="C64" i="15"/>
  <c r="D77" i="15"/>
  <c r="D41" i="15"/>
  <c r="D73" i="15"/>
  <c r="C33" i="15"/>
  <c r="D46" i="15"/>
  <c r="C62" i="15"/>
  <c r="D75" i="15"/>
  <c r="C27" i="15"/>
  <c r="D61" i="15"/>
  <c r="C54" i="15"/>
  <c r="C37" i="15"/>
  <c r="A29" i="15" l="1"/>
  <c r="A30" i="15"/>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E5" i="14"/>
  <c r="E9" i="14"/>
  <c r="E12" i="14"/>
  <c r="E15" i="14"/>
  <c r="E19" i="14"/>
  <c r="E22" i="14"/>
  <c r="E6" i="14"/>
  <c r="E10" i="14"/>
  <c r="E13" i="14"/>
  <c r="E16" i="14"/>
  <c r="E21" i="14"/>
  <c r="E25" i="14"/>
  <c r="E7" i="14"/>
  <c r="E11" i="14"/>
  <c r="E17" i="14"/>
  <c r="E23" i="14"/>
  <c r="E8" i="14"/>
  <c r="E14" i="14"/>
  <c r="E18" i="14"/>
  <c r="E20" i="14"/>
  <c r="E24" i="14"/>
  <c r="E4" i="14"/>
  <c r="K13" i="9"/>
  <c r="K14" i="9"/>
  <c r="G11" i="9" l="1"/>
  <c r="H11" i="9" s="1"/>
  <c r="I11" i="9" s="1"/>
  <c r="B7" i="6" l="1"/>
  <c r="B6" i="6"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K108" i="9" l="1"/>
  <c r="K64" i="9"/>
  <c r="K63" i="9"/>
  <c r="K62" i="9"/>
  <c r="K61" i="9"/>
  <c r="K60" i="9"/>
  <c r="K59" i="9"/>
  <c r="K58" i="9"/>
  <c r="K57" i="9"/>
  <c r="K56" i="9"/>
  <c r="K55" i="9"/>
  <c r="K54" i="9"/>
  <c r="K53" i="9"/>
  <c r="K52" i="9"/>
  <c r="K51" i="9"/>
  <c r="K50" i="9"/>
  <c r="K49" i="9"/>
  <c r="K48" i="9"/>
  <c r="K47" i="9"/>
  <c r="K46" i="9"/>
  <c r="K45" i="9"/>
  <c r="K44" i="9"/>
  <c r="K43" i="9"/>
  <c r="K42" i="9"/>
  <c r="K41" i="9"/>
  <c r="K40" i="9"/>
  <c r="K39" i="9"/>
  <c r="K38" i="9"/>
  <c r="K37" i="9"/>
  <c r="K36" i="9"/>
  <c r="K35" i="9"/>
  <c r="K34" i="9"/>
  <c r="K33" i="9"/>
  <c r="K32" i="9"/>
  <c r="K31" i="9"/>
  <c r="K30" i="9"/>
  <c r="K29" i="9"/>
  <c r="K28" i="9"/>
  <c r="K27" i="9"/>
  <c r="K26" i="9"/>
  <c r="K25" i="9"/>
  <c r="K24" i="9"/>
  <c r="K23" i="9"/>
  <c r="K22" i="9"/>
  <c r="K21" i="9"/>
  <c r="K20" i="9"/>
  <c r="K19" i="9"/>
  <c r="K18" i="9"/>
  <c r="K17" i="9"/>
  <c r="K16" i="9"/>
  <c r="K15" i="9"/>
  <c r="A49" i="6" l="1"/>
  <c r="B57" i="6" l="1"/>
  <c r="A99" i="6" l="1"/>
  <c r="B56" i="6"/>
  <c r="B107" i="6" l="1"/>
  <c r="A149" i="6" l="1"/>
  <c r="B106" i="6"/>
  <c r="B157" i="6" l="1"/>
  <c r="A199" i="6" l="1"/>
  <c r="B156" i="6"/>
  <c r="B207" i="6" l="1"/>
  <c r="A249" i="6" l="1"/>
  <c r="B206" i="6"/>
  <c r="B257" i="6" l="1"/>
  <c r="A299" i="6" l="1"/>
  <c r="B256" i="6"/>
  <c r="B307" i="6" l="1"/>
  <c r="A349" i="6" l="1"/>
  <c r="B306" i="6"/>
  <c r="B357" i="6" l="1"/>
  <c r="B356" i="6" l="1"/>
  <c r="A399" i="6"/>
  <c r="B407" i="6" l="1"/>
  <c r="B406" i="6" l="1"/>
  <c r="A449" i="6"/>
  <c r="B457" i="6" l="1"/>
  <c r="A499" i="6" l="1"/>
  <c r="B456" i="6"/>
  <c r="B507" i="6" l="1"/>
  <c r="A549" i="6" l="1"/>
  <c r="B506" i="6"/>
  <c r="B557" i="6" l="1"/>
  <c r="B556" i="6" l="1"/>
  <c r="A599" i="6"/>
  <c r="B607" i="6" l="1"/>
  <c r="B606" i="6" l="1"/>
  <c r="A649" i="6"/>
  <c r="B657" i="6" l="1"/>
  <c r="B656" i="6" l="1"/>
  <c r="A699" i="6"/>
  <c r="B707" i="6" l="1"/>
  <c r="A749" i="6" l="1"/>
  <c r="B706" i="6"/>
  <c r="B757" i="6" l="1"/>
  <c r="B756" i="6" l="1"/>
  <c r="A799" i="6"/>
  <c r="B807" i="6" l="1"/>
  <c r="B806" i="6" l="1"/>
  <c r="A849" i="6"/>
  <c r="B857" i="6" l="1"/>
  <c r="A899" i="6" l="1"/>
  <c r="B856" i="6"/>
  <c r="B907" i="6" l="1"/>
  <c r="B906" i="6" l="1"/>
  <c r="A949" i="6"/>
  <c r="B957" i="6" l="1"/>
  <c r="B956" i="6" l="1"/>
  <c r="A999" i="6"/>
  <c r="B1007" i="6" l="1"/>
  <c r="A1049" i="6" l="1"/>
  <c r="B1006" i="6"/>
  <c r="B1057" i="6" l="1"/>
  <c r="A1099" i="6" l="1"/>
  <c r="B1056" i="6"/>
  <c r="B1107" i="6" l="1"/>
  <c r="A1149" i="6" l="1"/>
  <c r="B1106" i="6"/>
  <c r="B1157" i="6" l="1"/>
  <c r="A1199" i="6" l="1"/>
  <c r="B1156" i="6"/>
  <c r="B1207" i="6" l="1"/>
  <c r="B1206" i="6" l="1"/>
  <c r="A1249" i="6"/>
  <c r="B1257" i="6" l="1"/>
  <c r="B1256" i="6" l="1"/>
  <c r="A1299" i="6"/>
  <c r="B1307" i="6" l="1"/>
  <c r="B1306" i="6" l="1"/>
  <c r="A1349" i="6"/>
  <c r="B1357" i="6" l="1"/>
  <c r="A1399" i="6" l="1"/>
  <c r="B1356" i="6"/>
  <c r="B1407" i="6" l="1"/>
  <c r="B1406" i="6" l="1"/>
  <c r="A1449" i="6"/>
  <c r="B1457" i="6" l="1"/>
  <c r="B1456" i="6" l="1"/>
  <c r="A1499" i="6"/>
  <c r="B1507" i="6" l="1"/>
  <c r="A1549" i="6" l="1"/>
  <c r="B1506" i="6"/>
  <c r="B1557" i="6" l="1"/>
  <c r="B1556" i="6" l="1"/>
  <c r="A1599" i="6"/>
  <c r="B1607" i="6" l="1"/>
  <c r="A1649" i="6" l="1"/>
  <c r="B1657" i="6" s="1"/>
  <c r="B1606" i="6"/>
  <c r="B1656" i="6" l="1"/>
  <c r="C1656" i="6" s="1"/>
  <c r="A1699" i="6"/>
  <c r="B1707" i="6" s="1"/>
  <c r="C1688" i="15"/>
  <c r="C938" i="15"/>
  <c r="C1038" i="15"/>
  <c r="C1288" i="15"/>
  <c r="C1338" i="15"/>
  <c r="C1638" i="15"/>
  <c r="C838" i="15"/>
  <c r="C888" i="15"/>
  <c r="C1438" i="15"/>
  <c r="C1838" i="15"/>
  <c r="C1088" i="15"/>
  <c r="C1588" i="15"/>
  <c r="E61" i="2"/>
  <c r="C1488" i="15"/>
  <c r="C1738" i="15"/>
  <c r="E64" i="2"/>
  <c r="E29" i="2"/>
  <c r="E36" i="2"/>
  <c r="C1388" i="15"/>
  <c r="E56" i="2"/>
  <c r="C1538" i="15"/>
  <c r="E27" i="2"/>
  <c r="C1188" i="15"/>
  <c r="C1238" i="15"/>
  <c r="E26" i="2"/>
  <c r="C788" i="15"/>
  <c r="E42" i="2"/>
  <c r="E59" i="2"/>
  <c r="C988" i="15"/>
  <c r="A1749" i="6" l="1"/>
  <c r="B1757" i="6" s="1"/>
  <c r="B1706" i="6"/>
  <c r="C1706" i="6" s="1"/>
  <c r="D30" i="2"/>
  <c r="B30" i="2"/>
  <c r="E30" i="2"/>
  <c r="D18" i="2"/>
  <c r="B18" i="2"/>
  <c r="E18" i="2"/>
  <c r="A13" i="9"/>
  <c r="B65" i="2"/>
  <c r="D65" i="2"/>
  <c r="E65" i="2"/>
  <c r="D19" i="2"/>
  <c r="B19" i="2"/>
  <c r="E19" i="2"/>
  <c r="D31" i="2"/>
  <c r="B31" i="2"/>
  <c r="E31" i="2"/>
  <c r="D38" i="2"/>
  <c r="B38" i="2"/>
  <c r="E38" i="2"/>
  <c r="D23" i="2"/>
  <c r="B23" i="2"/>
  <c r="E23" i="2"/>
  <c r="B37" i="2"/>
  <c r="D37" i="2"/>
  <c r="E37" i="2"/>
  <c r="B40" i="2"/>
  <c r="D40" i="2"/>
  <c r="E40" i="2"/>
  <c r="D39" i="2"/>
  <c r="B39" i="2"/>
  <c r="E39" i="2"/>
  <c r="D35" i="2"/>
  <c r="B35" i="2"/>
  <c r="E35" i="2"/>
  <c r="C1788" i="15"/>
  <c r="C1138" i="15"/>
  <c r="D33" i="2"/>
  <c r="B33" i="2"/>
  <c r="E33" i="2"/>
  <c r="D34" i="2"/>
  <c r="B34" i="2"/>
  <c r="E34" i="2"/>
  <c r="D22" i="2"/>
  <c r="B22" i="2"/>
  <c r="E22" i="2"/>
  <c r="D24" i="2"/>
  <c r="B24" i="2"/>
  <c r="E24" i="2"/>
  <c r="B69" i="2"/>
  <c r="D69" i="2"/>
  <c r="E69" i="2"/>
  <c r="B59" i="2"/>
  <c r="D59" i="2"/>
  <c r="B42" i="2"/>
  <c r="B1042" i="2"/>
  <c r="D42" i="2"/>
  <c r="D25" i="2"/>
  <c r="B25" i="2"/>
  <c r="E25" i="2"/>
  <c r="D47" i="2"/>
  <c r="B47" i="2"/>
  <c r="E47" i="2"/>
  <c r="D21" i="2"/>
  <c r="B21" i="2"/>
  <c r="E21" i="2"/>
  <c r="D28" i="2"/>
  <c r="B28" i="2"/>
  <c r="E28" i="2"/>
  <c r="B26" i="2"/>
  <c r="D26" i="2"/>
  <c r="B27" i="2"/>
  <c r="D27" i="2"/>
  <c r="D56" i="2"/>
  <c r="B1642" i="2"/>
  <c r="B56" i="2"/>
  <c r="D36" i="2"/>
  <c r="B36" i="2"/>
  <c r="D50" i="2"/>
  <c r="B50" i="2"/>
  <c r="E50" i="2"/>
  <c r="B32" i="2"/>
  <c r="D32" i="2"/>
  <c r="E32" i="2"/>
  <c r="D29" i="2"/>
  <c r="B29" i="2"/>
  <c r="B41" i="2"/>
  <c r="D41" i="2"/>
  <c r="E41" i="2"/>
  <c r="B58" i="2"/>
  <c r="D58" i="2"/>
  <c r="B1742" i="2"/>
  <c r="B62" i="2"/>
  <c r="C1657" i="6" s="1"/>
  <c r="B1699" i="6" s="1"/>
  <c r="B1892" i="2"/>
  <c r="D62" i="2"/>
  <c r="G1657" i="6" s="1"/>
  <c r="B1992" i="2"/>
  <c r="B64" i="2"/>
  <c r="D64" i="2"/>
  <c r="B61" i="2"/>
  <c r="B1842" i="2"/>
  <c r="D61" i="2"/>
  <c r="D68" i="2"/>
  <c r="B68" i="2"/>
  <c r="B20" i="2"/>
  <c r="D20" i="2"/>
  <c r="E20" i="2"/>
  <c r="E58" i="2"/>
  <c r="E62" i="2"/>
  <c r="E68" i="2"/>
  <c r="B1756" i="6" l="1"/>
  <c r="C1756" i="6" s="1"/>
  <c r="C1757" i="6"/>
  <c r="B1799" i="6" s="1"/>
  <c r="A1799" i="6"/>
  <c r="B1807" i="6" s="1"/>
  <c r="G1757" i="6"/>
  <c r="C157" i="6"/>
  <c r="B199" i="6" s="1"/>
  <c r="G157" i="6"/>
  <c r="C156" i="6"/>
  <c r="C207" i="6"/>
  <c r="B249" i="6" s="1"/>
  <c r="G207" i="6"/>
  <c r="C206" i="6"/>
  <c r="G257" i="6"/>
  <c r="C257" i="6"/>
  <c r="B299" i="6" s="1"/>
  <c r="C256" i="6"/>
  <c r="C307" i="6"/>
  <c r="B349" i="6" s="1"/>
  <c r="G307" i="6"/>
  <c r="C306" i="6"/>
  <c r="G357" i="6"/>
  <c r="C357" i="6"/>
  <c r="B399" i="6" s="1"/>
  <c r="C356" i="6"/>
  <c r="C407" i="6"/>
  <c r="B449" i="6" s="1"/>
  <c r="G407" i="6"/>
  <c r="C406" i="6"/>
  <c r="C457" i="6"/>
  <c r="B499" i="6" s="1"/>
  <c r="G457" i="6"/>
  <c r="C456" i="6"/>
  <c r="C507" i="6"/>
  <c r="B549" i="6" s="1"/>
  <c r="G507" i="6"/>
  <c r="C506" i="6"/>
  <c r="C557" i="6"/>
  <c r="B599" i="6" s="1"/>
  <c r="G557" i="6"/>
  <c r="C556" i="6"/>
  <c r="G607" i="6"/>
  <c r="C607" i="6"/>
  <c r="B649" i="6" s="1"/>
  <c r="C606" i="6"/>
  <c r="C657" i="6"/>
  <c r="B699" i="6" s="1"/>
  <c r="G657" i="6"/>
  <c r="C656" i="6"/>
  <c r="C707" i="6"/>
  <c r="B749" i="6" s="1"/>
  <c r="G707" i="6"/>
  <c r="C706" i="6"/>
  <c r="C756" i="6"/>
  <c r="G107" i="6"/>
  <c r="G57" i="6"/>
  <c r="C107" i="6"/>
  <c r="B149" i="6" s="1"/>
  <c r="C57" i="6"/>
  <c r="B99" i="6" s="1"/>
  <c r="C106" i="6"/>
  <c r="C56" i="6"/>
  <c r="B53" i="2"/>
  <c r="D53" i="2"/>
  <c r="B1492" i="2"/>
  <c r="E53" i="2"/>
  <c r="B28" i="9"/>
  <c r="D66" i="2"/>
  <c r="G1607" i="6" s="1"/>
  <c r="B2042" i="2"/>
  <c r="B66" i="2"/>
  <c r="E66" i="2"/>
  <c r="B18" i="9"/>
  <c r="B14" i="9"/>
  <c r="B13" i="9"/>
  <c r="B45" i="2"/>
  <c r="B1192" i="2"/>
  <c r="D45" i="2"/>
  <c r="E45" i="2"/>
  <c r="B37" i="9"/>
  <c r="D43" i="2"/>
  <c r="G757" i="6" s="1"/>
  <c r="B1092" i="2"/>
  <c r="B43" i="2"/>
  <c r="E43" i="2"/>
  <c r="G7" i="6"/>
  <c r="C7" i="6"/>
  <c r="B49" i="6" s="1"/>
  <c r="C6" i="6"/>
  <c r="B49" i="2"/>
  <c r="D49" i="2"/>
  <c r="B1342" i="2"/>
  <c r="E49" i="2"/>
  <c r="B54" i="9"/>
  <c r="B46" i="2"/>
  <c r="B1242" i="2"/>
  <c r="D46" i="2"/>
  <c r="E46" i="2"/>
  <c r="B29" i="9"/>
  <c r="B30" i="9"/>
  <c r="B35" i="9"/>
  <c r="B33" i="9"/>
  <c r="B26" i="9"/>
  <c r="B60" i="9"/>
  <c r="B57" i="2"/>
  <c r="B1692" i="2"/>
  <c r="D57" i="2"/>
  <c r="E57" i="2"/>
  <c r="B45" i="9"/>
  <c r="D63" i="2"/>
  <c r="G1707" i="6" s="1"/>
  <c r="B1942" i="2"/>
  <c r="B63" i="2"/>
  <c r="C1707" i="6" s="1"/>
  <c r="B1749" i="6" s="1"/>
  <c r="E63" i="2"/>
  <c r="B48" i="2"/>
  <c r="B1292" i="2"/>
  <c r="D48" i="2"/>
  <c r="E48" i="2"/>
  <c r="B54" i="2"/>
  <c r="B1542" i="2"/>
  <c r="D54" i="2"/>
  <c r="E54" i="2"/>
  <c r="B2092" i="2"/>
  <c r="B67" i="2"/>
  <c r="D67" i="2"/>
  <c r="E67" i="2"/>
  <c r="D55" i="2"/>
  <c r="B1592" i="2"/>
  <c r="B55" i="2"/>
  <c r="E55" i="2"/>
  <c r="B24" i="9"/>
  <c r="B23" i="9"/>
  <c r="B16" i="9"/>
  <c r="B42" i="9"/>
  <c r="B64" i="9"/>
  <c r="B1392" i="2"/>
  <c r="B51" i="2"/>
  <c r="D51" i="2"/>
  <c r="E51" i="2"/>
  <c r="B59" i="9"/>
  <c r="B53" i="9"/>
  <c r="B36" i="9"/>
  <c r="B22" i="9"/>
  <c r="B21" i="9"/>
  <c r="B20" i="9"/>
  <c r="D44" i="2"/>
  <c r="B1142" i="2"/>
  <c r="B44" i="2"/>
  <c r="C806" i="6" s="1"/>
  <c r="E44" i="2"/>
  <c r="B15" i="9"/>
  <c r="B63" i="9"/>
  <c r="B56" i="9"/>
  <c r="B57" i="9"/>
  <c r="B27" i="9"/>
  <c r="B31" i="9"/>
  <c r="B51" i="9"/>
  <c r="B19" i="9"/>
  <c r="D60" i="2"/>
  <c r="B1792" i="2"/>
  <c r="B60" i="2"/>
  <c r="E60" i="2"/>
  <c r="B17" i="9"/>
  <c r="B34" i="9"/>
  <c r="B52" i="2"/>
  <c r="D52" i="2"/>
  <c r="B1442" i="2"/>
  <c r="E52" i="2"/>
  <c r="B32" i="9"/>
  <c r="B25" i="9"/>
  <c r="G1807" i="6" l="1"/>
  <c r="B1806" i="6"/>
  <c r="C1806" i="6" s="1"/>
  <c r="C1807" i="6"/>
  <c r="B1849" i="6" s="1"/>
  <c r="A1849" i="6"/>
  <c r="B1857" i="6" s="1"/>
  <c r="C807" i="6"/>
  <c r="B849" i="6" s="1"/>
  <c r="C757" i="6"/>
  <c r="B799" i="6" s="1"/>
  <c r="G807" i="6"/>
  <c r="G957" i="6"/>
  <c r="G1107" i="6"/>
  <c r="C1057" i="6"/>
  <c r="B1099" i="6" s="1"/>
  <c r="C957" i="6"/>
  <c r="B999" i="6" s="1"/>
  <c r="C1107" i="6"/>
  <c r="B1149" i="6" s="1"/>
  <c r="C1357" i="6"/>
  <c r="B1399" i="6" s="1"/>
  <c r="G1057" i="6"/>
  <c r="C1607" i="6"/>
  <c r="B1649" i="6" s="1"/>
  <c r="C1507" i="6"/>
  <c r="B1549" i="6" s="1"/>
  <c r="C1557" i="6"/>
  <c r="B1599" i="6" s="1"/>
  <c r="G1557" i="6"/>
  <c r="G1507" i="6"/>
  <c r="G1357" i="6"/>
  <c r="C1407" i="6"/>
  <c r="B1449" i="6" s="1"/>
  <c r="G1257" i="6"/>
  <c r="C1056" i="6"/>
  <c r="G1157" i="6"/>
  <c r="C1257" i="6"/>
  <c r="B1299" i="6" s="1"/>
  <c r="G1407" i="6"/>
  <c r="C1506" i="6"/>
  <c r="C1157" i="6"/>
  <c r="B1199" i="6" s="1"/>
  <c r="C1456" i="6"/>
  <c r="C1606" i="6"/>
  <c r="C1556" i="6"/>
  <c r="C857" i="6"/>
  <c r="B899" i="6" s="1"/>
  <c r="G857" i="6"/>
  <c r="G1457" i="6"/>
  <c r="C1406" i="6"/>
  <c r="C1307" i="6"/>
  <c r="B1349" i="6" s="1"/>
  <c r="G1207" i="6"/>
  <c r="G1307" i="6"/>
  <c r="C1207" i="6"/>
  <c r="B1249" i="6" s="1"/>
  <c r="G1007" i="6"/>
  <c r="C907" i="6"/>
  <c r="B949" i="6" s="1"/>
  <c r="C1007" i="6"/>
  <c r="B1049" i="6" s="1"/>
  <c r="C1457" i="6"/>
  <c r="B1499" i="6" s="1"/>
  <c r="G907" i="6"/>
  <c r="C1306" i="6"/>
  <c r="C906" i="6"/>
  <c r="C1156" i="6"/>
  <c r="C1006" i="6"/>
  <c r="C1256" i="6"/>
  <c r="C856" i="6"/>
  <c r="C1106" i="6"/>
  <c r="C1356" i="6"/>
  <c r="C956" i="6"/>
  <c r="C1206" i="6"/>
  <c r="B50" i="9"/>
  <c r="B49" i="9"/>
  <c r="B58" i="9"/>
  <c r="B52" i="9"/>
  <c r="B38" i="9"/>
  <c r="B47" i="9"/>
  <c r="B39" i="9"/>
  <c r="B61" i="9"/>
  <c r="B55" i="9"/>
  <c r="B46" i="9"/>
  <c r="B62" i="9"/>
  <c r="B43" i="9"/>
  <c r="B48" i="9"/>
  <c r="B41" i="9"/>
  <c r="B44" i="9"/>
  <c r="B40" i="9"/>
  <c r="B1856" i="6" l="1"/>
  <c r="C1856" i="6" s="1"/>
  <c r="C1857" i="6"/>
  <c r="B1899" i="6" s="1"/>
  <c r="A1899" i="6"/>
  <c r="B1907" i="6" s="1"/>
  <c r="G1857" i="6"/>
  <c r="B119" i="2"/>
  <c r="E119" i="2"/>
  <c r="G1907" i="6" l="1"/>
  <c r="A1949" i="6"/>
  <c r="B1957" i="6" s="1"/>
  <c r="B1906" i="6"/>
  <c r="C1906" i="6" s="1"/>
  <c r="C1907" i="6"/>
  <c r="B1949" i="6" s="1"/>
  <c r="F41" i="2"/>
  <c r="F50" i="2"/>
  <c r="F31" i="2"/>
  <c r="F46" i="2"/>
  <c r="F40" i="2"/>
  <c r="F34" i="2"/>
  <c r="F21" i="2"/>
  <c r="F49" i="2"/>
  <c r="F48" i="2"/>
  <c r="F47" i="2"/>
  <c r="F25" i="2"/>
  <c r="F27" i="2"/>
  <c r="F39" i="2"/>
  <c r="F52" i="2"/>
  <c r="F42" i="2"/>
  <c r="F20" i="2"/>
  <c r="F28" i="2"/>
  <c r="F36" i="2"/>
  <c r="F32" i="2"/>
  <c r="F23" i="2"/>
  <c r="G40" i="2"/>
  <c r="G48" i="2"/>
  <c r="G28" i="2"/>
  <c r="G46" i="2"/>
  <c r="G23" i="2"/>
  <c r="G20" i="2"/>
  <c r="G49" i="2"/>
  <c r="G42" i="2"/>
  <c r="G25" i="2"/>
  <c r="G27" i="2"/>
  <c r="G21" i="2"/>
  <c r="G50" i="2"/>
  <c r="G41" i="2"/>
  <c r="G52" i="2"/>
  <c r="G32" i="2"/>
  <c r="G39" i="2"/>
  <c r="G47" i="2"/>
  <c r="G31" i="2"/>
  <c r="G36" i="2"/>
  <c r="G34" i="2"/>
  <c r="C1957" i="6" l="1"/>
  <c r="B1999" i="6" s="1"/>
  <c r="A1999" i="6"/>
  <c r="G1957" i="6"/>
  <c r="B1956" i="6"/>
  <c r="C1956" i="6" s="1"/>
  <c r="H31" i="2"/>
  <c r="H42" i="2"/>
  <c r="H25" i="2"/>
  <c r="H34" i="2"/>
  <c r="H50" i="2"/>
  <c r="H52" i="2"/>
  <c r="H47" i="2"/>
  <c r="H40" i="2"/>
  <c r="H41" i="2"/>
  <c r="H39" i="2"/>
  <c r="H48" i="2"/>
  <c r="H49" i="2"/>
  <c r="H46" i="2"/>
  <c r="H27" i="2"/>
  <c r="H21" i="2"/>
  <c r="H20" i="2"/>
  <c r="H32" i="2"/>
  <c r="H36" i="2"/>
  <c r="H23" i="2"/>
  <c r="H28" i="2"/>
  <c r="B2007" i="6" l="1"/>
  <c r="F63" i="2"/>
  <c r="F57" i="2"/>
  <c r="F58" i="2"/>
  <c r="F54" i="2"/>
  <c r="F69" i="2"/>
  <c r="F61" i="2"/>
  <c r="G69" i="2"/>
  <c r="G54" i="2"/>
  <c r="G58" i="2"/>
  <c r="G63" i="2"/>
  <c r="G61" i="2"/>
  <c r="G57" i="2"/>
  <c r="B2006" i="6" l="1"/>
  <c r="C2006" i="6" s="1"/>
  <c r="C2007" i="6"/>
  <c r="B2049" i="6" s="1"/>
  <c r="A2049" i="6"/>
  <c r="G2007" i="6"/>
  <c r="H54" i="2"/>
  <c r="H57" i="2"/>
  <c r="H69" i="2"/>
  <c r="H61" i="2"/>
  <c r="H58" i="2"/>
  <c r="H63" i="2"/>
  <c r="B2057" i="6" l="1"/>
  <c r="C2057" i="6" l="1"/>
  <c r="B2099" i="6" s="1"/>
  <c r="A2099" i="6"/>
  <c r="G2057" i="6"/>
  <c r="B2056" i="6"/>
  <c r="C2056" i="6" s="1"/>
  <c r="F43" i="2"/>
  <c r="F33" i="2"/>
  <c r="F29" i="2"/>
  <c r="F37" i="2"/>
  <c r="F24" i="2"/>
  <c r="F44" i="2"/>
  <c r="F38" i="2"/>
  <c r="F64" i="2"/>
  <c r="F66" i="2"/>
  <c r="F62" i="2"/>
  <c r="F59" i="2"/>
  <c r="F60" i="2"/>
  <c r="G59" i="2"/>
  <c r="G43" i="2"/>
  <c r="G62" i="2"/>
  <c r="G24" i="2"/>
  <c r="G37" i="2"/>
  <c r="G29" i="2"/>
  <c r="G66" i="2"/>
  <c r="G33" i="2"/>
  <c r="G64" i="2"/>
  <c r="G38" i="2"/>
  <c r="G60" i="2"/>
  <c r="G44" i="2"/>
  <c r="B2107" i="6" l="1"/>
  <c r="H29" i="2"/>
  <c r="H64" i="2"/>
  <c r="H44" i="2"/>
  <c r="H38" i="2"/>
  <c r="H37" i="2"/>
  <c r="H60" i="2"/>
  <c r="H24" i="2"/>
  <c r="H66" i="2"/>
  <c r="H59" i="2"/>
  <c r="H62" i="2"/>
  <c r="H33" i="2"/>
  <c r="H43" i="2"/>
  <c r="B2106" i="6" l="1"/>
  <c r="C2106" i="6" s="1"/>
  <c r="C2107" i="6"/>
  <c r="B2149" i="6" s="1"/>
  <c r="A2149" i="6"/>
  <c r="G2107" i="6"/>
  <c r="B2157" i="6" l="1"/>
  <c r="B2156" i="6" l="1"/>
  <c r="C2156" i="6" s="1"/>
  <c r="A2199" i="6"/>
  <c r="G2157" i="6"/>
  <c r="C2157" i="6"/>
  <c r="B2199" i="6" s="1"/>
  <c r="H120" i="2"/>
  <c r="B2207" i="6" l="1"/>
  <c r="B2206" i="6" l="1"/>
  <c r="C2206" i="6" s="1"/>
  <c r="A2249" i="6"/>
  <c r="C2207" i="6"/>
  <c r="B2249" i="6" s="1"/>
  <c r="G2207" i="6"/>
  <c r="B2257" i="6" l="1"/>
  <c r="C2257" i="6" l="1"/>
  <c r="B2299" i="6" s="1"/>
  <c r="A2299" i="6"/>
  <c r="B2256" i="6"/>
  <c r="C2256" i="6" s="1"/>
  <c r="G2257" i="6"/>
  <c r="B2307" i="6" l="1"/>
  <c r="A2349" i="6" l="1"/>
  <c r="C2307" i="6"/>
  <c r="B2349" i="6" s="1"/>
  <c r="G2307" i="6"/>
  <c r="B2306" i="6"/>
  <c r="C2306" i="6" s="1"/>
  <c r="B2357" i="6" l="1"/>
  <c r="C2357" i="6" l="1"/>
  <c r="B2399" i="6" s="1"/>
  <c r="A2399" i="6"/>
  <c r="B2407" i="6" s="1"/>
  <c r="G2357" i="6"/>
  <c r="B2356" i="6"/>
  <c r="C2356" i="6" s="1"/>
  <c r="B2406" i="6" l="1"/>
  <c r="C2406" i="6" s="1"/>
  <c r="C2407" i="6"/>
  <c r="B2449" i="6" s="1"/>
  <c r="A2449" i="6"/>
  <c r="B2457" i="6" s="1"/>
  <c r="G2407" i="6"/>
  <c r="B2456" i="6" l="1"/>
  <c r="C2456" i="6" s="1"/>
  <c r="C2457" i="6"/>
  <c r="B2499" i="6" s="1"/>
  <c r="A2499" i="6"/>
  <c r="B2507" i="6" s="1"/>
  <c r="G2457" i="6"/>
  <c r="C2507" i="6" l="1"/>
  <c r="B2549" i="6" s="1"/>
  <c r="B2506" i="6"/>
  <c r="C2506" i="6" s="1"/>
  <c r="A2549" i="6"/>
  <c r="B2557" i="6" s="1"/>
  <c r="G2507" i="6"/>
  <c r="B2556" i="6" l="1"/>
  <c r="C2556" i="6" s="1"/>
  <c r="C2557" i="6"/>
  <c r="B2599" i="6" s="1"/>
  <c r="A2599" i="6"/>
  <c r="B2607" i="6" s="1"/>
  <c r="G2557" i="6"/>
  <c r="G2607" i="6" l="1"/>
  <c r="B2606" i="6"/>
  <c r="C2606" i="6" s="1"/>
  <c r="C2607" i="6"/>
  <c r="B2649" i="6" s="1"/>
  <c r="A2649" i="6"/>
  <c r="B2657" i="6" s="1"/>
  <c r="C2657" i="6" l="1"/>
  <c r="B2699" i="6" s="1"/>
  <c r="G2657" i="6"/>
  <c r="B2656" i="6"/>
  <c r="C2656" i="6" s="1"/>
  <c r="A2699" i="6"/>
  <c r="B2707" i="6" s="1"/>
  <c r="B2706" i="6" l="1"/>
  <c r="C2706" i="6" s="1"/>
  <c r="C2707" i="6"/>
  <c r="B2749" i="6" s="1"/>
  <c r="A2749" i="6"/>
  <c r="B2756" i="6" s="1"/>
  <c r="G2707" i="6"/>
  <c r="C2756" i="6" l="1"/>
  <c r="B2798" i="6" s="1"/>
  <c r="G2756" i="6"/>
  <c r="A2798" i="6"/>
  <c r="B2806" i="6" s="1"/>
  <c r="B2755" i="6"/>
  <c r="C2755" i="6" s="1"/>
  <c r="C2806" i="6" l="1"/>
  <c r="B2848" i="6" s="1"/>
  <c r="A2848" i="6"/>
  <c r="B2856" i="6" s="1"/>
  <c r="G2806" i="6"/>
  <c r="B2805" i="6"/>
  <c r="C2805" i="6" s="1"/>
  <c r="B2855" i="6" l="1"/>
  <c r="C2855" i="6" s="1"/>
  <c r="C2856" i="6"/>
  <c r="B2898" i="6" s="1"/>
  <c r="A2898" i="6"/>
  <c r="B2906" i="6" s="1"/>
  <c r="G2856" i="6"/>
  <c r="C2906" i="6" l="1"/>
  <c r="B2948" i="6" s="1"/>
  <c r="A2948" i="6"/>
  <c r="B2956" i="6" s="1"/>
  <c r="G2906" i="6"/>
  <c r="B2905" i="6"/>
  <c r="C2905" i="6" s="1"/>
  <c r="B2955" i="6" l="1"/>
  <c r="C2955" i="6" s="1"/>
  <c r="C2956" i="6"/>
  <c r="B2998" i="6" s="1"/>
  <c r="A2998" i="6"/>
  <c r="B3006" i="6" s="1"/>
  <c r="G2956" i="6"/>
  <c r="G3006" i="6" l="1"/>
  <c r="C3006" i="6"/>
  <c r="B3048" i="6" s="1"/>
  <c r="A3048" i="6"/>
  <c r="B3056" i="6" s="1"/>
  <c r="B3005" i="6"/>
  <c r="C3005" i="6" s="1"/>
  <c r="C3056" i="6" l="1"/>
  <c r="B3098" i="6" s="1"/>
  <c r="A3098" i="6"/>
  <c r="G3056" i="6"/>
  <c r="B3055" i="6"/>
  <c r="C3055" i="6" s="1"/>
  <c r="F93" i="2" l="1"/>
  <c r="F71" i="2"/>
  <c r="F107" i="2"/>
  <c r="F86" i="2"/>
  <c r="F80" i="2"/>
  <c r="F108" i="2"/>
  <c r="F87" i="2"/>
  <c r="F73" i="2"/>
  <c r="F90" i="2"/>
  <c r="F103" i="2"/>
  <c r="F74" i="2"/>
  <c r="F104" i="2"/>
  <c r="F102" i="2"/>
  <c r="F79" i="2"/>
  <c r="F77" i="2"/>
  <c r="F100" i="2"/>
  <c r="F111" i="2"/>
  <c r="F75" i="2"/>
  <c r="F78" i="2"/>
  <c r="F88" i="2"/>
  <c r="F92" i="2"/>
  <c r="F99" i="2"/>
  <c r="F85" i="2"/>
  <c r="F72" i="2"/>
  <c r="F83" i="2"/>
  <c r="F101" i="2"/>
  <c r="F70" i="2"/>
  <c r="F98" i="2"/>
  <c r="F89" i="2"/>
  <c r="F84" i="2"/>
  <c r="F95" i="2"/>
  <c r="F81" i="2"/>
  <c r="F109" i="2"/>
  <c r="F106" i="2"/>
  <c r="F97" i="2"/>
  <c r="F91" i="2"/>
  <c r="F96" i="2"/>
  <c r="F105" i="2"/>
  <c r="F110" i="2"/>
  <c r="F82" i="2"/>
  <c r="F76" i="2"/>
  <c r="F94" i="2"/>
  <c r="F112" i="2"/>
  <c r="F56" i="2"/>
  <c r="F30" i="2"/>
  <c r="F68" i="2"/>
  <c r="F45" i="2"/>
  <c r="F35" i="2"/>
  <c r="F51" i="2"/>
  <c r="F26" i="2"/>
  <c r="F65" i="2"/>
  <c r="F53" i="2"/>
  <c r="F67" i="2"/>
  <c r="F19" i="2"/>
  <c r="F18" i="2"/>
  <c r="F55" i="2"/>
  <c r="F22" i="2"/>
  <c r="G67" i="2"/>
  <c r="G110" i="2"/>
  <c r="G70" i="2"/>
  <c r="G76" i="2"/>
  <c r="G91" i="2"/>
  <c r="G35" i="2"/>
  <c r="G55" i="2"/>
  <c r="G65" i="2"/>
  <c r="G75" i="2"/>
  <c r="G111" i="2"/>
  <c r="G107" i="2"/>
  <c r="G73" i="2"/>
  <c r="G86" i="2"/>
  <c r="G87" i="2"/>
  <c r="G79" i="2"/>
  <c r="G74" i="2"/>
  <c r="G30" i="2"/>
  <c r="G108" i="2"/>
  <c r="G89" i="2"/>
  <c r="G97" i="2"/>
  <c r="G84" i="2"/>
  <c r="G22" i="2"/>
  <c r="G104" i="2"/>
  <c r="G80" i="2"/>
  <c r="G95" i="2"/>
  <c r="G51" i="2"/>
  <c r="G103" i="2"/>
  <c r="G45" i="2"/>
  <c r="G100" i="2"/>
  <c r="G82" i="2"/>
  <c r="G71" i="2"/>
  <c r="G112" i="2"/>
  <c r="G101" i="2"/>
  <c r="G78" i="2"/>
  <c r="G98" i="2"/>
  <c r="G106" i="2"/>
  <c r="G83" i="2"/>
  <c r="G105" i="2"/>
  <c r="G88" i="2"/>
  <c r="G93" i="2"/>
  <c r="G81" i="2"/>
  <c r="G19" i="2"/>
  <c r="G109" i="2"/>
  <c r="G26" i="2"/>
  <c r="G53" i="2"/>
  <c r="G85" i="2"/>
  <c r="G68" i="2"/>
  <c r="G96" i="2"/>
  <c r="G92" i="2"/>
  <c r="G94" i="2"/>
  <c r="G72" i="2"/>
  <c r="G18" i="2"/>
  <c r="G77" i="2"/>
  <c r="G102" i="2"/>
  <c r="G56" i="2"/>
  <c r="G99" i="2"/>
  <c r="G90" i="2"/>
  <c r="H53" i="2" l="1"/>
  <c r="H55" i="2"/>
  <c r="H35" i="2"/>
  <c r="H82" i="2"/>
  <c r="H81" i="2"/>
  <c r="H72" i="2"/>
  <c r="H100" i="2"/>
  <c r="H73" i="2"/>
  <c r="H51" i="2"/>
  <c r="H18" i="2"/>
  <c r="H45" i="2"/>
  <c r="H110" i="2"/>
  <c r="H95" i="2"/>
  <c r="H85" i="2"/>
  <c r="H77" i="2"/>
  <c r="H87" i="2"/>
  <c r="H19" i="2"/>
  <c r="H68" i="2"/>
  <c r="H105" i="2"/>
  <c r="H84" i="2"/>
  <c r="H99" i="2"/>
  <c r="H79" i="2"/>
  <c r="H108" i="2"/>
  <c r="H67" i="2"/>
  <c r="H30" i="2"/>
  <c r="H96" i="2"/>
  <c r="H89" i="2"/>
  <c r="H92" i="2"/>
  <c r="H102" i="2"/>
  <c r="H80" i="2"/>
  <c r="H56" i="2"/>
  <c r="H91" i="2"/>
  <c r="H98" i="2"/>
  <c r="H88" i="2"/>
  <c r="H104" i="2"/>
  <c r="H86" i="2"/>
  <c r="H65" i="2"/>
  <c r="H112" i="2"/>
  <c r="H97" i="2"/>
  <c r="H70" i="2"/>
  <c r="H78" i="2"/>
  <c r="H74" i="2"/>
  <c r="H107" i="2"/>
  <c r="H26" i="2"/>
  <c r="H94" i="2"/>
  <c r="H106" i="2"/>
  <c r="H101" i="2"/>
  <c r="H75" i="2"/>
  <c r="H103" i="2"/>
  <c r="H71" i="2"/>
  <c r="H22" i="2"/>
  <c r="H76" i="2"/>
  <c r="H109" i="2"/>
  <c r="H83" i="2"/>
  <c r="H111" i="2"/>
  <c r="H90" i="2"/>
  <c r="H93" i="2"/>
  <c r="F114" i="2"/>
  <c r="H114" i="2" l="1"/>
  <c r="I91" i="2" s="1"/>
  <c r="D86" i="9" s="1"/>
  <c r="B127" i="2"/>
  <c r="I101" i="2" l="1"/>
  <c r="D96" i="9" s="1"/>
  <c r="I19" i="2"/>
  <c r="D14" i="9" s="1"/>
  <c r="I30" i="2"/>
  <c r="D25" i="9" s="1"/>
  <c r="I55" i="2"/>
  <c r="D50" i="9" s="1"/>
  <c r="I71" i="2"/>
  <c r="D66" i="9" s="1"/>
  <c r="I76" i="2"/>
  <c r="D71" i="9" s="1"/>
  <c r="I86" i="2"/>
  <c r="D81" i="9" s="1"/>
  <c r="I72" i="2"/>
  <c r="D67" i="9" s="1"/>
  <c r="I108" i="2"/>
  <c r="D103" i="9" s="1"/>
  <c r="I56" i="2"/>
  <c r="D51" i="9" s="1"/>
  <c r="I18" i="2"/>
  <c r="I83" i="2"/>
  <c r="D78" i="9" s="1"/>
  <c r="I79" i="2"/>
  <c r="D74" i="9" s="1"/>
  <c r="I111" i="2"/>
  <c r="D106" i="9" s="1"/>
  <c r="I35" i="2"/>
  <c r="D30" i="9" s="1"/>
  <c r="I105" i="2"/>
  <c r="D100" i="9" s="1"/>
  <c r="I80" i="2"/>
  <c r="D75" i="9" s="1"/>
  <c r="I73" i="2"/>
  <c r="D68" i="9" s="1"/>
  <c r="I98" i="2"/>
  <c r="D93" i="9" s="1"/>
  <c r="I68" i="2"/>
  <c r="D63" i="9" s="1"/>
  <c r="I81" i="2"/>
  <c r="D76" i="9" s="1"/>
  <c r="I112" i="2"/>
  <c r="D107" i="9" s="1"/>
  <c r="I87" i="2"/>
  <c r="D82" i="9" s="1"/>
  <c r="I65" i="2"/>
  <c r="D60" i="9" s="1"/>
  <c r="I85" i="2"/>
  <c r="D80" i="9" s="1"/>
  <c r="I45" i="2"/>
  <c r="D40" i="9" s="1"/>
  <c r="I78" i="2"/>
  <c r="D73" i="9" s="1"/>
  <c r="I75" i="2"/>
  <c r="D70" i="9" s="1"/>
  <c r="I82" i="2"/>
  <c r="D77" i="9" s="1"/>
  <c r="I93" i="2"/>
  <c r="D88" i="9" s="1"/>
  <c r="I96" i="2"/>
  <c r="D91" i="9" s="1"/>
  <c r="I104" i="2"/>
  <c r="D99" i="9" s="1"/>
  <c r="I110" i="2"/>
  <c r="D105" i="9" s="1"/>
  <c r="I95" i="2"/>
  <c r="D90" i="9" s="1"/>
  <c r="I106" i="2"/>
  <c r="D101" i="9" s="1"/>
  <c r="I67" i="2"/>
  <c r="D62" i="9" s="1"/>
  <c r="I109" i="2"/>
  <c r="D104" i="9" s="1"/>
  <c r="I97" i="2"/>
  <c r="D92" i="9" s="1"/>
  <c r="I90" i="2"/>
  <c r="D85" i="9" s="1"/>
  <c r="I89" i="2"/>
  <c r="D84" i="9" s="1"/>
  <c r="I53" i="2"/>
  <c r="D48" i="9" s="1"/>
  <c r="I26" i="2"/>
  <c r="D21" i="9" s="1"/>
  <c r="I88" i="2"/>
  <c r="D83" i="9" s="1"/>
  <c r="I107" i="2"/>
  <c r="D102" i="9" s="1"/>
  <c r="I84" i="2"/>
  <c r="D79" i="9" s="1"/>
  <c r="I99" i="2"/>
  <c r="D94" i="9" s="1"/>
  <c r="I100" i="2"/>
  <c r="D95" i="9" s="1"/>
  <c r="I34" i="2"/>
  <c r="D29" i="9" s="1"/>
  <c r="I54" i="2"/>
  <c r="D49" i="9" s="1"/>
  <c r="I40" i="2"/>
  <c r="D35" i="9" s="1"/>
  <c r="I25" i="2"/>
  <c r="D20" i="9" s="1"/>
  <c r="I43" i="2"/>
  <c r="D38" i="9" s="1"/>
  <c r="I32" i="2"/>
  <c r="D27" i="9" s="1"/>
  <c r="H125" i="2"/>
  <c r="H116" i="2" s="1"/>
  <c r="H117" i="2" s="1"/>
  <c r="H118" i="2" s="1"/>
  <c r="I48" i="2"/>
  <c r="D43" i="9" s="1"/>
  <c r="I29" i="2"/>
  <c r="D24" i="9" s="1"/>
  <c r="I44" i="2"/>
  <c r="D39" i="9" s="1"/>
  <c r="I49" i="2"/>
  <c r="D44" i="9" s="1"/>
  <c r="I21" i="2"/>
  <c r="D16" i="9" s="1"/>
  <c r="I52" i="2"/>
  <c r="D47" i="9" s="1"/>
  <c r="C11" i="2"/>
  <c r="C2" i="19" s="1"/>
  <c r="I33" i="2"/>
  <c r="D28" i="9" s="1"/>
  <c r="I58" i="2"/>
  <c r="D53" i="9" s="1"/>
  <c r="I31" i="2"/>
  <c r="D26" i="9" s="1"/>
  <c r="I42" i="2"/>
  <c r="D37" i="9" s="1"/>
  <c r="I46" i="2"/>
  <c r="D41" i="9" s="1"/>
  <c r="I66" i="2"/>
  <c r="D61" i="9" s="1"/>
  <c r="I47" i="2"/>
  <c r="D42" i="9" s="1"/>
  <c r="I63" i="2"/>
  <c r="D58" i="9" s="1"/>
  <c r="I57" i="2"/>
  <c r="D52" i="9" s="1"/>
  <c r="I41" i="2"/>
  <c r="D36" i="9" s="1"/>
  <c r="I37" i="2"/>
  <c r="D32" i="9" s="1"/>
  <c r="I28" i="2"/>
  <c r="D23" i="9" s="1"/>
  <c r="I24" i="2"/>
  <c r="D19" i="9" s="1"/>
  <c r="I50" i="2"/>
  <c r="D45" i="9" s="1"/>
  <c r="E114" i="9"/>
  <c r="E115" i="9" s="1"/>
  <c r="I59" i="2"/>
  <c r="D54" i="9" s="1"/>
  <c r="I27" i="2"/>
  <c r="D22" i="9" s="1"/>
  <c r="I39" i="2"/>
  <c r="D34" i="9" s="1"/>
  <c r="I20" i="2"/>
  <c r="D15" i="9" s="1"/>
  <c r="I61" i="2"/>
  <c r="D56" i="9" s="1"/>
  <c r="I38" i="2"/>
  <c r="D33" i="9" s="1"/>
  <c r="I64" i="2"/>
  <c r="D59" i="9" s="1"/>
  <c r="I36" i="2"/>
  <c r="D31" i="9" s="1"/>
  <c r="I23" i="2"/>
  <c r="D18" i="9" s="1"/>
  <c r="I69" i="2"/>
  <c r="D64" i="9" s="1"/>
  <c r="I62" i="2"/>
  <c r="D57" i="9" s="1"/>
  <c r="I60" i="2"/>
  <c r="D55" i="9" s="1"/>
  <c r="I103" i="2"/>
  <c r="D98" i="9" s="1"/>
  <c r="I51" i="2"/>
  <c r="D46" i="9" s="1"/>
  <c r="I102" i="2"/>
  <c r="D97" i="9" s="1"/>
  <c r="I74" i="2"/>
  <c r="D69" i="9" s="1"/>
  <c r="I22" i="2"/>
  <c r="D17" i="9" s="1"/>
  <c r="I92" i="2"/>
  <c r="D87" i="9" s="1"/>
  <c r="I94" i="2"/>
  <c r="D89" i="9" s="1"/>
  <c r="I77" i="2"/>
  <c r="D72" i="9" s="1"/>
  <c r="I70" i="2"/>
  <c r="D65" i="9" s="1"/>
  <c r="H119" i="2" l="1"/>
  <c r="H121" i="2" s="1"/>
  <c r="D13" i="9"/>
  <c r="I114" i="2"/>
  <c r="H122" i="2" l="1"/>
  <c r="H123" i="2"/>
  <c r="I111" i="9"/>
  <c r="I114" i="9" s="1"/>
  <c r="G111" i="9"/>
  <c r="G114" i="9" s="1"/>
  <c r="F111" i="9"/>
  <c r="D109" i="9"/>
  <c r="H111" i="9"/>
  <c r="H114" i="9" s="1"/>
  <c r="F112" i="9" l="1"/>
  <c r="G112" i="9" s="1"/>
  <c r="H112" i="9" s="1"/>
  <c r="I112" i="9" s="1"/>
  <c r="F114" i="9"/>
  <c r="F115" i="9" s="1"/>
  <c r="G115" i="9" s="1"/>
  <c r="H115" i="9" s="1"/>
  <c r="I115"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9" authorId="0" shapeId="0" xr:uid="{00000000-0006-0000-02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<sst xmlns="http://schemas.openxmlformats.org/spreadsheetml/2006/main" count="3784" uniqueCount="1416">
  <si>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</si>
  <si>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</si>
  <si>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</si>
  <si>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</si>
  <si>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</si>
  <si>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</si>
  <si>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</si>
  <si>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</si>
  <si>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</si>
  <si>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</si>
  <si>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</si>
  <si>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</si>
  <si>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</si>
  <si>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</si>
  <si>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</si>
  <si>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</si>
  <si>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</si>
  <si>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</si>
  <si>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</si>
  <si>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</si>
  <si>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</si>
  <si>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</si>
  <si>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</si>
  <si>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</si>
  <si>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</si>
  <si>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</si>
  <si>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</si>
  <si>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</si>
  <si>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</si>
  <si>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</si>
  <si>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</si>
  <si>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</si>
  <si>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</si>
  <si>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</si>
  <si>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</si>
  <si>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</si>
  <si>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</si>
  <si>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</si>
  <si>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</si>
  <si>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</si>
  <si>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</si>
  <si>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</si>
  <si>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</si>
  <si>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</si>
  <si>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</si>
  <si>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</si>
  <si>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</si>
  <si>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</si>
  <si>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</si>
  <si>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</si>
  <si>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</si>
  <si>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</si>
  <si>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</si>
  <si>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</si>
  <si>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</si>
  <si>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</si>
  <si>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</si>
  <si>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</si>
  <si>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</si>
  <si>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</si>
  <si>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</si>
  <si>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</si>
  <si>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</si>
  <si>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</si>
  <si>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</si>
  <si>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</si>
  <si>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</si>
  <si>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</si>
  <si>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</si>
  <si>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</si>
  <si>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</si>
  <si>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</si>
  <si>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</si>
  <si>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</si>
  <si>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</si>
  <si>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</si>
  <si>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</si>
  <si>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</si>
  <si>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</si>
  <si>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</si>
  <si>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</si>
  <si>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</si>
  <si>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</si>
  <si>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</si>
  <si>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</si>
  <si>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</si>
  <si>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</si>
  <si>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</si>
  <si>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</si>
  <si>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</si>
  <si>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</si>
  <si>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</si>
  <si>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</si>
  <si>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</si>
  <si>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</si>
  <si>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</si>
  <si>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</si>
  <si>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</si>
  <si>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</si>
  <si>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</si>
  <si>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</si>
  <si>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</si>
  <si>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</si>
  <si>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</si>
  <si>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</si>
  <si>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</si>
  <si>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</si>
  <si>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</si>
  <si>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</si>
  <si>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</si>
  <si>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</si>
  <si>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</si>
  <si>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</si>
  <si>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</si>
  <si>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</si>
  <si>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</si>
  <si>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</si>
  <si>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</si>
  <si>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</si>
  <si>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</si>
  <si>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</si>
  <si>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</si>
  <si>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</si>
  <si>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</si>
  <si>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</si>
  <si>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</si>
  <si>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</si>
  <si>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</si>
  <si>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</si>
  <si>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</si>
  <si>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</si>
  <si>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</si>
  <si>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</si>
  <si>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</si>
  <si>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</si>
  <si>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</si>
  <si>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</si>
  <si>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</si>
  <si>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</si>
  <si>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</si>
  <si>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</si>
  <si>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</si>
  <si>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</si>
  <si>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</si>
  <si>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</si>
  <si>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</si>
  <si>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</si>
  <si>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</si>
  <si>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</si>
  <si>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</si>
  <si>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</si>
  <si>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</si>
  <si>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</si>
  <si>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</si>
  <si>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</si>
  <si>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</si>
  <si>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</si>
  <si>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</si>
  <si>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</si>
  <si>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</si>
  <si>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</si>
  <si>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</si>
  <si>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</si>
  <si>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</si>
  <si>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</si>
  <si>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</si>
  <si>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</si>
  <si>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</si>
  <si>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</si>
  <si>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</si>
  <si>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</si>
  <si>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</si>
  <si>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</si>
  <si>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</si>
  <si>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</si>
  <si>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</si>
  <si>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</si>
  <si>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</si>
  <si>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</si>
  <si>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</si>
  <si>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</si>
  <si>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</si>
  <si>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</si>
  <si>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</si>
  <si>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</si>
  <si>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</si>
  <si>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</si>
  <si>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</si>
  <si>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</si>
  <si>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</si>
  <si>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</si>
  <si>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</si>
  <si>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</si>
  <si>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</si>
  <si>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</si>
  <si>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</si>
  <si>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</si>
  <si>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</si>
  <si>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</si>
  <si>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</si>
  <si>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</si>
  <si>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</si>
  <si>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</si>
  <si>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</si>
  <si>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</si>
  <si>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</si>
  <si>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</si>
  <si>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</si>
  <si>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</si>
  <si>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</si>
  <si>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</si>
  <si>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</si>
  <si>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</si>
  <si>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</si>
  <si>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</si>
  <si>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</si>
  <si>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</si>
  <si>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</si>
  <si>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</si>
  <si>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</si>
  <si>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</si>
  <si>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</si>
  <si>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</si>
  <si>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</si>
  <si>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</si>
  <si>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</si>
  <si>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</si>
  <si>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</si>
  <si>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</si>
  <si>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</si>
  <si>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</si>
  <si>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</si>
  <si>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</si>
  <si>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</si>
  <si>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</si>
  <si>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</si>
  <si>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</si>
  <si>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</si>
  <si>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</si>
  <si>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</si>
  <si>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</si>
  <si>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</si>
  <si>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</si>
  <si>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</si>
  <si>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</si>
  <si>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</si>
  <si>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</si>
  <si>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</si>
  <si>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</si>
  <si>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</si>
  <si>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</si>
  <si>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</si>
  <si>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</si>
  <si>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</si>
  <si>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</si>
  <si>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</si>
  <si>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</si>
  <si>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</si>
  <si>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</si>
  <si>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</si>
  <si>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</si>
  <si>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</si>
  <si>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</si>
  <si>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</si>
  <si>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</si>
  <si>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</si>
  <si>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</si>
  <si>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</si>
  <si>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</si>
  <si>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</si>
  <si>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</si>
  <si>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</si>
  <si>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</si>
  <si>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</si>
  <si>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</si>
  <si>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</si>
  <si>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</si>
  <si>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</si>
  <si>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</si>
  <si>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</si>
  <si>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</si>
  <si>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</si>
  <si>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</si>
  <si>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</si>
  <si>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</si>
  <si>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</si>
  <si>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</si>
  <si>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</si>
  <si>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</si>
  <si>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</si>
  <si>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</si>
  <si>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</si>
  <si>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</si>
  <si>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</si>
  <si>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</si>
  <si>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</si>
  <si>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</si>
  <si>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</si>
  <si>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</si>
  <si>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</si>
  <si>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</si>
  <si>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</si>
  <si>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</si>
  <si>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</si>
  <si>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</si>
  <si>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</si>
  <si>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</si>
  <si>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</si>
  <si>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</si>
  <si>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</si>
  <si>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</si>
  <si>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</si>
  <si>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</si>
  <si>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</si>
  <si>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</si>
  <si>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</si>
  <si>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</si>
  <si>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</si>
  <si>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</si>
  <si>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</si>
  <si>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</si>
  <si>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</si>
  <si>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</si>
  <si>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</si>
  <si>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</si>
  <si>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</si>
  <si>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</si>
  <si>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</si>
  <si>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</si>
  <si>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</si>
  <si>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</si>
  <si>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</si>
  <si>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</si>
  <si>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</si>
  <si>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</si>
  <si>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</si>
  <si>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</si>
  <si>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</si>
  <si>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</si>
  <si>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</si>
  <si>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</si>
  <si>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</si>
  <si>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</si>
  <si>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</si>
  <si>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</si>
  <si>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</si>
  <si>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</si>
  <si>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</si>
  <si>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</si>
  <si>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</si>
  <si>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</si>
  <si>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</si>
  <si>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</si>
  <si>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</si>
  <si>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</si>
  <si>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</si>
  <si>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</si>
  <si>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</si>
  <si>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</si>
  <si>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</si>
  <si>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</si>
  <si>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</si>
  <si>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</si>
  <si>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</si>
  <si>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</si>
  <si>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</si>
  <si>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</si>
  <si>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</si>
  <si>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</si>
  <si>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</si>
  <si>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</si>
  <si>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</si>
  <si>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</si>
  <si>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</si>
  <si>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</si>
  <si>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</si>
  <si>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</si>
  <si>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</si>
  <si>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</si>
  <si>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</si>
  <si>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</si>
  <si>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</si>
  <si>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</si>
  <si>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</si>
  <si>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</si>
  <si>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</si>
  <si>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</si>
  <si>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</si>
  <si>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</si>
  <si>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</si>
  <si>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</si>
  <si>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</si>
  <si>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</si>
  <si>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</si>
  <si>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</si>
  <si>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</si>
  <si>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</si>
  <si>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</si>
  <si>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</si>
  <si>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</si>
  <si>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</si>
  <si>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</si>
  <si>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</si>
  <si>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</si>
  <si>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</si>
  <si>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</si>
  <si>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</si>
  <si>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</si>
  <si>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</si>
  <si>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</si>
  <si>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</si>
  <si>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</si>
  <si>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</si>
  <si>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</si>
  <si>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</si>
  <si>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</si>
  <si>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</si>
  <si>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</si>
  <si>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</si>
  <si>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</si>
  <si>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</si>
  <si>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</si>
  <si>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</si>
  <si>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</si>
  <si>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</si>
  <si>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</si>
  <si>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</si>
  <si>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</si>
  <si>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</si>
  <si>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</si>
  <si>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</si>
  <si>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</si>
  <si>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</si>
  <si>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</si>
  <si>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</si>
  <si>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</si>
  <si>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</si>
  <si>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</si>
  <si>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</si>
  <si>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</si>
  <si>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</si>
  <si>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</si>
  <si>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</si>
  <si>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</si>
  <si>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</si>
  <si>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</si>
  <si>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</si>
  <si>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</si>
  <si>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</si>
  <si>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</si>
  <si>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</si>
  <si>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</si>
  <si>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</si>
  <si>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</si>
  <si>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</si>
  <si>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</si>
  <si>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</si>
  <si>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</si>
  <si>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</si>
  <si>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</si>
  <si>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</si>
  <si>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</si>
  <si>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</si>
  <si>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</si>
  <si>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</si>
  <si>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</si>
  <si>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</si>
  <si>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</si>
  <si>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</si>
  <si>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</si>
  <si>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</si>
  <si>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</si>
  <si>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</si>
  <si>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</si>
  <si>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</si>
  <si>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</si>
  <si>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</si>
  <si>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</si>
  <si>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</si>
  <si>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</si>
  <si>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</si>
  <si>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</si>
  <si>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</si>
  <si>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</si>
  <si>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</si>
  <si>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</si>
  <si>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</si>
  <si>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</si>
  <si>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</si>
  <si>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</si>
  <si>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</si>
  <si>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</si>
  <si>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</si>
  <si>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</si>
  <si>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</si>
  <si>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</si>
  <si>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</si>
  <si>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</si>
  <si>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</si>
  <si>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</si>
  <si>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</si>
  <si>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</si>
  <si>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</si>
  <si>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</si>
  <si>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</si>
  <si>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</si>
  <si>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</si>
  <si>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</si>
  <si>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</si>
  <si>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</si>
  <si>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</si>
  <si>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</si>
  <si>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</si>
  <si>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</si>
  <si>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</si>
  <si>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</si>
  <si>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</si>
  <si>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</si>
  <si>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</si>
  <si>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</si>
  <si>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</si>
  <si>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</si>
  <si>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</si>
  <si>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</si>
  <si>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</si>
  <si>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</si>
  <si>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</si>
  <si>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</si>
  <si>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</si>
  <si>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</si>
  <si>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</si>
  <si>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</si>
  <si>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</si>
  <si>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</si>
  <si>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</si>
  <si>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</si>
  <si>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</si>
  <si>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</si>
  <si>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</si>
  <si>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</si>
  <si>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</si>
  <si>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</si>
  <si>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</si>
  <si>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</si>
  <si>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</si>
  <si>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</si>
  <si>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</si>
  <si>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</si>
  <si>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</si>
  <si>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</si>
  <si>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</si>
  <si>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</si>
  <si>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</si>
  <si>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</si>
  <si>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</si>
  <si>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</si>
  <si>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</si>
  <si>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</si>
  <si>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</si>
  <si>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</si>
  <si>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</si>
  <si>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</si>
  <si>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</si>
  <si>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</si>
  <si>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</si>
  <si>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</si>
  <si>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</si>
  <si>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</si>
  <si>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</si>
  <si>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</si>
  <si>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</si>
  <si>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</si>
  <si>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</si>
  <si>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</si>
  <si>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</si>
  <si>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</si>
  <si>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</si>
  <si>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</si>
  <si>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</si>
  <si>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</si>
  <si>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</si>
  <si>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</si>
  <si>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</si>
  <si>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</si>
  <si>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</si>
  <si>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</si>
  <si>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</si>
  <si>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</si>
  <si>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</si>
  <si>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</si>
  <si>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</si>
  <si>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</si>
  <si>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</si>
  <si>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</si>
  <si>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</si>
  <si>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</si>
  <si>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</si>
  <si>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</si>
  <si>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</si>
  <si>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</si>
  <si>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</si>
  <si>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</si>
  <si>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</si>
  <si>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</si>
  <si>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</si>
  <si>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</si>
  <si>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</si>
  <si>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</si>
  <si>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</si>
  <si>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</si>
  <si>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</si>
  <si>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</si>
  <si>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</si>
  <si>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</si>
  <si>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</si>
  <si>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</si>
  <si>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</si>
  <si>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</si>
  <si>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</si>
  <si>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</si>
  <si>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</si>
  <si>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</si>
  <si>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</si>
  <si>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</si>
  <si>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</si>
  <si>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</si>
  <si>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</si>
  <si>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</si>
  <si>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</si>
  <si>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</si>
  <si>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</si>
  <si>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</si>
  <si>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</si>
  <si>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</si>
  <si>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</si>
  <si>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</si>
  <si>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</si>
  <si>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</si>
  <si>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</si>
  <si>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</si>
  <si>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</si>
  <si>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</si>
  <si>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</si>
  <si>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</si>
  <si>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</si>
  <si>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</si>
  <si>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</si>
  <si>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</si>
  <si>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</si>
  <si>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</si>
  <si>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</si>
  <si>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</si>
  <si>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</si>
  <si>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</si>
  <si>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</si>
  <si>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</si>
  <si>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</si>
  <si>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</si>
  <si>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</si>
  <si>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</si>
  <si>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</si>
  <si>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</si>
  <si>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</si>
  <si>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</si>
  <si>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</si>
  <si>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</si>
  <si>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</si>
  <si>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</si>
  <si>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</si>
  <si>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</si>
  <si>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</si>
  <si>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</si>
  <si>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</si>
  <si>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</si>
  <si>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</si>
  <si>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</si>
  <si>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</si>
  <si>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</si>
  <si>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</si>
  <si>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</si>
  <si>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</si>
  <si>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</si>
  <si>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</si>
  <si>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</si>
  <si>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</si>
  <si>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</si>
  <si>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</si>
  <si>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</si>
  <si>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</si>
  <si>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</si>
  <si>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</si>
  <si>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</si>
  <si>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</si>
  <si>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</si>
  <si>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</si>
  <si>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</si>
  <si>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</si>
  <si>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</si>
  <si>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</si>
  <si>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</si>
  <si>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</si>
  <si>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</si>
  <si>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</si>
  <si>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</si>
  <si>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</si>
  <si>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</si>
  <si>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</si>
  <si>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</si>
  <si>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</si>
  <si>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</si>
  <si>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</si>
  <si>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</si>
  <si>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</si>
  <si>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</si>
  <si>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</si>
  <si>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</si>
  <si>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</si>
  <si>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</si>
  <si>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</si>
  <si>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</si>
  <si>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</si>
  <si>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</si>
  <si>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</si>
  <si>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</si>
  <si>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</si>
  <si>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</si>
  <si>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</si>
  <si>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</si>
  <si>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</si>
  <si>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</si>
  <si>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</si>
  <si>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</si>
  <si>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</si>
  <si>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</si>
  <si>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</si>
  <si>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</si>
  <si>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</si>
  <si>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</si>
  <si>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</si>
  <si>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</si>
  <si>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</si>
  <si>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</si>
  <si>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</si>
  <si>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</si>
  <si>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</si>
  <si>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</si>
  <si>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</si>
  <si>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</si>
  <si>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</si>
  <si>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</si>
  <si>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</si>
  <si>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</si>
  <si>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</si>
  <si>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</si>
  <si>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</si>
  <si>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</si>
  <si>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</si>
  <si>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</si>
  <si>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</si>
  <si>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</si>
  <si>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</si>
  <si>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</si>
  <si>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</si>
  <si>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</si>
  <si>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</si>
  <si>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</si>
  <si>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</si>
  <si>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</si>
  <si>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</si>
  <si>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</si>
  <si>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</si>
  <si>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</si>
  <si>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</si>
  <si>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</si>
  <si>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</si>
  <si>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</si>
  <si>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</si>
  <si>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</si>
  <si>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</si>
  <si>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</si>
  <si>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</si>
  <si>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</si>
  <si>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</si>
  <si>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</si>
  <si>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</si>
  <si>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</si>
  <si>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</si>
  <si>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</si>
  <si>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</si>
  <si>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</si>
  <si>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</si>
  <si>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</si>
  <si>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</si>
  <si>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</si>
  <si>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</si>
  <si>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</si>
  <si>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</si>
  <si>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</si>
  <si>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</si>
  <si>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</si>
  <si>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</si>
  <si>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</si>
  <si>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</si>
  <si>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</si>
  <si>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</si>
  <si>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</si>
  <si>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</si>
  <si>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</si>
  <si>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</si>
  <si>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</si>
  <si>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</si>
  <si>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</si>
  <si>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</si>
  <si>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</si>
  <si>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</si>
  <si>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</si>
  <si>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</si>
  <si>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</si>
  <si>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</si>
  <si>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</si>
  <si>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</si>
  <si>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</si>
  <si>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</si>
  <si>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</si>
  <si>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</si>
  <si>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</si>
  <si>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</si>
  <si>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</si>
  <si>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</si>
  <si>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</si>
  <si>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</si>
  <si>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</si>
  <si>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</si>
  <si>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</si>
  <si>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</si>
  <si>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</si>
  <si>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</si>
  <si>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</si>
  <si>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</si>
  <si>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</si>
  <si>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</si>
  <si>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</si>
  <si>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</si>
  <si>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</si>
  <si>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</si>
  <si>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</si>
  <si>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</si>
  <si>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</si>
  <si>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</si>
  <si>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</si>
  <si>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</si>
  <si>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</si>
  <si>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</si>
  <si>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</si>
  <si>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</si>
  <si>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</si>
  <si>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</si>
  <si>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</si>
  <si>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</si>
  <si>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</si>
  <si>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</si>
  <si>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</si>
  <si>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</si>
  <si>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</si>
  <si>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</si>
  <si>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</si>
  <si>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</si>
  <si>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</si>
  <si>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</si>
  <si>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</si>
  <si>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</si>
  <si>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</si>
  <si>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</si>
  <si>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</si>
  <si>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</si>
  <si>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</si>
  <si>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</si>
  <si>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</si>
  <si>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</si>
  <si>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</si>
  <si>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</si>
  <si>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</si>
  <si>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</si>
  <si>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</si>
  <si>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</si>
  <si>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</si>
  <si>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</si>
  <si>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</si>
  <si>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</si>
  <si>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</si>
  <si>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</si>
  <si>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</si>
  <si>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</si>
  <si>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</si>
  <si>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</si>
  <si>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</si>
  <si>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</si>
  <si>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</si>
  <si>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</si>
  <si>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</si>
  <si>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</si>
  <si>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</si>
  <si>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</si>
  <si>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</si>
  <si>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</si>
  <si>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</si>
  <si>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</si>
  <si>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</si>
  <si>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</si>
  <si>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</si>
  <si>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</si>
  <si>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</si>
  <si>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</si>
  <si>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</si>
  <si>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</si>
  <si>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</si>
  <si>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</si>
  <si>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</si>
  <si>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</si>
  <si>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</si>
  <si>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</si>
  <si>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</si>
  <si>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</si>
  <si>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</si>
  <si>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</si>
  <si>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</si>
  <si>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</si>
  <si>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</si>
  <si>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</si>
  <si>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</si>
  <si>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</si>
  <si>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</si>
  <si>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</si>
  <si>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</si>
  <si>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</si>
  <si>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</si>
  <si>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</si>
  <si>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</si>
  <si>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</si>
  <si>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</si>
  <si>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</si>
  <si>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</si>
  <si>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</si>
  <si>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</si>
  <si>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</si>
  <si>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</si>
  <si>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</si>
  <si>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</si>
  <si>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</si>
  <si>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</si>
  <si>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</si>
  <si>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</si>
  <si>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</si>
  <si>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</si>
  <si>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</si>
  <si>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</si>
  <si>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</si>
  <si>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</si>
  <si>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</si>
  <si>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</si>
  <si>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</si>
  <si>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</si>
  <si>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</si>
  <si>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</si>
  <si>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</si>
  <si>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</si>
  <si>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</si>
  <si>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</si>
  <si>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</si>
  <si>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</si>
  <si>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</si>
  <si>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</si>
  <si>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</si>
  <si>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</si>
  <si>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</si>
  <si>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</si>
  <si>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</si>
  <si>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</si>
  <si>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</si>
  <si>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</si>
  <si>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</si>
  <si>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</si>
  <si>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</si>
  <si>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</si>
  <si>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</si>
  <si>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</si>
  <si>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</si>
  <si>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</si>
  <si>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</si>
  <si>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</si>
  <si>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</si>
  <si>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</si>
  <si>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</si>
  <si>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</si>
  <si>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</si>
  <si>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</si>
  <si>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</si>
  <si>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</si>
  <si>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</si>
  <si>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</si>
  <si>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</si>
  <si>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</si>
  <si>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</si>
  <si>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</si>
  <si>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</si>
  <si>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</si>
  <si>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</si>
  <si>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</si>
  <si>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</si>
  <si>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</si>
  <si>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</si>
  <si>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</si>
  <si>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</si>
  <si>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</si>
  <si>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</si>
  <si>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</si>
  <si>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</si>
  <si>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</si>
  <si>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</si>
  <si>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</si>
  <si>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</si>
  <si>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</si>
  <si>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</si>
  <si>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</si>
  <si>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</si>
  <si>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</si>
  <si>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</si>
  <si>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</si>
  <si>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</si>
  <si>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</si>
  <si>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</si>
  <si>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</si>
  <si>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</si>
  <si>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</si>
  <si>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</si>
  <si>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</si>
  <si>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</si>
  <si>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</si>
  <si>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</si>
  <si>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</si>
  <si>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</si>
  <si>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</si>
  <si>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</si>
  <si>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</si>
  <si>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</si>
  <si>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</si>
  <si>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</si>
  <si>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</si>
  <si>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</si>
  <si>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</si>
  <si>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</si>
  <si>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</si>
  <si>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</si>
  <si>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</si>
  <si>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</si>
  <si>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</si>
  <si>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</si>
  <si>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</si>
  <si>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</si>
  <si>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</si>
  <si>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</si>
  <si>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</si>
  <si>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</si>
  <si>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</si>
  <si>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</si>
  <si>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</si>
  <si>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</si>
  <si>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</si>
  <si>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</si>
  <si>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</si>
  <si>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</si>
  <si>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</si>
  <si>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</si>
  <si>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</si>
  <si>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</si>
  <si>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</si>
  <si>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</si>
  <si>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</si>
  <si>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</si>
  <si>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</si>
  <si>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</si>
  <si>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</si>
  <si>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</si>
  <si>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</si>
  <si>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</si>
  <si>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</si>
  <si>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</si>
  <si>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</si>
  <si>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</si>
  <si>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</si>
  <si>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</si>
  <si>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</si>
  <si>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</si>
  <si>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</si>
  <si>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</si>
  <si>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</si>
  <si>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</si>
  <si>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</si>
  <si>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</si>
  <si>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</si>
  <si>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</si>
  <si>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</si>
  <si>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</si>
  <si>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</si>
  <si>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</si>
  <si>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</si>
  <si>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</si>
  <si>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</si>
  <si>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</si>
  <si>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</si>
  <si>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</si>
  <si>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</si>
  <si>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</si>
  <si>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</si>
  <si>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</si>
  <si>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</si>
  <si>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</si>
  <si>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</si>
  <si>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</si>
  <si>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</si>
  <si>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</si>
  <si>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</si>
  <si>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</si>
  <si>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</si>
  <si>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</si>
  <si>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</si>
  <si>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</si>
  <si>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</si>
  <si>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</si>
  <si>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</si>
  <si>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</si>
  <si>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</si>
  <si>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</si>
  <si>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</si>
  <si>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</si>
  <si>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</si>
  <si>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</si>
  <si>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</si>
  <si>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</si>
  <si>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</si>
  <si>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</si>
  <si>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</si>
  <si>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</si>
  <si>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</si>
  <si>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</si>
  <si>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</si>
  <si>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</si>
  <si>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</si>
  <si>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</si>
  <si>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</si>
  <si>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</si>
  <si>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</si>
  <si>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</si>
  <si>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</si>
  <si>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</si>
  <si>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</si>
  <si>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</si>
  <si>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</si>
  <si>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</si>
  <si>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</si>
  <si>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</si>
  <si>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</si>
  <si>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</si>
  <si>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</si>
  <si>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</si>
  <si>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</si>
  <si>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</si>
  <si>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</si>
  <si>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</si>
  <si>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</si>
  <si>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</si>
  <si>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</si>
  <si>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</si>
  <si>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</si>
  <si>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</si>
  <si>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</si>
  <si>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</si>
  <si>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</si>
  <si>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</si>
  <si>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</si>
  <si>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</si>
  <si>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</si>
  <si>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</si>
  <si>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</si>
  <si>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</si>
  <si>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</si>
  <si>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</si>
  <si>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</si>
  <si>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</si>
  <si>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</si>
  <si>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</si>
  <si>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</si>
  <si>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</si>
  <si>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</si>
  <si>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</si>
  <si>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</si>
  <si>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</si>
  <si>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</si>
  <si>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</si>
  <si>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</si>
  <si>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</si>
  <si>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</si>
  <si>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</si>
  <si>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</si>
  <si>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</si>
  <si>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</si>
  <si>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</si>
  <si>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</si>
  <si>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</si>
  <si>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</si>
  <si>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</si>
  <si>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</si>
  <si>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</si>
  <si>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</si>
  <si>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</si>
  <si>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</si>
  <si>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FORMULA POLINOMICA SEGÚN PLIEGO DE BASES Y CONDICIONES</t>
  </si>
  <si>
    <t>ORDEN</t>
  </si>
  <si>
    <t>INCIDENCIA</t>
  </si>
  <si>
    <t>INDEC-CM - 37440-11</t>
  </si>
  <si>
    <t>Replanteo y Otros</t>
  </si>
  <si>
    <t>Excavacion para fundaciones</t>
  </si>
  <si>
    <t>Enlucidos</t>
  </si>
  <si>
    <t>Artefactos</t>
  </si>
  <si>
    <t>1.1</t>
  </si>
  <si>
    <t>1.2</t>
  </si>
  <si>
    <t>1.3</t>
  </si>
  <si>
    <t>2.1</t>
  </si>
  <si>
    <t>2.2</t>
  </si>
  <si>
    <t>3.1</t>
  </si>
  <si>
    <t>3.2</t>
  </si>
  <si>
    <t>4.1</t>
  </si>
  <si>
    <t>5.1</t>
  </si>
  <si>
    <t>6.1</t>
  </si>
  <si>
    <t>7.1</t>
  </si>
  <si>
    <t>9.1</t>
  </si>
  <si>
    <t>10.1</t>
  </si>
  <si>
    <t>12.1</t>
  </si>
  <si>
    <t>14.1</t>
  </si>
  <si>
    <t>16.1</t>
  </si>
  <si>
    <t>17.1</t>
  </si>
  <si>
    <t>17.2</t>
  </si>
  <si>
    <t>Antepechos</t>
  </si>
  <si>
    <t>14.2</t>
  </si>
  <si>
    <t>SUBSECRETARIA DE ARQUITECTURA</t>
  </si>
  <si>
    <t>INDEC-CM - 41242-11</t>
  </si>
  <si>
    <t>3.3</t>
  </si>
  <si>
    <t>3.4</t>
  </si>
  <si>
    <t>3.5</t>
  </si>
  <si>
    <t>3.6</t>
  </si>
  <si>
    <t>3.7</t>
  </si>
  <si>
    <t>3.8</t>
  </si>
  <si>
    <t>11.1</t>
  </si>
  <si>
    <t>13.1</t>
  </si>
  <si>
    <t>PERFORACION DE POZO DE AGUA Y CONST. DE SALA DE BOMBA ESC. AGROIND. 25 DE MAYO</t>
  </si>
  <si>
    <t>Calle San Martin s/n - 25 de Mayo</t>
  </si>
  <si>
    <t xml:space="preserve"> TRABAJOS PREPARATORIOS</t>
  </si>
  <si>
    <t>Preparación y limpieza de los terrenos.</t>
  </si>
  <si>
    <t>Construcción del Obrador, Depósitos de materiales, Sanitarios de personal</t>
  </si>
  <si>
    <t>Un</t>
  </si>
  <si>
    <t>Provisión y colocación del Cartel de Obra</t>
  </si>
  <si>
    <t>Replanteo de la Obra</t>
  </si>
  <si>
    <t>Oficina para la Inspección</t>
  </si>
  <si>
    <t>Vallados y Cierres Perimetrales</t>
  </si>
  <si>
    <t>Actividades complementarias</t>
  </si>
  <si>
    <t>Vigilancia y alumbrado de obra</t>
  </si>
  <si>
    <t>Energia de obra. Agua para construcción</t>
  </si>
  <si>
    <t>Medidas de Seguridad</t>
  </si>
  <si>
    <t>MOVIMIENTO DE SUELOS</t>
  </si>
  <si>
    <t>Relleno Bajo Contrapiso</t>
  </si>
  <si>
    <t>Nivelación del Terreno</t>
  </si>
  <si>
    <t>Agresividad de los suelos</t>
  </si>
  <si>
    <t>PERFORACION EXPLORATORIA Y ENTUBAMIENTO</t>
  </si>
  <si>
    <t>Muestro de Terrenos</t>
  </si>
  <si>
    <t>Perfilaje Geofísico</t>
  </si>
  <si>
    <t>Ensanches</t>
  </si>
  <si>
    <t>Entubación</t>
  </si>
  <si>
    <t>Cementado</t>
  </si>
  <si>
    <t>Estabilización de las formaciones</t>
  </si>
  <si>
    <t>Pruebas de calibración, verticalidad y alineamiento</t>
  </si>
  <si>
    <t>Limpieza de la perforación</t>
  </si>
  <si>
    <t>Desarrollo Primario de la Perforación</t>
  </si>
  <si>
    <t>ENSAYOS DE PRODUCCION</t>
  </si>
  <si>
    <t>Ensayo de caudales variables</t>
  </si>
  <si>
    <t>Ensayo de caudales constantes</t>
  </si>
  <si>
    <t>Ensayo de recuperación de nivel</t>
  </si>
  <si>
    <t>Bombeo adicional y extensión de las pruebas</t>
  </si>
  <si>
    <t>Muestras de agua y análisis físico químico</t>
  </si>
  <si>
    <t>OBRAS CIVILES COMPLEMENTARIAS</t>
  </si>
  <si>
    <t>Cabezal de hormigón y contrapiso</t>
  </si>
  <si>
    <t>GESTIONES ANTE EL DEPARTAMENTO DE HIDRÁULICA</t>
  </si>
  <si>
    <t>Presentación de la documentación ante el departamento de Hidráulica</t>
  </si>
  <si>
    <t>ESTRUCTURA RESISTENTE</t>
  </si>
  <si>
    <t>Estructura de Hº Aº</t>
  </si>
  <si>
    <t>Hormigones de limpieza y no resistentes</t>
  </si>
  <si>
    <t>Hormigones para sobrecimientos</t>
  </si>
  <si>
    <t>Hormigones para plateas, zapatas, bases y vigas de fundación</t>
  </si>
  <si>
    <t>Hormigones para vigas de arriostramiento</t>
  </si>
  <si>
    <t>Hormigones para columnas de carga</t>
  </si>
  <si>
    <t>Hormigones para columnas de encadenado</t>
  </si>
  <si>
    <t>Hormigones para vigas  de carga</t>
  </si>
  <si>
    <t>Hormigones para vigas de encadenado</t>
  </si>
  <si>
    <t>Estructuras  metálicas</t>
  </si>
  <si>
    <t>Vigas, correas, y cerramiento</t>
  </si>
  <si>
    <t xml:space="preserve"> ALBAÑILERÍA</t>
  </si>
  <si>
    <t>Muros</t>
  </si>
  <si>
    <t>Mamposterías  de 0,20 m</t>
  </si>
  <si>
    <t>Aislaciones</t>
  </si>
  <si>
    <t>Capa Aisladora Horizontal y Vertical</t>
  </si>
  <si>
    <t>Revoques</t>
  </si>
  <si>
    <t>Jaharro a la cal  interior y exterior</t>
  </si>
  <si>
    <t>Revoque  impermeable</t>
  </si>
  <si>
    <t>Contrapisos</t>
  </si>
  <si>
    <t>De hormigón armado</t>
  </si>
  <si>
    <t>De hormigón</t>
  </si>
  <si>
    <t xml:space="preserve"> PISOS Y ZÓCALOS</t>
  </si>
  <si>
    <t>Pisos Interiores</t>
  </si>
  <si>
    <t>De hormigón armado llaneado tipo industrial c/ endurecedor y color</t>
  </si>
  <si>
    <t>Pisos Exteriores</t>
  </si>
  <si>
    <t>De Hormigon Fratazado</t>
  </si>
  <si>
    <t>Zocalo exterior rehundido</t>
  </si>
  <si>
    <t xml:space="preserve"> CUBIERTAS Y TECHOS</t>
  </si>
  <si>
    <t>Cubiertas metálicas (incluída aislaciones)</t>
  </si>
  <si>
    <t xml:space="preserve"> CARPINTERÍAS</t>
  </si>
  <si>
    <t>Carpinteria metalica</t>
  </si>
  <si>
    <t>Chapa Doblada y herrería</t>
  </si>
  <si>
    <t xml:space="preserve"> INSTALACIÓN ELÉCTRICA</t>
  </si>
  <si>
    <t>Fuerza motriz</t>
  </si>
  <si>
    <t xml:space="preserve">Un </t>
  </si>
  <si>
    <t>Media tensión</t>
  </si>
  <si>
    <t>Artefactos de Iluminación</t>
  </si>
  <si>
    <t>Luminarias</t>
  </si>
  <si>
    <t>Iluminación de Emergencia</t>
  </si>
  <si>
    <t xml:space="preserve"> INSTALACIÓN DE SEGURIDAD</t>
  </si>
  <si>
    <t>Contra Incendio</t>
  </si>
  <si>
    <t>Matafuegos, carteles de señalización</t>
  </si>
  <si>
    <t xml:space="preserve"> PINTURAS</t>
  </si>
  <si>
    <t>Pintura al látex en muros interiores</t>
  </si>
  <si>
    <t>Pintura esmalte sintético en carpintería</t>
  </si>
  <si>
    <t>Sobre Carpintería Metálica y Herrería</t>
  </si>
  <si>
    <t>Pintura Antióxido</t>
  </si>
  <si>
    <t xml:space="preserve"> SEÑALETICA</t>
  </si>
  <si>
    <t>Señalización</t>
  </si>
  <si>
    <t>DOCUMENTACION FINAL DE LA OBRA</t>
  </si>
  <si>
    <t>Documentación a presentar</t>
  </si>
  <si>
    <t xml:space="preserve"> LIMPIEZA DE OBRA</t>
  </si>
  <si>
    <t xml:space="preserve">Limpieza de obra periódica </t>
  </si>
  <si>
    <t>Limpieza final de la obra y el obrador</t>
  </si>
  <si>
    <t>1.4</t>
  </si>
  <si>
    <t>1.4.1</t>
  </si>
  <si>
    <t>1.4.2</t>
  </si>
  <si>
    <t>1.4.3</t>
  </si>
  <si>
    <t>1.5</t>
  </si>
  <si>
    <t>1.5.1</t>
  </si>
  <si>
    <t>1.5.2</t>
  </si>
  <si>
    <t>1.5.3</t>
  </si>
  <si>
    <t>2.3</t>
  </si>
  <si>
    <t>2.4</t>
  </si>
  <si>
    <t>3.9</t>
  </si>
  <si>
    <t>4</t>
  </si>
  <si>
    <t>4.2</t>
  </si>
  <si>
    <t>4.3</t>
  </si>
  <si>
    <t>4.4</t>
  </si>
  <si>
    <t>4.5</t>
  </si>
  <si>
    <t>5</t>
  </si>
  <si>
    <t>6</t>
  </si>
  <si>
    <t>7</t>
  </si>
  <si>
    <t>7.1.1</t>
  </si>
  <si>
    <t>7.1.3</t>
  </si>
  <si>
    <t>7.1.4</t>
  </si>
  <si>
    <t>7.1.5</t>
  </si>
  <si>
    <t>7.1.6</t>
  </si>
  <si>
    <t>7.1.7</t>
  </si>
  <si>
    <t>7.1.8</t>
  </si>
  <si>
    <t>7.1.9</t>
  </si>
  <si>
    <t>7.2</t>
  </si>
  <si>
    <t>7.2.1</t>
  </si>
  <si>
    <t>8</t>
  </si>
  <si>
    <t>8.1</t>
  </si>
  <si>
    <t>8.1.1</t>
  </si>
  <si>
    <t>8.2</t>
  </si>
  <si>
    <t>8.2.1</t>
  </si>
  <si>
    <t>8.3</t>
  </si>
  <si>
    <t>8.3.1</t>
  </si>
  <si>
    <t>8.3.2</t>
  </si>
  <si>
    <t>8.3.3</t>
  </si>
  <si>
    <t>8.4</t>
  </si>
  <si>
    <t>8.4.1</t>
  </si>
  <si>
    <t>8.5</t>
  </si>
  <si>
    <t>8.5.1</t>
  </si>
  <si>
    <t>9</t>
  </si>
  <si>
    <t>9.1.1</t>
  </si>
  <si>
    <t>9.2</t>
  </si>
  <si>
    <t>9.2.1</t>
  </si>
  <si>
    <t>9.2.2</t>
  </si>
  <si>
    <t>10</t>
  </si>
  <si>
    <t>11</t>
  </si>
  <si>
    <t>11.1.1</t>
  </si>
  <si>
    <t>12</t>
  </si>
  <si>
    <t>12.2</t>
  </si>
  <si>
    <t>12.3</t>
  </si>
  <si>
    <t>12.3.1</t>
  </si>
  <si>
    <t>12.3.2</t>
  </si>
  <si>
    <t>12.3.3</t>
  </si>
  <si>
    <t>13</t>
  </si>
  <si>
    <t>13.1.1</t>
  </si>
  <si>
    <t>14</t>
  </si>
  <si>
    <t>14.2.1</t>
  </si>
  <si>
    <t>14.2.2</t>
  </si>
  <si>
    <t>15</t>
  </si>
  <si>
    <t>15.1</t>
  </si>
  <si>
    <t>16</t>
  </si>
  <si>
    <t>17</t>
  </si>
  <si>
    <t>INDEC-PB - 2710-1</t>
  </si>
  <si>
    <t>INDEC-MO - 51620-1</t>
  </si>
  <si>
    <t>INDEC-MO - 51641-1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</si>
</sst>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8" formatCode="&quot;$&quot;\ #,##0.00;[Red]\-&quot;$&quot;\ #,##0.00"/>
    <numFmt numFmtId="44" formatCode="_-&quot;$&quot;\ * #,##0.00_-;\-&quot;$&quot;\ * #,##0.00_-;_-&quot;$&quot;\ * &quot;-&quot;??_-;_-@_-"/>
    <numFmt numFmtId="43" formatCode="_-* #,##0.00_-;\-* #,##0.00_-;_-* &quot;-&quot;??_-;_-@_-"/>
    <numFmt numFmtId="164" formatCode="_-&quot;$&quot;* #,##0.00_-;\-&quot;$&quot;* #,##0.00_-;_-&quot;$&quot;* &quot;-&quot;??_-;_-@_-"/>
    <numFmt numFmtId="165" formatCode="_ &quot;$&quot;\ * #,##0.00_ ;_ &quot;$&quot;\ * \-#,##0.00_ ;_ &quot;$&quot;\ * &quot;-&quot;??_ ;_ @_ "/>
    <numFmt numFmtId="166" formatCode="0.0000%"/>
    <numFmt numFmtId="167" formatCode="#,"/>
    <numFmt numFmtId="168" formatCode="#,#00"/>
    <numFmt numFmtId="169" formatCode="#.##000"/>
    <numFmt numFmtId="170" formatCode="\$#,#00"/>
    <numFmt numFmtId="171" formatCode="#,#00\ &quot;dias corridos&quot;"/>
    <numFmt numFmtId="172" formatCode="0.000%"/>
    <numFmt numFmtId="173" formatCode="&quot;Mes &quot;#,#00\ "/>
    <numFmt numFmtId="174" formatCode="0.0\ &quot;km&quot;"/>
    <numFmt numFmtId="175" formatCode="_ * #,##0.00_ ;_ * \-#,##0.00_ ;_ * &quot;-&quot;??_ ;_ @_ "/>
    <numFmt numFmtId="176" formatCode="_(* #,##0.00_);_(* \(#,##0.00\);_(* &quot;-&quot;??_);_(@_)"/>
    <numFmt numFmtId="177" formatCode="0000"/>
    <numFmt numFmtId="178" formatCode="&quot;$&quot;\ #,##0.00"/>
    <numFmt numFmtId="179" formatCode="_ &quot;$&quot;\ * #,##0.00_ ;_ &quot;$&quot;\ * \-#,##0.00_ ;_ @_ "/>
    <numFmt numFmtId="180" formatCode="_-&quot;$&quot;* #,##0.00_-;\-&quot;$&quot;* #,##0.00_-;_-@_-"/>
    <numFmt numFmtId="181" formatCode="_ [$€-2]\ * #,##0.00_ ;_ [$€-2]\ * \-#,##0.00_ ;_ [$€-2]\ * &quot;-&quot;??_ "/>
    <numFmt numFmtId="182" formatCode="d\-mmmm\-yyyy"/>
    <numFmt numFmtId="183" formatCode="_-* #,##0.00\ _€_-;\-* #,##0.00\ _€_-;_-* &quot;-&quot;??\ _€_-;_-@_-"/>
    <numFmt numFmtId="184" formatCode="&quot;$&quot;#,##0_);\(&quot;$&quot;#,##0\)"/>
    <numFmt numFmtId="185" formatCode="&quot;$&quot;\ #,##0.00;&quot;$&quot;\ \-#,##0.00"/>
    <numFmt numFmtId="186" formatCode="&quot;$&quot;\ #,##0;&quot;$&quot;\ \-#,##0"/>
    <numFmt numFmtId="187" formatCode="#,##0.0"/>
  </numFmts>
  <fonts count="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b/>
      <u/>
      <sz val="10"/>
      <name val="Arial"/>
      <family val="2"/>
    </font>
    <font>
      <sz val="8"/>
      <name val="Arial"/>
      <family val="2"/>
    </font>
    <font>
      <b/>
      <sz val="11"/>
      <name val="Arial"/>
      <family val="2"/>
    </font>
    <font>
      <sz val="11"/>
      <name val="Arial"/>
      <family val="2"/>
    </font>
  </fonts>
  <fills count="6">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s>
  <borders count="42">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s>
  <cellStyleXfs count="84">
    <xf numFmtId="0" fontId="0" fillId="0" borderId="0"/>
    <xf numFmtId="9" fontId="7" fillId="0" borderId="0" applyFont="0" applyFill="0" applyBorder="0" applyAlignment="0" applyProtection="0"/>
    <xf numFmtId="164" fontId="16" fillId="0" borderId="0" applyFont="0" applyFill="0" applyBorder="0" applyAlignment="0" applyProtection="0"/>
    <xf numFmtId="0" fontId="6" fillId="0" borderId="0"/>
    <xf numFmtId="9" fontId="6" fillId="0" borderId="0" applyFont="0" applyFill="0" applyBorder="0" applyAlignment="0" applyProtection="0"/>
    <xf numFmtId="0" fontId="8" fillId="0" borderId="0"/>
    <xf numFmtId="0" fontId="18" fillId="0" borderId="0"/>
    <xf numFmtId="0" fontId="8" fillId="0" borderId="0"/>
    <xf numFmtId="0" fontId="20" fillId="0" borderId="0">
      <protection locked="0"/>
    </xf>
    <xf numFmtId="167" fontId="21" fillId="0" borderId="0">
      <protection locked="0"/>
    </xf>
    <xf numFmtId="167" fontId="21" fillId="0" borderId="0">
      <protection locked="0"/>
    </xf>
    <xf numFmtId="0" fontId="8" fillId="0" borderId="0" applyFont="0" applyFill="0" applyBorder="0" applyAlignment="0" applyProtection="0"/>
    <xf numFmtId="168" fontId="20" fillId="0" borderId="0">
      <protection locked="0"/>
    </xf>
    <xf numFmtId="169" fontId="20" fillId="0" borderId="0">
      <protection locked="0"/>
    </xf>
    <xf numFmtId="170" fontId="20" fillId="0" borderId="0">
      <protection locked="0"/>
    </xf>
    <xf numFmtId="0" fontId="22" fillId="0" borderId="0"/>
    <xf numFmtId="9" fontId="5" fillId="0" borderId="0" applyFont="0" applyFill="0" applyBorder="0" applyAlignment="0" applyProtection="0"/>
    <xf numFmtId="4" fontId="25" fillId="0" borderId="0" applyFont="0" applyFill="0" applyBorder="0" applyAlignment="0" applyProtection="0"/>
    <xf numFmtId="3" fontId="25" fillId="0" borderId="0" applyFont="0" applyFill="0" applyBorder="0" applyAlignment="0" applyProtection="0"/>
    <xf numFmtId="0" fontId="4" fillId="0" borderId="0"/>
    <xf numFmtId="0" fontId="8" fillId="0" borderId="0"/>
    <xf numFmtId="43" fontId="8" fillId="0" borderId="0" applyFont="0" applyFill="0" applyBorder="0" applyAlignment="0" applyProtection="0"/>
    <xf numFmtId="175" fontId="26"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175" fontId="8" fillId="0" borderId="0" applyFont="0" applyFill="0" applyBorder="0" applyAlignment="0" applyProtection="0"/>
    <xf numFmtId="0" fontId="32" fillId="0" borderId="0" applyNumberFormat="0" applyFill="0" applyBorder="0" applyAlignment="0" applyProtection="0"/>
    <xf numFmtId="0" fontId="14" fillId="0" borderId="0" applyNumberFormat="0" applyFill="0" applyBorder="0" applyAlignment="0" applyProtection="0"/>
    <xf numFmtId="0" fontId="32" fillId="0" borderId="0" applyNumberFormat="0" applyFill="0" applyBorder="0" applyAlignment="0" applyProtection="0"/>
    <xf numFmtId="0" fontId="14" fillId="0" borderId="0" applyNumberFormat="0" applyFill="0" applyBorder="0" applyAlignment="0" applyProtection="0"/>
    <xf numFmtId="181" fontId="8" fillId="0" borderId="0" applyFont="0" applyFill="0" applyBorder="0" applyAlignment="0" applyProtection="0"/>
    <xf numFmtId="0" fontId="20" fillId="0" borderId="0">
      <protection locked="0"/>
    </xf>
    <xf numFmtId="0" fontId="20" fillId="0" borderId="0">
      <protection locked="0"/>
    </xf>
    <xf numFmtId="0" fontId="33" fillId="0" borderId="0">
      <protection locked="0"/>
    </xf>
    <xf numFmtId="0" fontId="20" fillId="0" borderId="0">
      <protection locked="0"/>
    </xf>
    <xf numFmtId="0" fontId="20" fillId="0" borderId="0">
      <protection locked="0"/>
    </xf>
    <xf numFmtId="0" fontId="20" fillId="0" borderId="0">
      <protection locked="0"/>
    </xf>
    <xf numFmtId="0" fontId="33" fillId="0" borderId="0">
      <protection locked="0"/>
    </xf>
    <xf numFmtId="182" fontId="8" fillId="0" borderId="0" applyFill="0" applyBorder="0" applyAlignment="0" applyProtection="0"/>
    <xf numFmtId="2" fontId="8" fillId="0" borderId="0" applyFill="0" applyBorder="0" applyAlignment="0" applyProtection="0"/>
    <xf numFmtId="175" fontId="26" fillId="0" borderId="0" applyFont="0" applyFill="0" applyBorder="0" applyAlignment="0" applyProtection="0"/>
    <xf numFmtId="183" fontId="8" fillId="0" borderId="0" applyFont="0" applyFill="0" applyBorder="0" applyAlignment="0" applyProtection="0"/>
    <xf numFmtId="175" fontId="26" fillId="0" borderId="0" applyFont="0" applyFill="0" applyBorder="0" applyAlignment="0" applyProtection="0"/>
    <xf numFmtId="43" fontId="3" fillId="0" borderId="0" applyFont="0" applyFill="0" applyBorder="0" applyAlignment="0" applyProtection="0"/>
    <xf numFmtId="165" fontId="26" fillId="0" borderId="0" applyFont="0" applyFill="0" applyBorder="0" applyAlignment="0" applyProtection="0"/>
    <xf numFmtId="164" fontId="8" fillId="0" borderId="0" applyFont="0" applyFill="0" applyBorder="0" applyAlignment="0" applyProtection="0"/>
    <xf numFmtId="164" fontId="3" fillId="0" borderId="0" applyFont="0" applyFill="0" applyBorder="0" applyAlignment="0" applyProtection="0"/>
    <xf numFmtId="165" fontId="34" fillId="0" borderId="0" applyFont="0" applyFill="0" applyBorder="0" applyAlignment="0" applyProtection="0"/>
    <xf numFmtId="165" fontId="8" fillId="0" borderId="0" applyFont="0" applyFill="0" applyBorder="0" applyAlignment="0" applyProtection="0"/>
    <xf numFmtId="164" fontId="3" fillId="0" borderId="0" applyFont="0" applyFill="0" applyBorder="0" applyAlignment="0" applyProtection="0"/>
    <xf numFmtId="184" fontId="8" fillId="0" borderId="0" applyFill="0" applyBorder="0" applyAlignment="0" applyProtection="0"/>
    <xf numFmtId="185" fontId="8" fillId="0" borderId="0" applyFill="0" applyBorder="0" applyAlignment="0" applyProtection="0"/>
    <xf numFmtId="186" fontId="8" fillId="0" borderId="0" applyFill="0" applyBorder="0" applyAlignment="0" applyProtection="0"/>
    <xf numFmtId="0" fontId="8" fillId="0" borderId="0"/>
    <xf numFmtId="0" fontId="3" fillId="0" borderId="0"/>
    <xf numFmtId="0" fontId="3" fillId="0" borderId="0"/>
    <xf numFmtId="0" fontId="35" fillId="0" borderId="0"/>
    <xf numFmtId="0" fontId="36" fillId="0" borderId="0"/>
    <xf numFmtId="0" fontId="35" fillId="0" borderId="0"/>
    <xf numFmtId="0" fontId="8" fillId="0" borderId="0"/>
    <xf numFmtId="0" fontId="37" fillId="0" borderId="0"/>
    <xf numFmtId="0" fontId="8" fillId="0" borderId="0"/>
    <xf numFmtId="0" fontId="8" fillId="0" borderId="0"/>
    <xf numFmtId="0" fontId="3" fillId="0" borderId="0"/>
    <xf numFmtId="0" fontId="3" fillId="0" borderId="0"/>
    <xf numFmtId="0" fontId="37" fillId="0" borderId="0"/>
    <xf numFmtId="0" fontId="3" fillId="0" borderId="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87" fontId="8" fillId="0" borderId="0" applyFill="0" applyBorder="0" applyAlignment="0" applyProtection="0"/>
    <xf numFmtId="3" fontId="8" fillId="0" borderId="0" applyFill="0" applyBorder="0" applyAlignment="0" applyProtection="0"/>
    <xf numFmtId="0" fontId="8" fillId="0" borderId="3" applyNumberFormat="0" applyFill="0" applyAlignment="0" applyProtection="0"/>
    <xf numFmtId="0" fontId="2" fillId="0" borderId="0"/>
    <xf numFmtId="0" fontId="2" fillId="0" borderId="0"/>
    <xf numFmtId="0" fontId="1" fillId="0" borderId="0"/>
  </cellStyleXfs>
  <cellXfs count="369">
    <xf numFmtId="0" fontId="0" fillId="0" borderId="0" xfId="0"/>
    <xf numFmtId="0" fontId="6" fillId="0" borderId="0" xfId="3"/>
    <xf numFmtId="0" fontId="0" fillId="0" borderId="0" xfId="0" applyAlignment="1" applyProtection="1">
      <alignment vertical="center"/>
      <protection hidden="1"/>
    </xf>
    <xf numFmtId="0" fontId="14" fillId="0" borderId="0" xfId="0" applyFont="1" applyAlignment="1" applyProtection="1">
      <alignment vertical="center"/>
      <protection hidden="1"/>
    </xf>
    <xf numFmtId="0" fontId="10" fillId="0" borderId="0" xfId="0" applyFont="1" applyAlignment="1" applyProtection="1">
      <alignment vertical="center"/>
      <protection hidden="1"/>
    </xf>
    <xf numFmtId="0" fontId="8" fillId="0" borderId="0" xfId="7" applyAlignment="1" applyProtection="1">
      <alignment vertical="center"/>
      <protection hidden="1"/>
    </xf>
    <xf numFmtId="164" fontId="8" fillId="0" borderId="0" xfId="0" applyNumberFormat="1" applyFont="1" applyAlignment="1" applyProtection="1">
      <alignment vertical="center"/>
      <protection hidden="1"/>
    </xf>
    <xf numFmtId="0" fontId="15" fillId="0" borderId="0" xfId="0" applyFont="1" applyAlignment="1" applyProtection="1">
      <alignment vertical="center"/>
      <protection hidden="1"/>
    </xf>
    <xf numFmtId="0" fontId="13" fillId="0" borderId="0" xfId="7" applyFont="1" applyAlignment="1" applyProtection="1">
      <alignment vertical="center"/>
      <protection hidden="1"/>
    </xf>
    <xf numFmtId="164" fontId="13" fillId="0" borderId="0" xfId="7" applyNumberFormat="1" applyFont="1" applyAlignment="1" applyProtection="1">
      <alignment vertical="center"/>
      <protection hidden="1"/>
    </xf>
    <xf numFmtId="0" fontId="0" fillId="0" borderId="9" xfId="0" applyBorder="1" applyAlignment="1" applyProtection="1">
      <alignment vertical="center"/>
      <protection hidden="1"/>
    </xf>
    <xf numFmtId="0" fontId="14" fillId="0" borderId="0" xfId="7" applyFont="1" applyAlignment="1" applyProtection="1">
      <alignment vertical="center"/>
      <protection hidden="1"/>
    </xf>
    <xf numFmtId="0" fontId="19" fillId="0" borderId="0" xfId="7" applyFont="1" applyAlignment="1" applyProtection="1">
      <alignment vertical="center"/>
      <protection hidden="1"/>
    </xf>
    <xf numFmtId="166" fontId="8" fillId="0" borderId="9" xfId="1" applyNumberFormat="1" applyFont="1" applyFill="1" applyBorder="1" applyAlignment="1" applyProtection="1">
      <alignment vertical="center"/>
      <protection hidden="1"/>
    </xf>
    <xf numFmtId="166" fontId="12" fillId="0" borderId="9" xfId="1" applyNumberFormat="1" applyFont="1" applyFill="1" applyBorder="1" applyAlignment="1" applyProtection="1">
      <alignment vertical="center"/>
      <protection hidden="1"/>
    </xf>
    <xf numFmtId="0" fontId="17" fillId="0" borderId="10" xfId="7" applyFont="1" applyBorder="1" applyAlignment="1" applyProtection="1">
      <alignment horizontal="center" vertical="center"/>
      <protection hidden="1"/>
    </xf>
    <xf numFmtId="0" fontId="17" fillId="0" borderId="12" xfId="7" applyFont="1" applyBorder="1" applyAlignment="1" applyProtection="1">
      <alignment horizontal="center" vertical="center"/>
      <protection hidden="1"/>
    </xf>
    <xf numFmtId="0" fontId="13" fillId="0" borderId="12" xfId="7" applyFont="1" applyBorder="1" applyAlignment="1" applyProtection="1">
      <alignment vertical="center"/>
      <protection hidden="1"/>
    </xf>
    <xf numFmtId="9" fontId="13" fillId="0" borderId="9" xfId="7" applyNumberFormat="1" applyFont="1" applyBorder="1" applyAlignment="1" applyProtection="1">
      <alignment vertical="center"/>
      <protection hidden="1"/>
    </xf>
    <xf numFmtId="9" fontId="13" fillId="0" borderId="12" xfId="16" applyFont="1" applyFill="1" applyBorder="1" applyAlignment="1" applyProtection="1">
      <alignment vertical="center"/>
      <protection hidden="1"/>
    </xf>
    <xf numFmtId="9" fontId="13" fillId="0" borderId="0" xfId="7" applyNumberFormat="1" applyFont="1" applyAlignment="1" applyProtection="1">
      <alignment vertical="center"/>
      <protection hidden="1"/>
    </xf>
    <xf numFmtId="10" fontId="13" fillId="0" borderId="0" xfId="16" applyNumberFormat="1" applyFont="1" applyFill="1" applyBorder="1" applyAlignment="1" applyProtection="1">
      <alignment vertical="center"/>
      <protection hidden="1"/>
    </xf>
    <xf numFmtId="0" fontId="13" fillId="0" borderId="0" xfId="7" applyFont="1" applyAlignment="1" applyProtection="1">
      <alignment horizontal="right" vertical="center"/>
      <protection hidden="1"/>
    </xf>
    <xf numFmtId="173" fontId="12" fillId="0" borderId="9" xfId="7" applyNumberFormat="1" applyFont="1" applyBorder="1" applyAlignment="1" applyProtection="1">
      <alignment horizontal="center" vertical="center"/>
      <protection hidden="1"/>
    </xf>
    <xf numFmtId="0" fontId="12" fillId="0" borderId="11" xfId="7" applyFont="1" applyBorder="1" applyAlignment="1" applyProtection="1">
      <alignment horizontal="center" vertical="center" wrapText="1"/>
      <protection hidden="1"/>
    </xf>
    <xf numFmtId="173" fontId="12" fillId="0" borderId="11" xfId="7" applyNumberFormat="1" applyFont="1" applyBorder="1" applyAlignment="1" applyProtection="1">
      <alignment horizontal="center" vertical="center"/>
      <protection hidden="1"/>
    </xf>
    <xf numFmtId="0" fontId="8" fillId="0" borderId="14" xfId="7" applyBorder="1" applyAlignment="1" applyProtection="1">
      <alignment horizontal="left" vertical="center" wrapText="1"/>
      <protection hidden="1"/>
    </xf>
    <xf numFmtId="165" fontId="8" fillId="0" borderId="0" xfId="7" applyNumberFormat="1" applyAlignment="1" applyProtection="1">
      <alignment vertical="center"/>
      <protection hidden="1"/>
    </xf>
    <xf numFmtId="0" fontId="8" fillId="0" borderId="9" xfId="7" applyBorder="1" applyAlignment="1" applyProtection="1">
      <alignment vertical="center"/>
      <protection hidden="1"/>
    </xf>
    <xf numFmtId="0" fontId="8" fillId="0" borderId="9" xfId="7" applyBorder="1" applyAlignment="1" applyProtection="1">
      <alignment horizontal="right" vertical="center"/>
      <protection hidden="1"/>
    </xf>
    <xf numFmtId="10" fontId="8" fillId="0" borderId="9" xfId="16" applyNumberFormat="1" applyFont="1" applyFill="1" applyBorder="1" applyAlignment="1" applyProtection="1">
      <alignment vertical="center"/>
      <protection hidden="1"/>
    </xf>
    <xf numFmtId="0" fontId="8" fillId="0" borderId="0" xfId="7" applyAlignment="1" applyProtection="1">
      <alignment horizontal="center" vertical="center"/>
      <protection hidden="1"/>
    </xf>
    <xf numFmtId="0" fontId="8" fillId="0" borderId="0" xfId="7" applyAlignment="1" applyProtection="1">
      <alignment horizontal="right" vertical="center"/>
      <protection hidden="1"/>
    </xf>
    <xf numFmtId="164" fontId="8" fillId="0" borderId="11" xfId="7" applyNumberFormat="1" applyBorder="1" applyAlignment="1" applyProtection="1">
      <alignment vertical="center"/>
      <protection hidden="1"/>
    </xf>
    <xf numFmtId="0" fontId="13" fillId="0" borderId="0" xfId="7" applyFont="1" applyAlignment="1">
      <alignment horizontal="left" vertical="center"/>
    </xf>
    <xf numFmtId="0" fontId="27" fillId="0" borderId="0" xfId="19" applyFont="1" applyAlignment="1">
      <alignment vertical="center"/>
    </xf>
    <xf numFmtId="2" fontId="17" fillId="0" borderId="0" xfId="7" applyNumberFormat="1" applyFont="1" applyAlignment="1">
      <alignment horizontal="center" vertical="center"/>
    </xf>
    <xf numFmtId="2" fontId="17" fillId="0" borderId="0" xfId="7" applyNumberFormat="1" applyFont="1" applyAlignment="1">
      <alignment vertical="center"/>
    </xf>
    <xf numFmtId="0" fontId="13" fillId="0" borderId="0" xfId="7" applyFont="1" applyAlignment="1">
      <alignment horizontal="center" vertical="center"/>
    </xf>
    <xf numFmtId="0" fontId="28" fillId="0" borderId="0" xfId="19" applyFont="1" applyAlignment="1">
      <alignment vertical="center"/>
    </xf>
    <xf numFmtId="49" fontId="27" fillId="0" borderId="0" xfId="19" applyNumberFormat="1" applyFont="1" applyAlignment="1">
      <alignment horizontal="center" vertical="center"/>
    </xf>
    <xf numFmtId="0" fontId="17" fillId="0" borderId="0" xfId="7" applyFont="1" applyAlignment="1">
      <alignment horizontal="center" vertical="center"/>
    </xf>
    <xf numFmtId="0" fontId="17" fillId="0" borderId="0" xfId="7" applyFont="1" applyAlignment="1" applyProtection="1">
      <alignment horizontal="left" vertical="center"/>
      <protection hidden="1"/>
    </xf>
    <xf numFmtId="0" fontId="27" fillId="0" borderId="0" xfId="19" applyFont="1" applyAlignment="1">
      <alignment horizontal="center" vertical="center"/>
    </xf>
    <xf numFmtId="0" fontId="13" fillId="0" borderId="0" xfId="7" applyFont="1" applyAlignment="1">
      <alignment vertical="center"/>
    </xf>
    <xf numFmtId="0" fontId="17" fillId="0" borderId="0" xfId="7" applyFont="1" applyAlignment="1">
      <alignment vertical="center"/>
    </xf>
    <xf numFmtId="16" fontId="13" fillId="0" borderId="0" xfId="7" applyNumberFormat="1" applyFont="1" applyAlignment="1">
      <alignment horizontal="center" vertical="center"/>
    </xf>
    <xf numFmtId="0" fontId="29" fillId="0" borderId="0" xfId="7" applyFont="1" applyAlignment="1">
      <alignment horizontal="center" vertical="center"/>
    </xf>
    <xf numFmtId="0" fontId="12" fillId="0" borderId="0" xfId="7" applyFont="1" applyAlignment="1" applyProtection="1">
      <alignment horizontal="center" vertical="center" wrapText="1"/>
      <protection hidden="1"/>
    </xf>
    <xf numFmtId="166" fontId="8" fillId="0" borderId="0" xfId="16" applyNumberFormat="1" applyFont="1" applyFill="1" applyBorder="1" applyAlignment="1" applyProtection="1">
      <alignment vertical="center"/>
      <protection hidden="1"/>
    </xf>
    <xf numFmtId="166" fontId="12" fillId="0" borderId="0" xfId="16" applyNumberFormat="1" applyFont="1" applyFill="1" applyBorder="1" applyAlignment="1" applyProtection="1">
      <alignment vertical="center"/>
      <protection hidden="1"/>
    </xf>
    <xf numFmtId="0" fontId="8" fillId="0" borderId="9" xfId="7" applyBorder="1" applyAlignment="1" applyProtection="1">
      <alignment horizontal="center" vertical="center"/>
      <protection hidden="1"/>
    </xf>
    <xf numFmtId="166" fontId="12" fillId="0" borderId="9" xfId="16" applyNumberFormat="1" applyFont="1" applyFill="1" applyBorder="1" applyAlignment="1" applyProtection="1">
      <alignment vertical="center"/>
      <protection hidden="1"/>
    </xf>
    <xf numFmtId="0" fontId="12" fillId="0" borderId="14" xfId="7" applyFont="1" applyBorder="1" applyAlignment="1" applyProtection="1">
      <alignment horizontal="center" vertical="center"/>
      <protection hidden="1"/>
    </xf>
    <xf numFmtId="0" fontId="12" fillId="0" borderId="16" xfId="7" applyFont="1" applyBorder="1" applyAlignment="1" applyProtection="1">
      <alignment horizontal="center" vertical="center" wrapText="1"/>
      <protection hidden="1"/>
    </xf>
    <xf numFmtId="0" fontId="8" fillId="0" borderId="11" xfId="7" applyBorder="1" applyAlignment="1" applyProtection="1">
      <alignment horizontal="center" vertical="center"/>
      <protection hidden="1"/>
    </xf>
    <xf numFmtId="166" fontId="8" fillId="0" borderId="16" xfId="7" applyNumberFormat="1" applyBorder="1" applyAlignment="1" applyProtection="1">
      <alignment vertical="center"/>
      <protection hidden="1"/>
    </xf>
    <xf numFmtId="0" fontId="12" fillId="0" borderId="16" xfId="7" applyFont="1" applyBorder="1" applyAlignment="1" applyProtection="1">
      <alignment vertical="center"/>
      <protection hidden="1"/>
    </xf>
    <xf numFmtId="9" fontId="8" fillId="0" borderId="11" xfId="16" applyFont="1" applyFill="1" applyBorder="1" applyAlignment="1" applyProtection="1">
      <alignment vertical="center"/>
      <protection hidden="1"/>
    </xf>
    <xf numFmtId="9" fontId="8" fillId="0" borderId="14" xfId="16" applyFont="1" applyFill="1" applyBorder="1" applyAlignment="1" applyProtection="1">
      <alignment vertical="center"/>
      <protection hidden="1"/>
    </xf>
    <xf numFmtId="173" fontId="12" fillId="0" borderId="14" xfId="7" applyNumberFormat="1" applyFont="1" applyBorder="1" applyAlignment="1" applyProtection="1">
      <alignment horizontal="center" vertical="center"/>
      <protection hidden="1"/>
    </xf>
    <xf numFmtId="166" fontId="12" fillId="0" borderId="17" xfId="1" applyNumberFormat="1" applyFont="1" applyFill="1" applyBorder="1" applyAlignment="1" applyProtection="1">
      <alignment vertical="center"/>
      <protection hidden="1"/>
    </xf>
    <xf numFmtId="10" fontId="0" fillId="0" borderId="0" xfId="0" applyNumberFormat="1" applyAlignment="1" applyProtection="1">
      <alignment vertical="center"/>
      <protection hidden="1"/>
    </xf>
    <xf numFmtId="0" fontId="8" fillId="0" borderId="9" xfId="0" applyFont="1"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12" xfId="0" applyBorder="1" applyAlignment="1" applyProtection="1">
      <alignment vertical="center"/>
      <protection hidden="1"/>
    </xf>
    <xf numFmtId="0" fontId="0" fillId="0" borderId="22" xfId="0" applyBorder="1" applyAlignment="1" applyProtection="1">
      <alignment vertical="center"/>
      <protection hidden="1"/>
    </xf>
    <xf numFmtId="0" fontId="0" fillId="0" borderId="14" xfId="0" applyBorder="1" applyAlignment="1" applyProtection="1">
      <alignment vertical="center"/>
      <protection hidden="1"/>
    </xf>
    <xf numFmtId="172" fontId="12" fillId="0" borderId="16" xfId="1" applyNumberFormat="1" applyFont="1" applyFill="1" applyBorder="1" applyAlignment="1" applyProtection="1">
      <alignment vertical="center"/>
      <protection hidden="1"/>
    </xf>
    <xf numFmtId="177" fontId="27" fillId="0" borderId="0" xfId="19" applyNumberFormat="1" applyFont="1" applyAlignment="1">
      <alignment horizontal="center" vertical="center"/>
    </xf>
    <xf numFmtId="0" fontId="19" fillId="0" borderId="0" xfId="7" quotePrefix="1" applyFont="1" applyAlignment="1" applyProtection="1">
      <alignment horizontal="center" vertical="center"/>
      <protection hidden="1"/>
    </xf>
    <xf numFmtId="171" fontId="19" fillId="0" borderId="0" xfId="7" applyNumberFormat="1" applyFont="1" applyAlignment="1" applyProtection="1">
      <alignment horizontal="center" vertical="center"/>
      <protection hidden="1"/>
    </xf>
    <xf numFmtId="0" fontId="17" fillId="0" borderId="0" xfId="0" applyFont="1" applyAlignment="1">
      <alignment vertical="center"/>
    </xf>
    <xf numFmtId="0" fontId="13" fillId="0" borderId="0" xfId="0" applyFont="1" applyAlignment="1">
      <alignment vertical="center"/>
    </xf>
    <xf numFmtId="0" fontId="13" fillId="0" borderId="9" xfId="0" applyFont="1" applyBorder="1" applyAlignment="1">
      <alignment horizontal="center" vertical="center"/>
    </xf>
    <xf numFmtId="0" fontId="13" fillId="0" borderId="0" xfId="0" applyFont="1" applyAlignment="1">
      <alignment horizontal="center" vertical="center"/>
    </xf>
    <xf numFmtId="0" fontId="13" fillId="0" borderId="9" xfId="0" applyFont="1" applyBorder="1" applyAlignment="1">
      <alignment vertical="center"/>
    </xf>
    <xf numFmtId="2" fontId="13" fillId="0" borderId="9" xfId="0" applyNumberFormat="1" applyFont="1" applyBorder="1" applyAlignment="1">
      <alignment vertical="center"/>
    </xf>
    <xf numFmtId="0" fontId="12" fillId="0" borderId="14" xfId="0" applyFont="1" applyBorder="1" applyAlignment="1">
      <alignment horizontal="center" vertical="center" wrapText="1"/>
    </xf>
    <xf numFmtId="0" fontId="8" fillId="0" borderId="11" xfId="0" applyFont="1" applyBorder="1" applyAlignment="1">
      <alignment horizontal="left" vertical="center"/>
    </xf>
    <xf numFmtId="0" fontId="12" fillId="0" borderId="0" xfId="0" applyFont="1" applyAlignment="1">
      <alignment vertical="center"/>
    </xf>
    <xf numFmtId="0" fontId="8" fillId="0" borderId="0" xfId="0" applyFont="1" applyAlignment="1">
      <alignment vertical="center"/>
    </xf>
    <xf numFmtId="0" fontId="17" fillId="0" borderId="9" xfId="7" applyFont="1" applyBorder="1" applyAlignment="1" applyProtection="1">
      <alignment horizontal="center" vertical="center" wrapText="1"/>
      <protection hidden="1"/>
    </xf>
    <xf numFmtId="0" fontId="8" fillId="0" borderId="0" xfId="0" applyFont="1" applyAlignment="1">
      <alignment horizontal="center" vertical="center"/>
    </xf>
    <xf numFmtId="180" fontId="12" fillId="0" borderId="9" xfId="2" applyNumberFormat="1" applyFont="1" applyFill="1" applyBorder="1" applyAlignment="1" applyProtection="1">
      <alignment vertical="center"/>
      <protection hidden="1"/>
    </xf>
    <xf numFmtId="180" fontId="8" fillId="0" borderId="9" xfId="2" applyNumberFormat="1" applyFont="1" applyFill="1" applyBorder="1" applyAlignment="1" applyProtection="1">
      <alignment vertical="center"/>
      <protection hidden="1"/>
    </xf>
    <xf numFmtId="16" fontId="11" fillId="0" borderId="0" xfId="0" applyNumberFormat="1" applyFont="1" applyAlignment="1">
      <alignment vertical="center"/>
    </xf>
    <xf numFmtId="14" fontId="11" fillId="0" borderId="0" xfId="0" applyNumberFormat="1" applyFont="1" applyAlignment="1">
      <alignment vertical="center" wrapText="1"/>
    </xf>
    <xf numFmtId="0" fontId="11" fillId="0" borderId="0" xfId="0" applyFont="1" applyAlignment="1">
      <alignment vertical="center"/>
    </xf>
    <xf numFmtId="0" fontId="9" fillId="0" borderId="0" xfId="0" applyFont="1" applyAlignment="1">
      <alignment vertical="center"/>
    </xf>
    <xf numFmtId="14" fontId="11" fillId="0" borderId="0" xfId="0" applyNumberFormat="1" applyFont="1" applyAlignment="1">
      <alignment vertical="center"/>
    </xf>
    <xf numFmtId="0" fontId="11" fillId="0" borderId="0" xfId="0" applyFont="1" applyAlignment="1">
      <alignment horizontal="center" vertical="center"/>
    </xf>
    <xf numFmtId="178" fontId="11" fillId="0" borderId="0" xfId="0" applyNumberFormat="1" applyFont="1" applyAlignment="1">
      <alignment horizontal="center" vertical="center"/>
    </xf>
    <xf numFmtId="178" fontId="11" fillId="0" borderId="0" xfId="0" applyNumberFormat="1" applyFont="1" applyAlignment="1">
      <alignment vertical="center"/>
    </xf>
    <xf numFmtId="0" fontId="9" fillId="0" borderId="0" xfId="0" applyFont="1" applyAlignment="1">
      <alignment horizontal="center" vertical="center"/>
    </xf>
    <xf numFmtId="2" fontId="9" fillId="0" borderId="0" xfId="0" applyNumberFormat="1" applyFont="1" applyAlignment="1">
      <alignment horizontal="right" vertical="center"/>
    </xf>
    <xf numFmtId="178" fontId="9" fillId="0" borderId="0" xfId="0" applyNumberFormat="1" applyFont="1" applyAlignment="1">
      <alignment vertical="center"/>
    </xf>
    <xf numFmtId="0" fontId="9" fillId="0" borderId="0" xfId="7" applyFont="1" applyAlignment="1">
      <alignment horizontal="left" vertical="center"/>
    </xf>
    <xf numFmtId="0" fontId="9" fillId="0" borderId="0" xfId="0" quotePrefix="1" applyFont="1" applyAlignment="1">
      <alignment horizontal="left" vertical="center"/>
    </xf>
    <xf numFmtId="0" fontId="9" fillId="0" borderId="9"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14" xfId="0" applyFont="1" applyBorder="1" applyAlignment="1">
      <alignment horizontal="center" vertical="center"/>
    </xf>
    <xf numFmtId="2" fontId="9" fillId="0" borderId="14" xfId="0" applyNumberFormat="1" applyFont="1" applyBorder="1" applyAlignment="1">
      <alignment horizontal="center" vertical="center"/>
    </xf>
    <xf numFmtId="178" fontId="9" fillId="0" borderId="14" xfId="0" applyNumberFormat="1" applyFont="1" applyBorder="1" applyAlignment="1">
      <alignment horizontal="center" vertical="center"/>
    </xf>
    <xf numFmtId="0" fontId="12" fillId="0" borderId="0" xfId="0" applyFont="1" applyAlignment="1">
      <alignment horizontal="center" vertical="center"/>
    </xf>
    <xf numFmtId="9" fontId="8" fillId="0" borderId="11" xfId="16" applyFont="1" applyFill="1" applyBorder="1" applyAlignment="1" applyProtection="1">
      <alignment vertical="center"/>
      <protection locked="0"/>
    </xf>
    <xf numFmtId="0" fontId="0" fillId="0" borderId="0" xfId="0" applyAlignment="1" applyProtection="1">
      <alignment vertical="center"/>
      <protection locked="0"/>
    </xf>
    <xf numFmtId="0" fontId="8" fillId="0" borderId="0" xfId="7" applyAlignment="1" applyProtection="1">
      <alignment vertical="center"/>
      <protection locked="0"/>
    </xf>
    <xf numFmtId="0" fontId="13" fillId="0" borderId="0" xfId="7" applyFont="1" applyAlignment="1" applyProtection="1">
      <alignment vertical="center"/>
      <protection locked="0"/>
    </xf>
    <xf numFmtId="0" fontId="12" fillId="0" borderId="0" xfId="7" applyFont="1" applyAlignment="1">
      <alignment vertical="center"/>
    </xf>
    <xf numFmtId="0" fontId="8" fillId="0" borderId="0" xfId="7" applyAlignment="1">
      <alignment vertical="center"/>
    </xf>
    <xf numFmtId="0" fontId="12" fillId="3" borderId="0" xfId="0" applyFont="1" applyFill="1" applyAlignment="1">
      <alignment vertical="center"/>
    </xf>
    <xf numFmtId="0" fontId="12" fillId="0" borderId="0" xfId="7" applyFont="1" applyAlignment="1">
      <alignment vertical="center" shrinkToFit="1"/>
    </xf>
    <xf numFmtId="0" fontId="12" fillId="3" borderId="0" xfId="7" applyFont="1" applyFill="1" applyAlignment="1">
      <alignment vertical="center" shrinkToFit="1"/>
    </xf>
    <xf numFmtId="49" fontId="8" fillId="3" borderId="0" xfId="7" quotePrefix="1" applyNumberFormat="1" applyFill="1" applyAlignment="1">
      <alignment horizontal="center" vertical="center"/>
    </xf>
    <xf numFmtId="0" fontId="8" fillId="3" borderId="0" xfId="7" applyFill="1" applyAlignment="1">
      <alignment horizontal="center" vertical="center"/>
    </xf>
    <xf numFmtId="164" fontId="12" fillId="3" borderId="0" xfId="7" applyNumberFormat="1" applyFont="1" applyFill="1" applyAlignment="1">
      <alignment horizontal="center" vertical="center"/>
    </xf>
    <xf numFmtId="9" fontId="8" fillId="3" borderId="0" xfId="1" applyFont="1" applyFill="1" applyBorder="1" applyAlignment="1" applyProtection="1">
      <alignment horizontal="center" vertical="center"/>
    </xf>
    <xf numFmtId="14" fontId="8" fillId="3" borderId="0" xfId="7" applyNumberFormat="1" applyFill="1" applyAlignment="1">
      <alignment horizontal="center" vertical="center"/>
    </xf>
    <xf numFmtId="171" fontId="8" fillId="3" borderId="0" xfId="7" applyNumberFormat="1" applyFill="1" applyAlignment="1">
      <alignment horizontal="center" vertical="center"/>
    </xf>
    <xf numFmtId="171" fontId="8" fillId="0" borderId="0" xfId="7" applyNumberFormat="1" applyAlignment="1">
      <alignment horizontal="center" vertical="center"/>
    </xf>
    <xf numFmtId="0" fontId="8" fillId="0" borderId="11" xfId="0" applyFont="1" applyBorder="1" applyAlignment="1">
      <alignment vertical="center"/>
    </xf>
    <xf numFmtId="2" fontId="8" fillId="2" borderId="9" xfId="0" applyNumberFormat="1" applyFont="1" applyFill="1" applyBorder="1" applyAlignment="1" applyProtection="1">
      <alignment vertical="center"/>
      <protection locked="0"/>
    </xf>
    <xf numFmtId="4" fontId="8" fillId="2" borderId="9" xfId="0" applyNumberFormat="1" applyFont="1" applyFill="1" applyBorder="1" applyAlignment="1" applyProtection="1">
      <alignment vertical="center"/>
      <protection locked="0"/>
    </xf>
    <xf numFmtId="0" fontId="14" fillId="0" borderId="0" xfId="0" applyFont="1" applyAlignment="1">
      <alignment horizontal="center" vertical="center"/>
    </xf>
    <xf numFmtId="0" fontId="0" fillId="0" borderId="0" xfId="0" applyAlignment="1">
      <alignment horizontal="center" vertical="center"/>
    </xf>
    <xf numFmtId="0" fontId="19" fillId="0" borderId="0" xfId="0" applyFont="1" applyAlignment="1">
      <alignment vertical="center" wrapText="1"/>
    </xf>
    <xf numFmtId="0" fontId="19" fillId="0" borderId="0" xfId="0" applyFont="1" applyAlignment="1">
      <alignment horizontal="center" vertical="center" wrapText="1"/>
    </xf>
    <xf numFmtId="179" fontId="13" fillId="0" borderId="9" xfId="49" applyNumberFormat="1" applyFont="1" applyFill="1" applyBorder="1" applyAlignment="1" applyProtection="1">
      <alignment vertical="center"/>
    </xf>
    <xf numFmtId="0" fontId="8" fillId="0" borderId="11" xfId="6" applyFont="1" applyBorder="1" applyAlignment="1" applyProtection="1">
      <alignment horizontal="left" vertical="center"/>
      <protection locked="0"/>
    </xf>
    <xf numFmtId="10" fontId="8" fillId="0" borderId="16" xfId="1" applyNumberFormat="1" applyFont="1" applyFill="1" applyBorder="1" applyAlignment="1" applyProtection="1">
      <alignment horizontal="left" vertical="center"/>
      <protection locked="0"/>
    </xf>
    <xf numFmtId="164" fontId="8" fillId="0" borderId="9" xfId="49" applyFont="1" applyFill="1" applyBorder="1" applyAlignment="1" applyProtection="1">
      <alignment vertical="center"/>
      <protection hidden="1"/>
    </xf>
    <xf numFmtId="0" fontId="8" fillId="0" borderId="16" xfId="6" applyFont="1" applyBorder="1" applyAlignment="1" applyProtection="1">
      <alignment horizontal="left" vertical="center"/>
      <protection locked="0"/>
    </xf>
    <xf numFmtId="0" fontId="8" fillId="0" borderId="11" xfId="0" applyFont="1" applyBorder="1" applyAlignment="1" applyProtection="1">
      <alignment vertical="center"/>
      <protection locked="0"/>
    </xf>
    <xf numFmtId="0" fontId="8" fillId="0" borderId="16" xfId="0" applyFont="1" applyBorder="1" applyAlignment="1" applyProtection="1">
      <alignment vertical="center"/>
      <protection locked="0"/>
    </xf>
    <xf numFmtId="164" fontId="8" fillId="0" borderId="9" xfId="0" applyNumberFormat="1" applyFont="1" applyBorder="1" applyAlignment="1" applyProtection="1">
      <alignment vertical="center"/>
      <protection locked="0"/>
    </xf>
    <xf numFmtId="9" fontId="8" fillId="0" borderId="0" xfId="1" applyFont="1" applyFill="1" applyAlignment="1" applyProtection="1">
      <alignment vertical="center"/>
    </xf>
    <xf numFmtId="0" fontId="12" fillId="0" borderId="14" xfId="0" applyFont="1" applyBorder="1" applyAlignment="1">
      <alignment horizontal="center" vertical="center"/>
    </xf>
    <xf numFmtId="0" fontId="12" fillId="0" borderId="9" xfId="0" applyFont="1" applyBorder="1" applyAlignment="1">
      <alignment horizontal="center" vertical="center" wrapText="1"/>
    </xf>
    <xf numFmtId="49" fontId="8" fillId="0" borderId="0" xfId="0" applyNumberFormat="1" applyFont="1" applyAlignment="1">
      <alignment vertical="center"/>
    </xf>
    <xf numFmtId="49" fontId="12" fillId="0" borderId="0" xfId="0" applyNumberFormat="1" applyFont="1" applyAlignment="1">
      <alignment vertical="center"/>
    </xf>
    <xf numFmtId="49" fontId="12" fillId="0" borderId="0" xfId="7" applyNumberFormat="1" applyFont="1" applyAlignment="1">
      <alignment vertical="center" shrinkToFit="1"/>
    </xf>
    <xf numFmtId="49" fontId="8" fillId="0" borderId="0" xfId="7" applyNumberFormat="1" applyAlignment="1">
      <alignment vertical="center"/>
    </xf>
    <xf numFmtId="49" fontId="12" fillId="0" borderId="0" xfId="0" applyNumberFormat="1" applyFont="1" applyAlignment="1">
      <alignment horizontal="right" vertical="center"/>
    </xf>
    <xf numFmtId="49" fontId="12" fillId="0" borderId="14" xfId="0" applyNumberFormat="1" applyFont="1" applyBorder="1" applyAlignment="1">
      <alignment horizontal="center" vertical="center" wrapText="1"/>
    </xf>
    <xf numFmtId="49" fontId="8" fillId="0" borderId="9" xfId="0" applyNumberFormat="1" applyFont="1" applyBorder="1" applyAlignment="1">
      <alignment horizontal="center" vertical="center"/>
    </xf>
    <xf numFmtId="0" fontId="12" fillId="0" borderId="0" xfId="0" applyFont="1" applyAlignment="1">
      <alignment horizontal="center" vertical="center" wrapText="1"/>
    </xf>
    <xf numFmtId="0" fontId="8" fillId="0" borderId="9" xfId="0" applyFont="1" applyBorder="1" applyAlignment="1">
      <alignment horizontal="center" vertical="center"/>
    </xf>
    <xf numFmtId="0" fontId="19" fillId="0" borderId="0" xfId="0" applyFont="1" applyAlignment="1">
      <alignment wrapText="1"/>
    </xf>
    <xf numFmtId="0" fontId="14" fillId="0" borderId="0" xfId="0" applyFont="1" applyAlignment="1">
      <alignment vertical="center"/>
    </xf>
    <xf numFmtId="0" fontId="0" fillId="0" borderId="0" xfId="0" applyAlignment="1">
      <alignment vertical="center"/>
    </xf>
    <xf numFmtId="0" fontId="10" fillId="0" borderId="0" xfId="0" applyFont="1" applyAlignment="1">
      <alignment vertical="center"/>
    </xf>
    <xf numFmtId="0" fontId="14" fillId="0" borderId="0" xfId="7" applyFont="1" applyAlignment="1">
      <alignment vertical="center"/>
    </xf>
    <xf numFmtId="0" fontId="14" fillId="0" borderId="0" xfId="7" applyFont="1" applyAlignment="1">
      <alignment vertical="center" shrinkToFit="1"/>
    </xf>
    <xf numFmtId="0" fontId="14" fillId="0" borderId="0" xfId="7" applyFont="1" applyAlignment="1">
      <alignment horizontal="left" vertical="center" shrinkToFit="1"/>
    </xf>
    <xf numFmtId="0" fontId="19" fillId="0" borderId="0" xfId="7" applyFont="1" applyAlignment="1">
      <alignment vertical="center"/>
    </xf>
    <xf numFmtId="0" fontId="19" fillId="0" borderId="0" xfId="7" quotePrefix="1" applyFont="1" applyAlignment="1">
      <alignment horizontal="center" vertical="center"/>
    </xf>
    <xf numFmtId="0" fontId="19" fillId="0" borderId="0" xfId="7" applyFont="1" applyAlignment="1">
      <alignment horizontal="left" vertical="center"/>
    </xf>
    <xf numFmtId="164" fontId="14" fillId="0" borderId="0" xfId="7" applyNumberFormat="1" applyFont="1" applyAlignment="1">
      <alignment horizontal="center" vertical="center"/>
    </xf>
    <xf numFmtId="9" fontId="19" fillId="0" borderId="0" xfId="1" applyFont="1" applyFill="1" applyBorder="1" applyAlignment="1" applyProtection="1">
      <alignment horizontal="center" vertical="center"/>
    </xf>
    <xf numFmtId="14" fontId="19" fillId="0" borderId="0" xfId="7" applyNumberFormat="1" applyFont="1" applyAlignment="1">
      <alignment horizontal="center" vertical="center"/>
    </xf>
    <xf numFmtId="171" fontId="19" fillId="0" borderId="0" xfId="7" applyNumberFormat="1" applyFont="1" applyAlignment="1">
      <alignment horizontal="center" vertical="center"/>
    </xf>
    <xf numFmtId="164" fontId="19" fillId="0" borderId="0" xfId="7" applyNumberFormat="1" applyFont="1" applyAlignment="1">
      <alignment horizontal="center" vertical="center"/>
    </xf>
    <xf numFmtId="0" fontId="15" fillId="0" borderId="11" xfId="0" applyFont="1" applyBorder="1" applyAlignment="1">
      <alignment horizontal="centerContinuous" vertical="center"/>
    </xf>
    <xf numFmtId="0" fontId="15" fillId="0" borderId="14" xfId="0" applyFont="1" applyBorder="1" applyAlignment="1">
      <alignment horizontal="centerContinuous" vertical="center"/>
    </xf>
    <xf numFmtId="0" fontId="0" fillId="0" borderId="14" xfId="0" applyBorder="1" applyAlignment="1">
      <alignment horizontal="centerContinuous" vertical="center"/>
    </xf>
    <xf numFmtId="0" fontId="15" fillId="0" borderId="16" xfId="0" applyFont="1" applyBorder="1" applyAlignment="1">
      <alignment horizontal="centerContinuous" vertical="center"/>
    </xf>
    <xf numFmtId="0" fontId="12" fillId="0" borderId="16" xfId="0" applyFont="1" applyBorder="1" applyAlignment="1">
      <alignment horizontal="center" vertical="center" wrapText="1"/>
    </xf>
    <xf numFmtId="4" fontId="8" fillId="0" borderId="9" xfId="0" applyNumberFormat="1" applyFont="1" applyBorder="1" applyAlignment="1">
      <alignment horizontal="center" vertical="center"/>
    </xf>
    <xf numFmtId="2" fontId="8" fillId="0" borderId="11" xfId="0" applyNumberFormat="1" applyFont="1" applyBorder="1" applyAlignment="1">
      <alignment horizontal="right" vertical="center" indent="1"/>
    </xf>
    <xf numFmtId="179" fontId="8" fillId="0" borderId="9" xfId="2" applyNumberFormat="1" applyFont="1" applyFill="1" applyBorder="1" applyAlignment="1" applyProtection="1">
      <alignment vertical="center"/>
    </xf>
    <xf numFmtId="166" fontId="8" fillId="0" borderId="9" xfId="1" applyNumberFormat="1" applyFont="1" applyFill="1" applyBorder="1" applyAlignment="1" applyProtection="1">
      <alignment vertical="center"/>
    </xf>
    <xf numFmtId="49" fontId="8" fillId="0" borderId="14" xfId="0" applyNumberFormat="1" applyFont="1" applyBorder="1" applyAlignment="1">
      <alignment horizontal="center" vertical="center"/>
    </xf>
    <xf numFmtId="0" fontId="8" fillId="0" borderId="14" xfId="0" applyFont="1" applyBorder="1" applyAlignment="1">
      <alignment horizontal="left" vertical="center"/>
    </xf>
    <xf numFmtId="0" fontId="8" fillId="0" borderId="14" xfId="0" applyFont="1" applyBorder="1" applyAlignment="1">
      <alignment horizontal="left" vertical="center" wrapText="1"/>
    </xf>
    <xf numFmtId="4" fontId="8" fillId="0" borderId="14" xfId="0" applyNumberFormat="1" applyFont="1" applyBorder="1" applyAlignment="1">
      <alignment horizontal="center" vertical="center"/>
    </xf>
    <xf numFmtId="4" fontId="8" fillId="0" borderId="14" xfId="0" applyNumberFormat="1" applyFont="1" applyBorder="1" applyAlignment="1">
      <alignment vertical="center"/>
    </xf>
    <xf numFmtId="164" fontId="8" fillId="0" borderId="14" xfId="0" applyNumberFormat="1" applyFont="1" applyBorder="1" applyAlignment="1">
      <alignment vertical="center"/>
    </xf>
    <xf numFmtId="166" fontId="8" fillId="0" borderId="16" xfId="1" applyNumberFormat="1" applyFont="1" applyFill="1" applyBorder="1" applyAlignment="1" applyProtection="1">
      <alignment vertical="center"/>
    </xf>
    <xf numFmtId="0" fontId="13" fillId="0" borderId="18" xfId="0" applyFont="1" applyBorder="1" applyAlignment="1">
      <alignment horizontal="center" vertical="center"/>
    </xf>
    <xf numFmtId="0" fontId="12" fillId="0" borderId="18" xfId="0" applyFont="1" applyBorder="1" applyAlignment="1">
      <alignment horizontal="center" vertical="center"/>
    </xf>
    <xf numFmtId="164" fontId="31" fillId="0" borderId="19" xfId="0" applyNumberFormat="1" applyFont="1" applyBorder="1" applyAlignment="1">
      <alignment vertical="center"/>
    </xf>
    <xf numFmtId="164" fontId="31" fillId="0" borderId="9" xfId="0" applyNumberFormat="1" applyFont="1" applyBorder="1" applyAlignment="1">
      <alignment vertical="center"/>
    </xf>
    <xf numFmtId="166" fontId="12" fillId="0" borderId="9" xfId="1" applyNumberFormat="1" applyFont="1" applyFill="1" applyBorder="1" applyAlignment="1" applyProtection="1">
      <alignment vertical="center"/>
    </xf>
    <xf numFmtId="164" fontId="0" fillId="0" borderId="0" xfId="0" applyNumberFormat="1" applyAlignment="1">
      <alignment vertical="center"/>
    </xf>
    <xf numFmtId="0" fontId="12" fillId="0" borderId="2" xfId="0" applyFont="1" applyBorder="1" applyAlignment="1">
      <alignment horizontal="center" vertical="center"/>
    </xf>
    <xf numFmtId="0" fontId="12" fillId="0" borderId="3" xfId="0" applyFont="1" applyBorder="1" applyAlignment="1">
      <alignment horizontal="left" vertical="center"/>
    </xf>
    <xf numFmtId="0" fontId="14" fillId="0" borderId="3" xfId="0" applyFont="1" applyBorder="1" applyAlignment="1">
      <alignment horizontal="left" vertical="center"/>
    </xf>
    <xf numFmtId="0" fontId="12" fillId="0" borderId="3" xfId="0" applyFont="1" applyBorder="1" applyAlignment="1">
      <alignment horizontal="right" vertical="center"/>
    </xf>
    <xf numFmtId="0" fontId="0" fillId="0" borderId="3" xfId="0" applyBorder="1" applyAlignment="1">
      <alignment vertical="center"/>
    </xf>
    <xf numFmtId="0" fontId="12" fillId="0" borderId="3" xfId="0" applyFont="1" applyBorder="1" applyAlignment="1">
      <alignment vertical="center"/>
    </xf>
    <xf numFmtId="164" fontId="12" fillId="0" borderId="4" xfId="0" applyNumberFormat="1" applyFont="1" applyBorder="1" applyAlignment="1">
      <alignment vertical="center"/>
    </xf>
    <xf numFmtId="165" fontId="12" fillId="0" borderId="0" xfId="0" applyNumberFormat="1" applyFont="1" applyAlignment="1">
      <alignment horizontal="right" vertical="center"/>
    </xf>
    <xf numFmtId="0" fontId="12" fillId="0" borderId="5" xfId="0" applyFont="1" applyBorder="1" applyAlignment="1">
      <alignment horizontal="center" vertical="center"/>
    </xf>
    <xf numFmtId="10" fontId="12" fillId="0" borderId="0" xfId="0" applyNumberFormat="1" applyFont="1" applyAlignment="1">
      <alignment horizontal="left" vertical="center"/>
    </xf>
    <xf numFmtId="10" fontId="12" fillId="0" borderId="0" xfId="0" applyNumberFormat="1" applyFont="1" applyAlignment="1">
      <alignment horizontal="right" vertical="center"/>
    </xf>
    <xf numFmtId="10" fontId="0" fillId="0" borderId="0" xfId="1" applyNumberFormat="1" applyFont="1" applyFill="1" applyBorder="1" applyAlignment="1" applyProtection="1">
      <alignment vertical="center"/>
    </xf>
    <xf numFmtId="164" fontId="12" fillId="0" borderId="1" xfId="0" applyNumberFormat="1" applyFont="1" applyBorder="1" applyAlignment="1">
      <alignment vertical="center"/>
    </xf>
    <xf numFmtId="0" fontId="12" fillId="0" borderId="0" xfId="0" applyFont="1" applyAlignment="1">
      <alignment horizontal="left" vertical="center"/>
    </xf>
    <xf numFmtId="0" fontId="14" fillId="0" borderId="0" xfId="0" applyFont="1" applyAlignment="1">
      <alignment horizontal="left" vertical="center"/>
    </xf>
    <xf numFmtId="0" fontId="12" fillId="0" borderId="6" xfId="0" applyFont="1" applyBorder="1" applyAlignment="1">
      <alignment horizontal="center" vertical="center"/>
    </xf>
    <xf numFmtId="10" fontId="12" fillId="0" borderId="7" xfId="0" applyNumberFormat="1" applyFont="1" applyBorder="1" applyAlignment="1">
      <alignment horizontal="left" vertical="center"/>
    </xf>
    <xf numFmtId="10" fontId="12" fillId="0" borderId="7" xfId="0" applyNumberFormat="1" applyFont="1" applyBorder="1" applyAlignment="1">
      <alignment horizontal="right" vertical="center"/>
    </xf>
    <xf numFmtId="10" fontId="0" fillId="0" borderId="7" xfId="1" applyNumberFormat="1" applyFont="1" applyFill="1" applyBorder="1" applyAlignment="1" applyProtection="1">
      <alignment vertical="center"/>
    </xf>
    <xf numFmtId="0" fontId="12" fillId="0" borderId="7" xfId="0" applyFont="1" applyBorder="1" applyAlignment="1">
      <alignment vertical="center"/>
    </xf>
    <xf numFmtId="0" fontId="0" fillId="0" borderId="7" xfId="0" applyBorder="1" applyAlignment="1">
      <alignment vertical="center"/>
    </xf>
    <xf numFmtId="164" fontId="12" fillId="0" borderId="8" xfId="0" applyNumberFormat="1" applyFont="1" applyBorder="1" applyAlignment="1">
      <alignment vertical="center"/>
    </xf>
    <xf numFmtId="0" fontId="14" fillId="0" borderId="0" xfId="0" applyFont="1" applyAlignment="1">
      <alignment horizontal="right" vertical="center"/>
    </xf>
    <xf numFmtId="164" fontId="12" fillId="0" borderId="0" xfId="0" applyNumberFormat="1" applyFont="1" applyAlignment="1">
      <alignment vertical="center"/>
    </xf>
    <xf numFmtId="0" fontId="10" fillId="0" borderId="0" xfId="0" applyFont="1" applyAlignment="1">
      <alignment horizontal="left" vertical="center"/>
    </xf>
    <xf numFmtId="0" fontId="0" fillId="0" borderId="0" xfId="0" applyAlignment="1">
      <alignment horizontal="right" vertical="center"/>
    </xf>
    <xf numFmtId="2" fontId="8" fillId="0" borderId="0" xfId="0" applyNumberFormat="1" applyFont="1" applyAlignment="1">
      <alignment vertical="center"/>
    </xf>
    <xf numFmtId="0" fontId="8" fillId="3" borderId="9" xfId="0" applyFont="1" applyFill="1" applyBorder="1" applyAlignment="1">
      <alignment vertical="center"/>
    </xf>
    <xf numFmtId="4" fontId="8" fillId="0" borderId="0" xfId="0" applyNumberFormat="1" applyFont="1" applyAlignment="1">
      <alignment vertical="center"/>
    </xf>
    <xf numFmtId="0" fontId="12" fillId="2" borderId="0" xfId="7" applyFont="1" applyFill="1" applyAlignment="1" applyProtection="1">
      <alignment horizontal="center" vertical="center"/>
      <protection locked="0"/>
    </xf>
    <xf numFmtId="10" fontId="8" fillId="2" borderId="0" xfId="1" applyNumberFormat="1" applyFont="1" applyFill="1" applyBorder="1" applyAlignment="1" applyProtection="1">
      <alignment horizontal="center" vertical="center"/>
      <protection locked="0"/>
    </xf>
    <xf numFmtId="0" fontId="9" fillId="0" borderId="9" xfId="0" applyFont="1" applyBorder="1" applyAlignment="1" applyProtection="1">
      <alignment vertical="center"/>
      <protection locked="0"/>
    </xf>
    <xf numFmtId="0" fontId="9" fillId="0" borderId="9" xfId="5" applyFont="1" applyBorder="1" applyAlignment="1" applyProtection="1">
      <alignment horizontal="left" vertical="center"/>
      <protection locked="0"/>
    </xf>
    <xf numFmtId="0" fontId="9" fillId="0" borderId="9" xfId="0" applyFont="1" applyBorder="1" applyAlignment="1" applyProtection="1">
      <alignment horizontal="center" vertical="center"/>
      <protection locked="0"/>
    </xf>
    <xf numFmtId="2" fontId="9" fillId="0" borderId="9" xfId="0" applyNumberFormat="1" applyFont="1" applyBorder="1" applyAlignment="1" applyProtection="1">
      <alignment horizontal="right" vertical="center"/>
      <protection locked="0"/>
    </xf>
    <xf numFmtId="178" fontId="9" fillId="0" borderId="9" xfId="2" applyNumberFormat="1" applyFont="1" applyFill="1" applyBorder="1" applyAlignment="1" applyProtection="1">
      <alignment horizontal="center" vertical="center"/>
      <protection locked="0"/>
    </xf>
    <xf numFmtId="178" fontId="9" fillId="0" borderId="9" xfId="0" applyNumberFormat="1" applyFont="1" applyBorder="1" applyAlignment="1" applyProtection="1">
      <alignment horizontal="center" vertical="center"/>
      <protection locked="0"/>
    </xf>
    <xf numFmtId="178" fontId="9" fillId="0" borderId="9" xfId="2" applyNumberFormat="1" applyFont="1" applyFill="1" applyBorder="1" applyAlignment="1" applyProtection="1">
      <alignment vertical="center"/>
      <protection locked="0"/>
    </xf>
    <xf numFmtId="0" fontId="9" fillId="0" borderId="0" xfId="0" applyFont="1" applyAlignment="1" applyProtection="1">
      <alignment vertical="center"/>
      <protection locked="0"/>
    </xf>
    <xf numFmtId="0" fontId="9" fillId="0" borderId="0" xfId="0" applyFont="1" applyAlignment="1" applyProtection="1">
      <alignment horizontal="center" vertical="center"/>
      <protection locked="0"/>
    </xf>
    <xf numFmtId="0" fontId="11" fillId="0" borderId="0" xfId="7" applyFont="1" applyAlignment="1">
      <alignment vertical="center"/>
    </xf>
    <xf numFmtId="0" fontId="11" fillId="0" borderId="0" xfId="7" applyFont="1" applyAlignment="1">
      <alignment horizontal="center" vertical="center"/>
    </xf>
    <xf numFmtId="0" fontId="9" fillId="0" borderId="0" xfId="7" applyFont="1" applyAlignment="1">
      <alignment vertical="center"/>
    </xf>
    <xf numFmtId="0" fontId="9" fillId="0" borderId="0" xfId="7" applyFont="1" applyAlignment="1">
      <alignment horizontal="center" vertical="center"/>
    </xf>
    <xf numFmtId="0" fontId="9" fillId="0" borderId="0" xfId="7" applyFont="1" applyAlignment="1">
      <alignment horizontal="center" vertical="center" wrapText="1"/>
    </xf>
    <xf numFmtId="0" fontId="9" fillId="0" borderId="0" xfId="7" quotePrefix="1" applyFont="1" applyAlignment="1">
      <alignment horizontal="left" vertical="center"/>
    </xf>
    <xf numFmtId="0" fontId="9" fillId="4" borderId="0" xfId="7" applyFont="1" applyFill="1" applyAlignment="1">
      <alignment horizontal="center" vertical="center"/>
    </xf>
    <xf numFmtId="0" fontId="9" fillId="4" borderId="0" xfId="7" applyFont="1" applyFill="1" applyAlignment="1">
      <alignment horizontal="left" vertical="center"/>
    </xf>
    <xf numFmtId="0" fontId="9" fillId="4" borderId="0" xfId="7" applyFont="1" applyFill="1" applyAlignment="1">
      <alignment vertical="center"/>
    </xf>
    <xf numFmtId="0" fontId="9" fillId="4" borderId="0" xfId="7" quotePrefix="1" applyFont="1" applyFill="1" applyAlignment="1">
      <alignment horizontal="left" vertical="center"/>
    </xf>
    <xf numFmtId="0" fontId="9" fillId="0" borderId="0" xfId="81" applyFont="1" applyAlignment="1">
      <alignment vertical="center"/>
    </xf>
    <xf numFmtId="0" fontId="9" fillId="0" borderId="0" xfId="81" applyFont="1" applyAlignment="1">
      <alignment horizontal="center" vertical="center"/>
    </xf>
    <xf numFmtId="0" fontId="11" fillId="0" borderId="0" xfId="81" applyFont="1" applyAlignment="1">
      <alignment horizontal="center" vertical="center"/>
    </xf>
    <xf numFmtId="49" fontId="9" fillId="0" borderId="0" xfId="81" applyNumberFormat="1" applyFont="1" applyAlignment="1">
      <alignment horizontal="center" vertical="center"/>
    </xf>
    <xf numFmtId="0" fontId="9" fillId="0" borderId="0" xfId="81" applyFont="1" applyAlignment="1">
      <alignment horizontal="left" vertical="center"/>
    </xf>
    <xf numFmtId="0" fontId="9" fillId="0" borderId="0" xfId="7" quotePrefix="1" applyFont="1" applyAlignment="1">
      <alignment horizontal="center" vertical="center"/>
    </xf>
    <xf numFmtId="0" fontId="11" fillId="0" borderId="0" xfId="7" applyFont="1" applyAlignment="1">
      <alignment horizontal="left" vertical="center"/>
    </xf>
    <xf numFmtId="0" fontId="9" fillId="0" borderId="0" xfId="81" quotePrefix="1" applyFont="1" applyAlignment="1">
      <alignment horizontal="left" vertical="center"/>
    </xf>
    <xf numFmtId="0" fontId="9" fillId="0" borderId="0" xfId="81" quotePrefix="1" applyFont="1" applyAlignment="1">
      <alignment horizontal="center" vertical="center"/>
    </xf>
    <xf numFmtId="0" fontId="11" fillId="0" borderId="0" xfId="81" applyFont="1" applyAlignment="1">
      <alignment vertical="center"/>
    </xf>
    <xf numFmtId="0" fontId="9" fillId="0" borderId="0" xfId="7" quotePrefix="1" applyFont="1" applyAlignment="1">
      <alignment vertical="center"/>
    </xf>
    <xf numFmtId="1" fontId="11" fillId="0" borderId="0" xfId="81" applyNumberFormat="1" applyFont="1" applyAlignment="1">
      <alignment vertical="center" wrapText="1"/>
    </xf>
    <xf numFmtId="1" fontId="11" fillId="0" borderId="0" xfId="81" applyNumberFormat="1" applyFont="1" applyAlignment="1">
      <alignment horizontal="center" vertical="center" wrapText="1"/>
    </xf>
    <xf numFmtId="4" fontId="9" fillId="0" borderId="0" xfId="81" applyNumberFormat="1" applyFont="1" applyAlignment="1">
      <alignment vertical="center"/>
    </xf>
    <xf numFmtId="4" fontId="9" fillId="4" borderId="0" xfId="81" applyNumberFormat="1" applyFont="1" applyFill="1" applyAlignment="1">
      <alignment vertical="center"/>
    </xf>
    <xf numFmtId="1" fontId="11" fillId="0" borderId="0" xfId="81" applyNumberFormat="1" applyFont="1" applyAlignment="1">
      <alignment horizontal="right" vertical="center"/>
    </xf>
    <xf numFmtId="4" fontId="11" fillId="0" borderId="0" xfId="81" applyNumberFormat="1" applyFont="1" applyAlignment="1">
      <alignment vertical="center"/>
    </xf>
    <xf numFmtId="1" fontId="9" fillId="0" borderId="0" xfId="81" applyNumberFormat="1" applyFont="1" applyAlignment="1">
      <alignment horizontal="right" vertical="center"/>
    </xf>
    <xf numFmtId="1" fontId="9" fillId="0" borderId="0" xfId="81" applyNumberFormat="1" applyFont="1" applyAlignment="1">
      <alignment vertical="center"/>
    </xf>
    <xf numFmtId="1" fontId="9" fillId="0" borderId="0" xfId="81" applyNumberFormat="1" applyFont="1" applyAlignment="1">
      <alignment horizontal="center" vertical="center"/>
    </xf>
    <xf numFmtId="0" fontId="9" fillId="0" borderId="0" xfId="81" applyFont="1" applyAlignment="1">
      <alignment horizontal="center" vertical="center" wrapText="1"/>
    </xf>
    <xf numFmtId="0" fontId="9" fillId="0" borderId="0" xfId="7" applyFont="1"/>
    <xf numFmtId="0" fontId="9" fillId="0" borderId="0" xfId="7" applyFont="1" applyAlignment="1">
      <alignment horizontal="center"/>
    </xf>
    <xf numFmtId="0" fontId="39" fillId="0" borderId="0" xfId="81" applyFont="1"/>
    <xf numFmtId="0" fontId="39" fillId="0" borderId="0" xfId="81" applyFont="1" applyAlignment="1">
      <alignment horizontal="center"/>
    </xf>
    <xf numFmtId="174" fontId="9" fillId="0" borderId="0" xfId="7" applyNumberFormat="1" applyFont="1" applyAlignment="1">
      <alignment horizontal="center" vertical="center"/>
    </xf>
    <xf numFmtId="0" fontId="12" fillId="0" borderId="10" xfId="0" applyFont="1" applyBorder="1" applyAlignment="1">
      <alignment horizontal="center" vertical="center"/>
    </xf>
    <xf numFmtId="0" fontId="12" fillId="0" borderId="10" xfId="0" applyFont="1" applyBorder="1" applyAlignment="1">
      <alignment horizontal="center" vertical="center" wrapText="1"/>
    </xf>
    <xf numFmtId="0" fontId="8" fillId="0" borderId="9" xfId="0" applyFont="1" applyBorder="1" applyAlignment="1">
      <alignment vertical="center"/>
    </xf>
    <xf numFmtId="49" fontId="8" fillId="3" borderId="9" xfId="0" applyNumberFormat="1" applyFont="1" applyFill="1" applyBorder="1" applyAlignment="1">
      <alignment vertical="center"/>
    </xf>
    <xf numFmtId="0" fontId="12" fillId="0" borderId="0" xfId="0" applyFont="1" applyAlignment="1">
      <alignment horizontal="right" vertical="center"/>
    </xf>
    <xf numFmtId="10" fontId="8" fillId="2" borderId="0" xfId="1" applyNumberFormat="1" applyFont="1" applyFill="1" applyBorder="1" applyAlignment="1" applyProtection="1">
      <alignment horizontal="center" vertical="center"/>
    </xf>
    <xf numFmtId="178" fontId="9" fillId="0" borderId="20" xfId="0" applyNumberFormat="1" applyFont="1" applyBorder="1" applyAlignment="1">
      <alignment horizontal="center" vertical="center"/>
    </xf>
    <xf numFmtId="0" fontId="11" fillId="0" borderId="21" xfId="0" applyFont="1" applyBorder="1" applyAlignment="1">
      <alignment horizontal="centerContinuous" vertical="center"/>
    </xf>
    <xf numFmtId="0" fontId="11" fillId="0" borderId="18" xfId="0" applyFont="1" applyBorder="1" applyAlignment="1">
      <alignment horizontal="centerContinuous" vertical="center"/>
    </xf>
    <xf numFmtId="0" fontId="11" fillId="0" borderId="19" xfId="0" applyFont="1" applyBorder="1" applyAlignment="1">
      <alignment horizontal="centerContinuous" vertical="center"/>
    </xf>
    <xf numFmtId="14" fontId="11" fillId="0" borderId="12" xfId="0" applyNumberFormat="1" applyFont="1" applyBorder="1" applyAlignment="1">
      <alignment vertical="center"/>
    </xf>
    <xf numFmtId="178" fontId="11" fillId="0" borderId="22" xfId="0" applyNumberFormat="1" applyFont="1" applyBorder="1" applyAlignment="1">
      <alignment horizontal="center" vertical="center"/>
    </xf>
    <xf numFmtId="178" fontId="11" fillId="0" borderId="22" xfId="0" applyNumberFormat="1" applyFont="1" applyBorder="1" applyAlignment="1">
      <alignment vertical="center"/>
    </xf>
    <xf numFmtId="14" fontId="11" fillId="0" borderId="22" xfId="0" applyNumberFormat="1" applyFont="1" applyBorder="1" applyAlignment="1">
      <alignment vertical="center"/>
    </xf>
    <xf numFmtId="0" fontId="11" fillId="0" borderId="12" xfId="0" applyFont="1" applyBorder="1" applyAlignment="1">
      <alignment vertical="center"/>
    </xf>
    <xf numFmtId="178" fontId="9" fillId="0" borderId="22" xfId="0" applyNumberFormat="1" applyFont="1" applyBorder="1" applyAlignment="1">
      <alignment vertical="center"/>
    </xf>
    <xf numFmtId="178" fontId="9" fillId="0" borderId="22" xfId="0" applyNumberFormat="1" applyFont="1" applyBorder="1" applyAlignment="1">
      <alignment horizontal="center" vertical="center"/>
    </xf>
    <xf numFmtId="0" fontId="9" fillId="0" borderId="11" xfId="0" applyFont="1" applyBorder="1" applyAlignment="1">
      <alignment horizontal="center" vertical="center" wrapText="1"/>
    </xf>
    <xf numFmtId="178" fontId="9" fillId="0" borderId="16" xfId="0" applyNumberFormat="1" applyFont="1" applyBorder="1" applyAlignment="1">
      <alignment horizontal="center" vertical="center"/>
    </xf>
    <xf numFmtId="178" fontId="9" fillId="0" borderId="9" xfId="2" applyNumberFormat="1" applyFont="1" applyFill="1" applyBorder="1" applyAlignment="1" applyProtection="1">
      <alignment horizontal="right" vertical="center"/>
      <protection locked="0"/>
    </xf>
    <xf numFmtId="0" fontId="9" fillId="0" borderId="12" xfId="0" applyFont="1" applyBorder="1" applyAlignment="1">
      <alignment vertical="center"/>
    </xf>
    <xf numFmtId="178" fontId="9" fillId="0" borderId="20" xfId="2" applyNumberFormat="1" applyFont="1" applyFill="1" applyBorder="1" applyAlignment="1" applyProtection="1">
      <alignment horizontal="right" vertical="center"/>
    </xf>
    <xf numFmtId="178" fontId="9" fillId="0" borderId="22" xfId="0" applyNumberFormat="1" applyFont="1" applyBorder="1" applyAlignment="1">
      <alignment horizontal="right" vertical="center"/>
    </xf>
    <xf numFmtId="0" fontId="9" fillId="0" borderId="21" xfId="0" applyFont="1" applyBorder="1" applyAlignment="1">
      <alignment horizontal="center" vertical="center"/>
    </xf>
    <xf numFmtId="0" fontId="9" fillId="0" borderId="12" xfId="0" applyFont="1" applyBorder="1" applyAlignment="1">
      <alignment horizontal="center" vertical="center"/>
    </xf>
    <xf numFmtId="49" fontId="9" fillId="0" borderId="11" xfId="0" applyNumberFormat="1" applyFont="1" applyBorder="1" applyAlignment="1">
      <alignment horizontal="center" vertical="center"/>
    </xf>
    <xf numFmtId="0" fontId="9" fillId="0" borderId="14" xfId="0" applyFont="1" applyBorder="1" applyAlignment="1">
      <alignment horizontal="left" vertical="center"/>
    </xf>
    <xf numFmtId="178" fontId="9" fillId="0" borderId="16" xfId="2" applyNumberFormat="1" applyFont="1" applyFill="1" applyBorder="1" applyAlignment="1" applyProtection="1">
      <alignment horizontal="right" vertical="center"/>
    </xf>
    <xf numFmtId="178" fontId="9" fillId="0" borderId="9" xfId="0" applyNumberFormat="1" applyFont="1" applyBorder="1" applyAlignment="1">
      <alignment horizontal="left" vertical="center"/>
    </xf>
    <xf numFmtId="0" fontId="14" fillId="0" borderId="0" xfId="0" applyFont="1" applyAlignment="1">
      <alignment vertical="center" wrapText="1"/>
    </xf>
    <xf numFmtId="0" fontId="12" fillId="0" borderId="0" xfId="0" applyFont="1" applyAlignment="1">
      <alignment vertical="center" wrapText="1"/>
    </xf>
    <xf numFmtId="0" fontId="40" fillId="0" borderId="18" xfId="0" applyFont="1" applyBorder="1" applyAlignment="1">
      <alignment vertical="center"/>
    </xf>
    <xf numFmtId="0" fontId="12" fillId="2" borderId="0" xfId="0" applyFont="1" applyFill="1"/>
    <xf numFmtId="8" fontId="12" fillId="2" borderId="0" xfId="0" applyNumberFormat="1" applyFont="1" applyFill="1"/>
    <xf numFmtId="0" fontId="12" fillId="2" borderId="24" xfId="0" applyFont="1" applyFill="1" applyBorder="1"/>
    <xf numFmtId="0" fontId="12" fillId="2" borderId="25" xfId="0" applyFont="1" applyFill="1" applyBorder="1"/>
    <xf numFmtId="0" fontId="12" fillId="2" borderId="26" xfId="0" applyFont="1" applyFill="1" applyBorder="1"/>
    <xf numFmtId="0" fontId="0" fillId="0" borderId="20" xfId="0" applyBorder="1"/>
    <xf numFmtId="0" fontId="0" fillId="0" borderId="27" xfId="0" applyBorder="1"/>
    <xf numFmtId="9" fontId="0" fillId="0" borderId="28" xfId="0" applyNumberFormat="1" applyBorder="1"/>
    <xf numFmtId="0" fontId="0" fillId="0" borderId="29" xfId="0" applyBorder="1"/>
    <xf numFmtId="9" fontId="0" fillId="0" borderId="30" xfId="0" applyNumberFormat="1" applyBorder="1"/>
    <xf numFmtId="0" fontId="0" fillId="0" borderId="31" xfId="0" applyBorder="1"/>
    <xf numFmtId="9" fontId="0" fillId="0" borderId="32" xfId="0" applyNumberFormat="1" applyBorder="1"/>
    <xf numFmtId="0" fontId="0" fillId="0" borderId="33" xfId="0" applyBorder="1"/>
    <xf numFmtId="0" fontId="8" fillId="0" borderId="34" xfId="0" applyFont="1" applyBorder="1"/>
    <xf numFmtId="0" fontId="0" fillId="0" borderId="34" xfId="0" applyBorder="1"/>
    <xf numFmtId="9" fontId="0" fillId="0" borderId="0" xfId="0" applyNumberFormat="1"/>
    <xf numFmtId="0" fontId="0" fillId="0" borderId="35" xfId="0" applyBorder="1"/>
    <xf numFmtId="0" fontId="0" fillId="0" borderId="9" xfId="0" applyBorder="1"/>
    <xf numFmtId="171" fontId="19" fillId="0" borderId="0" xfId="7" applyNumberFormat="1" applyFont="1" applyAlignment="1">
      <alignment horizontal="left" vertical="center"/>
    </xf>
    <xf numFmtId="49" fontId="43" fillId="5" borderId="36" xfId="0" applyNumberFormat="1" applyFont="1" applyFill="1" applyBorder="1" applyAlignment="1">
      <alignment horizontal="center" vertical="center"/>
    </xf>
    <xf numFmtId="49" fontId="43" fillId="5" borderId="37" xfId="0" applyNumberFormat="1" applyFont="1" applyFill="1" applyBorder="1" applyAlignment="1">
      <alignment horizontal="center" vertical="center"/>
    </xf>
    <xf numFmtId="49" fontId="43" fillId="5" borderId="38" xfId="0" applyNumberFormat="1" applyFont="1" applyFill="1" applyBorder="1" applyAlignment="1">
      <alignment horizontal="center" vertical="center"/>
    </xf>
    <xf numFmtId="49" fontId="44" fillId="5" borderId="39" xfId="0" applyNumberFormat="1" applyFont="1" applyFill="1" applyBorder="1" applyAlignment="1">
      <alignment horizontal="center" vertical="center"/>
    </xf>
    <xf numFmtId="49" fontId="43" fillId="5" borderId="40" xfId="0" applyNumberFormat="1" applyFont="1" applyFill="1" applyBorder="1" applyAlignment="1">
      <alignment horizontal="center" vertical="center"/>
    </xf>
    <xf numFmtId="49" fontId="43" fillId="5" borderId="41" xfId="0" applyNumberFormat="1" applyFont="1" applyFill="1" applyBorder="1" applyAlignment="1">
      <alignment horizontal="center" vertical="center"/>
    </xf>
    <xf numFmtId="0" fontId="9" fillId="0" borderId="0" xfId="7" applyFont="1" applyAlignment="1">
      <alignment horizontal="center" vertical="center" wrapText="1"/>
    </xf>
    <xf numFmtId="0" fontId="12" fillId="0" borderId="0" xfId="0" applyFont="1" applyAlignment="1">
      <alignment horizontal="center" vertical="center"/>
    </xf>
    <xf numFmtId="0" fontId="12" fillId="0" borderId="9" xfId="0" applyFont="1" applyBorder="1" applyAlignment="1">
      <alignment horizontal="center" vertical="center"/>
    </xf>
    <xf numFmtId="0" fontId="12" fillId="0" borderId="23" xfId="0" applyFont="1" applyBorder="1" applyAlignment="1">
      <alignment horizontal="center" vertical="center" wrapText="1"/>
    </xf>
    <xf numFmtId="0" fontId="12" fillId="0" borderId="20" xfId="0" applyFont="1" applyBorder="1" applyAlignment="1">
      <alignment horizontal="center" vertical="center" wrapText="1"/>
    </xf>
    <xf numFmtId="0" fontId="12" fillId="0" borderId="11" xfId="0" applyFont="1" applyBorder="1" applyAlignment="1">
      <alignment horizontal="center" vertical="center"/>
    </xf>
    <xf numFmtId="0" fontId="12" fillId="0" borderId="14" xfId="0" applyFont="1" applyBorder="1" applyAlignment="1">
      <alignment horizontal="center" vertical="center"/>
    </xf>
    <xf numFmtId="0" fontId="12" fillId="0" borderId="16" xfId="0" applyFont="1" applyBorder="1" applyAlignment="1">
      <alignment horizontal="center" vertical="center"/>
    </xf>
    <xf numFmtId="0" fontId="12" fillId="0" borderId="9" xfId="0" applyFont="1" applyBorder="1" applyAlignment="1">
      <alignment horizontal="center" vertical="center" wrapText="1"/>
    </xf>
    <xf numFmtId="49" fontId="12" fillId="0" borderId="9" xfId="0" applyNumberFormat="1" applyFont="1" applyBorder="1" applyAlignment="1">
      <alignment horizontal="center" vertical="center" wrapText="1"/>
    </xf>
    <xf numFmtId="0" fontId="14" fillId="0" borderId="0" xfId="0" applyFont="1" applyAlignment="1">
      <alignment horizontal="left" vertical="center" wrapText="1"/>
    </xf>
    <xf numFmtId="0" fontId="17" fillId="0" borderId="9" xfId="0" applyFont="1" applyBorder="1" applyAlignment="1">
      <alignment horizontal="center" vertical="center" wrapText="1"/>
    </xf>
    <xf numFmtId="0" fontId="8" fillId="0" borderId="11" xfId="0" applyFont="1" applyBorder="1" applyAlignment="1">
      <alignment horizontal="left" vertical="center" wrapText="1"/>
    </xf>
    <xf numFmtId="0" fontId="8" fillId="0" borderId="16" xfId="0" applyFont="1" applyBorder="1" applyAlignment="1">
      <alignment horizontal="left" vertical="center" wrapText="1"/>
    </xf>
    <xf numFmtId="0" fontId="17" fillId="0" borderId="23" xfId="0" applyFont="1" applyBorder="1" applyAlignment="1">
      <alignment horizontal="center" vertical="center" wrapText="1"/>
    </xf>
    <xf numFmtId="0" fontId="17" fillId="0" borderId="20" xfId="0" applyFont="1" applyBorder="1" applyAlignment="1">
      <alignment horizontal="center" vertical="center" wrapText="1"/>
    </xf>
    <xf numFmtId="0" fontId="17" fillId="0" borderId="21"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13" xfId="0" applyFont="1" applyBorder="1" applyAlignment="1">
      <alignment horizontal="center" vertical="center" wrapText="1"/>
    </xf>
    <xf numFmtId="0" fontId="17" fillId="0" borderId="15"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16" xfId="0" applyFont="1" applyBorder="1" applyAlignment="1">
      <alignment horizontal="center" vertical="center" wrapText="1"/>
    </xf>
    <xf numFmtId="0" fontId="9" fillId="0" borderId="23" xfId="0" applyFont="1" applyBorder="1" applyAlignment="1">
      <alignment horizontal="center" vertical="center"/>
    </xf>
    <xf numFmtId="0" fontId="9" fillId="0" borderId="20" xfId="0" applyFont="1" applyBorder="1" applyAlignment="1">
      <alignment horizontal="center" vertical="center"/>
    </xf>
    <xf numFmtId="2" fontId="9" fillId="0" borderId="23" xfId="0" applyNumberFormat="1" applyFont="1" applyBorder="1" applyAlignment="1">
      <alignment horizontal="center" vertical="center"/>
    </xf>
    <xf numFmtId="2" fontId="9" fillId="0" borderId="20" xfId="0" applyNumberFormat="1" applyFont="1" applyBorder="1" applyAlignment="1">
      <alignment horizontal="center" vertical="center"/>
    </xf>
    <xf numFmtId="178" fontId="9" fillId="0" borderId="23" xfId="0" applyNumberFormat="1" applyFont="1" applyBorder="1" applyAlignment="1">
      <alignment horizontal="center" vertical="center"/>
    </xf>
    <xf numFmtId="178" fontId="9" fillId="0" borderId="20" xfId="0" applyNumberFormat="1" applyFont="1" applyBorder="1" applyAlignment="1">
      <alignment horizontal="center" vertical="center"/>
    </xf>
    <xf numFmtId="0" fontId="12" fillId="0" borderId="9" xfId="7" applyFont="1" applyBorder="1" applyAlignment="1" applyProtection="1">
      <alignment horizontal="center" vertical="center"/>
      <protection hidden="1"/>
    </xf>
    <xf numFmtId="0" fontId="17" fillId="0" borderId="9" xfId="7" applyFont="1" applyBorder="1" applyAlignment="1" applyProtection="1">
      <alignment horizontal="center" vertical="center" wrapText="1"/>
      <protection hidden="1"/>
    </xf>
    <xf numFmtId="0" fontId="12" fillId="0" borderId="9" xfId="0" applyFont="1" applyBorder="1" applyAlignment="1" applyProtection="1">
      <alignment horizontal="center" vertical="center" wrapText="1"/>
      <protection hidden="1"/>
    </xf>
    <xf numFmtId="0" fontId="12" fillId="0" borderId="9" xfId="7" applyFont="1" applyBorder="1" applyAlignment="1" applyProtection="1">
      <alignment horizontal="center" vertical="center" wrapText="1"/>
      <protection hidden="1"/>
    </xf>
    <xf numFmtId="0" fontId="8" fillId="0" borderId="11" xfId="7" applyBorder="1" applyAlignment="1" applyProtection="1">
      <alignment horizontal="left" vertical="center" wrapText="1"/>
      <protection hidden="1"/>
    </xf>
    <xf numFmtId="0" fontId="8" fillId="0" borderId="16" xfId="7" applyBorder="1" applyAlignment="1" applyProtection="1">
      <alignment horizontal="left" vertical="center" wrapText="1"/>
      <protection hidden="1"/>
    </xf>
    <xf numFmtId="0" fontId="15" fillId="0" borderId="11" xfId="0" applyFont="1" applyBorder="1" applyAlignment="1" applyProtection="1">
      <alignment horizontal="center" vertical="center"/>
      <protection hidden="1"/>
    </xf>
    <xf numFmtId="0" fontId="15" fillId="0" borderId="14" xfId="0" applyFont="1" applyBorder="1" applyAlignment="1" applyProtection="1">
      <alignment horizontal="center" vertical="center"/>
      <protection hidden="1"/>
    </xf>
    <xf numFmtId="0" fontId="15" fillId="0" borderId="16" xfId="0" applyFont="1" applyBorder="1" applyAlignment="1" applyProtection="1">
      <alignment horizontal="center" vertical="center"/>
      <protection hidden="1"/>
    </xf>
    <xf numFmtId="0" fontId="41" fillId="2" borderId="0" xfId="0" applyFont="1" applyFill="1" applyAlignment="1">
      <alignment horizontal="center"/>
    </xf>
    <xf numFmtId="0" fontId="38" fillId="0" borderId="0" xfId="3" applyFont="1" applyAlignment="1">
      <alignment horizontal="center"/>
    </xf>
    <xf numFmtId="0" fontId="38" fillId="0" borderId="0" xfId="3" applyFont="1" applyAlignment="1">
      <alignment horizontal="center" wrapText="1"/>
    </xf>
    <xf numFmtId="0" fontId="12" fillId="0" borderId="11" xfId="0" applyFont="1" applyBorder="1" applyAlignment="1" applyProtection="1">
      <alignment horizontal="right" vertical="center" indent="2"/>
      <protection hidden="1"/>
    </xf>
    <xf numFmtId="0" fontId="12" fillId="0" borderId="16" xfId="0" applyFont="1" applyBorder="1" applyAlignment="1" applyProtection="1">
      <alignment horizontal="right" vertical="center" indent="2"/>
      <protection hidden="1"/>
    </xf>
    <xf numFmtId="0" fontId="12" fillId="0" borderId="11" xfId="0" applyFont="1" applyBorder="1" applyAlignment="1" applyProtection="1">
      <alignment horizontal="left" vertical="center"/>
      <protection hidden="1"/>
    </xf>
    <xf numFmtId="0" fontId="12" fillId="0" borderId="16" xfId="0" applyFont="1" applyBorder="1" applyAlignment="1" applyProtection="1">
      <alignment horizontal="left" vertical="center"/>
      <protection hidden="1"/>
    </xf>
    <xf numFmtId="0" fontId="14" fillId="0" borderId="21" xfId="0" applyFont="1" applyBorder="1" applyAlignment="1" applyProtection="1">
      <alignment horizontal="center" vertical="center"/>
      <protection hidden="1"/>
    </xf>
    <xf numFmtId="0" fontId="14" fillId="0" borderId="18" xfId="0" applyFont="1" applyBorder="1" applyAlignment="1" applyProtection="1">
      <alignment horizontal="center" vertical="center"/>
      <protection hidden="1"/>
    </xf>
    <xf numFmtId="0" fontId="14" fillId="0" borderId="19" xfId="0" applyFont="1" applyBorder="1" applyAlignment="1" applyProtection="1">
      <alignment horizontal="center" vertical="center"/>
      <protection hidden="1"/>
    </xf>
    <xf numFmtId="0" fontId="8" fillId="0" borderId="13" xfId="0" applyFont="1" applyBorder="1" applyAlignment="1" applyProtection="1">
      <alignment horizontal="center" vertical="center"/>
      <protection hidden="1"/>
    </xf>
    <xf numFmtId="0" fontId="8" fillId="0" borderId="17" xfId="0" applyFont="1"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0" fillId="0" borderId="15" xfId="0" applyBorder="1" applyAlignment="1" applyProtection="1">
      <alignment horizontal="center" vertical="center"/>
      <protection hidden="1"/>
    </xf>
  </cellXfs>
  <cellStyles count="84">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3" xfId="23" xr:uid="{00000000-0005-0000-0000-000019000000}"/>
    <cellStyle name="Millares 3 2" xfId="47" xr:uid="{00000000-0005-0000-0000-00001A000000}"/>
    <cellStyle name="Millares 4" xfId="24" xr:uid="{00000000-0005-0000-0000-00001B000000}"/>
    <cellStyle name="Millares 5" xfId="25" xr:uid="{00000000-0005-0000-0000-00001C000000}"/>
    <cellStyle name="Millares 6" xfId="29" xr:uid="{00000000-0005-0000-0000-00001D000000}"/>
    <cellStyle name="Moneda" xfId="2" builtinId="4"/>
    <cellStyle name="Moneda 2" xfId="28" xr:uid="{00000000-0005-0000-0000-00001F000000}"/>
    <cellStyle name="Moneda 2 2" xfId="48" xr:uid="{00000000-0005-0000-0000-000020000000}"/>
    <cellStyle name="Moneda 3" xfId="49" xr:uid="{00000000-0005-0000-0000-000021000000}"/>
    <cellStyle name="Moneda 3 2" xfId="50" xr:uid="{00000000-0005-0000-0000-000022000000}"/>
    <cellStyle name="Moneda 4" xfId="51" xr:uid="{00000000-0005-0000-0000-000023000000}"/>
    <cellStyle name="Moneda 5" xfId="52" xr:uid="{00000000-0005-0000-0000-000024000000}"/>
    <cellStyle name="Moneda 6" xfId="53" xr:uid="{00000000-0005-0000-0000-000025000000}"/>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2 2 2" xfId="81" xr:uid="{00000000-0005-0000-0000-00002F000000}"/>
    <cellStyle name="Normal 2 2 2 3" xfId="83" xr:uid="{00000000-0005-0000-0000-000030000000}"/>
    <cellStyle name="Normal 2 3" xfId="57" xr:uid="{00000000-0005-0000-0000-000031000000}"/>
    <cellStyle name="Normal 2 4" xfId="58" xr:uid="{00000000-0005-0000-0000-000032000000}"/>
    <cellStyle name="Normal 3" xfId="7" xr:uid="{00000000-0005-0000-0000-000033000000}"/>
    <cellStyle name="Normal 3 2" xfId="59" xr:uid="{00000000-0005-0000-0000-000034000000}"/>
    <cellStyle name="Normal 3 3" xfId="60" xr:uid="{00000000-0005-0000-0000-000035000000}"/>
    <cellStyle name="Normal 3 4" xfId="61" xr:uid="{00000000-0005-0000-0000-000036000000}"/>
    <cellStyle name="Normal 3 5" xfId="62" xr:uid="{00000000-0005-0000-0000-000037000000}"/>
    <cellStyle name="Normal 4" xfId="26" xr:uid="{00000000-0005-0000-0000-000038000000}"/>
    <cellStyle name="Normal 4 2" xfId="63" xr:uid="{00000000-0005-0000-0000-000039000000}"/>
    <cellStyle name="Normal 4 3" xfId="64" xr:uid="{00000000-0005-0000-0000-00003A000000}"/>
    <cellStyle name="Normal 5" xfId="65" xr:uid="{00000000-0005-0000-0000-00003B000000}"/>
    <cellStyle name="Normal 5 2" xfId="66" xr:uid="{00000000-0005-0000-0000-00003C000000}"/>
    <cellStyle name="Normal 6" xfId="27" xr:uid="{00000000-0005-0000-0000-00003D000000}"/>
    <cellStyle name="Normal 6 2" xfId="67" xr:uid="{00000000-0005-0000-0000-00003E000000}"/>
    <cellStyle name="Normal 6 3" xfId="82" xr:uid="{00000000-0005-0000-0000-00003F000000}"/>
    <cellStyle name="Normal 7" xfId="68" xr:uid="{00000000-0005-0000-0000-000040000000}"/>
    <cellStyle name="Normal 8" xfId="69" xr:uid="{00000000-0005-0000-0000-000041000000}"/>
    <cellStyle name="Normal 9" xfId="70" xr:uid="{00000000-0005-0000-0000-000042000000}"/>
    <cellStyle name="Normal_Analisis de precios AGOSTO 2004" xfId="6" xr:uid="{00000000-0005-0000-0000-000043000000}"/>
    <cellStyle name="Normal_LICITACION ESCUELA CAUCETE" xfId="5" xr:uid="{00000000-0005-0000-0000-000044000000}"/>
    <cellStyle name="Porcentaje" xfId="1" builtinId="5"/>
    <cellStyle name="Porcentaje 2" xfId="4" xr:uid="{00000000-0005-0000-0000-000046000000}"/>
    <cellStyle name="Porcentaje 2 2" xfId="71" xr:uid="{00000000-0005-0000-0000-000047000000}"/>
    <cellStyle name="Porcentaje 3" xfId="16" xr:uid="{00000000-0005-0000-0000-000048000000}"/>
    <cellStyle name="Porcentaje 3 2" xfId="72" xr:uid="{00000000-0005-0000-0000-000049000000}"/>
    <cellStyle name="Porcentaje 4" xfId="73" xr:uid="{00000000-0005-0000-0000-00004A000000}"/>
    <cellStyle name="Porcentaje 4 2" xfId="74" xr:uid="{00000000-0005-0000-0000-00004B000000}"/>
    <cellStyle name="Porcentaje 4 3" xfId="75" xr:uid="{00000000-0005-0000-0000-00004C000000}"/>
    <cellStyle name="Porcentaje 5" xfId="76" xr:uid="{00000000-0005-0000-0000-00004D000000}"/>
    <cellStyle name="Porcentaje 5 2" xfId="77" xr:uid="{00000000-0005-0000-0000-00004E000000}"/>
    <cellStyle name="Punto" xfId="17" xr:uid="{00000000-0005-0000-0000-00004F000000}"/>
    <cellStyle name="Punto 2" xfId="78" xr:uid="{00000000-0005-0000-0000-000050000000}"/>
    <cellStyle name="Punto0" xfId="18" xr:uid="{00000000-0005-0000-0000-000051000000}"/>
    <cellStyle name="Punto0 2" xfId="79" xr:uid="{00000000-0005-0000-0000-000052000000}"/>
    <cellStyle name="Total 2" xfId="80" xr:uid="{00000000-0005-0000-0000-000053000000}"/>
  </cellStyles>
  <dxfs count="131">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06/relationships/vbaProject" Target="vbaProject.bin"/><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PTyCI!$E$11:$I$11</c:f>
              <c:numCache>
                <c:formatCode>"Mes "#,#00\ </c:formatCode>
                <c:ptCount val="5"/>
                <c:pt idx="0" formatCode="General">
                  <c:v>0</c:v>
                </c:pt>
                <c:pt idx="1">
                  <c:v>1</c:v>
                </c:pt>
                <c:pt idx="2">
                  <c:v>2</c:v>
                </c:pt>
                <c:pt idx="3">
                  <c:v>3</c:v>
                </c:pt>
                <c:pt idx="4">
                  <c:v>4</c:v>
                </c:pt>
              </c:numCache>
            </c:numRef>
          </c:cat>
          <c:val>
            <c:numRef>
              <c:f>PTyCI!$E$111:$I$111</c:f>
              <c:numCache>
                <c:formatCode>0.00%</c:formatCode>
                <c:ptCount val="5"/>
                <c:pt idx="0" formatCode="General">
                  <c:v>0</c:v>
                </c:pt>
                <c:pt idx="1">
                  <c:v>0</c:v>
                </c:pt>
                <c:pt idx="2">
                  <c:v>0</c:v>
                </c:pt>
                <c:pt idx="3">
                  <c:v>0</c:v>
                </c:pt>
                <c:pt idx="4">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PTyCI!$E$11:$I$11</c:f>
              <c:numCache>
                <c:formatCode>"Mes "#,#00\ </c:formatCode>
                <c:ptCount val="5"/>
                <c:pt idx="0" formatCode="General">
                  <c:v>0</c:v>
                </c:pt>
                <c:pt idx="1">
                  <c:v>1</c:v>
                </c:pt>
                <c:pt idx="2">
                  <c:v>2</c:v>
                </c:pt>
                <c:pt idx="3">
                  <c:v>3</c:v>
                </c:pt>
                <c:pt idx="4">
                  <c:v>4</c:v>
                </c:pt>
              </c:numCache>
            </c:numRef>
          </c:cat>
          <c:val>
            <c:numRef>
              <c:f>PTyCI!$E$112:$I$112</c:f>
              <c:numCache>
                <c:formatCode>0.00%</c:formatCode>
                <c:ptCount val="5"/>
                <c:pt idx="0" formatCode="General">
                  <c:v>0</c:v>
                </c:pt>
                <c:pt idx="1">
                  <c:v>0</c:v>
                </c:pt>
                <c:pt idx="2">
                  <c:v>0</c:v>
                </c:pt>
                <c:pt idx="3">
                  <c:v>0</c:v>
                </c:pt>
                <c:pt idx="4">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338334464"/>
        <c:axId val="179757824"/>
      </c:lineChart>
      <c:catAx>
        <c:axId val="338334464"/>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79757824"/>
        <c:crossesAt val="0"/>
        <c:auto val="1"/>
        <c:lblAlgn val="ctr"/>
        <c:lblOffset val="100"/>
        <c:noMultiLvlLbl val="0"/>
      </c:catAx>
      <c:valAx>
        <c:axId val="179757824"/>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338334464"/>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PTyCI!$E$11:$I$11</c:f>
              <c:numCache>
                <c:formatCode>"Mes "#,#00\ </c:formatCode>
                <c:ptCount val="5"/>
                <c:pt idx="0" formatCode="General">
                  <c:v>0</c:v>
                </c:pt>
                <c:pt idx="1">
                  <c:v>1</c:v>
                </c:pt>
                <c:pt idx="2">
                  <c:v>2</c:v>
                </c:pt>
                <c:pt idx="3">
                  <c:v>3</c:v>
                </c:pt>
                <c:pt idx="4">
                  <c:v>4</c:v>
                </c:pt>
              </c:numCache>
            </c:numRef>
          </c:cat>
          <c:val>
            <c:numRef>
              <c:f>PTyCI!$E$114:$I$114</c:f>
              <c:numCache>
                <c:formatCode>_-"$"* #,##0.00_-;\-"$"* #,##0.00_-;_-"$"* "-"??_-;_-@_-</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PTyCI!$E$11:$I$11</c:f>
              <c:numCache>
                <c:formatCode>"Mes "#,#00\ </c:formatCode>
                <c:ptCount val="5"/>
                <c:pt idx="0" formatCode="General">
                  <c:v>0</c:v>
                </c:pt>
                <c:pt idx="1">
                  <c:v>1</c:v>
                </c:pt>
                <c:pt idx="2">
                  <c:v>2</c:v>
                </c:pt>
                <c:pt idx="3">
                  <c:v>3</c:v>
                </c:pt>
                <c:pt idx="4">
                  <c:v>4</c:v>
                </c:pt>
              </c:numCache>
            </c:numRef>
          </c:cat>
          <c:val>
            <c:numRef>
              <c:f>PTyCI!$E$115:$I$115</c:f>
              <c:numCache>
                <c:formatCode>_-"$"* #,##0.00_-;\-"$"* #,##0.00_-;_-"$"* "-"??_-;_-@_-</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79836416"/>
        <c:axId val="179838336"/>
      </c:lineChart>
      <c:catAx>
        <c:axId val="179836416"/>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79838336"/>
        <c:crosses val="autoZero"/>
        <c:auto val="1"/>
        <c:lblAlgn val="ctr"/>
        <c:lblOffset val="100"/>
        <c:noMultiLvlLbl val="0"/>
      </c:catAx>
      <c:valAx>
        <c:axId val="179838336"/>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79836416"/>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Y:\0%20-%202023\INET%20-%20ESC.%20TECNICAS%20Y%20AGROTECNICAS\25%20DE%20MAYO\Perforaci&#243;n%20%20-Agroindustrial%20%2025%20de%20MAYO\Proyecto%20Ejecutivo%20-Perforaci&#243;n%20Esc%20Agroindustrial%2025%20de%20Mayo\05-%20Documentacion%20Escrita\PLANILLA_DE_OFERTA_SIGOP_-_Perforaci&#243;n.xlsm?8AD1C523" TargetMode="External"/><Relationship Id="rId1" Type="http://schemas.openxmlformats.org/officeDocument/2006/relationships/externalLinkPath" Target="file:///\\8AD1C523\PLANILLA_DE_OFERTA_SIGOP_-_Perforaci&#243;n.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PC\Downloads\PLANILLA%20OFERTA%20CAPACITACION%20N&#176;%200%20-%20IPV.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Otros\Desktop\SIGOP\Planillas%20finales%20-%20Marzo%202019\IPV%20-%20Planillas%20Oferta%20-%20Obra%20-%20Ubicaci&#243;n%20-%20Con%20Polinomica.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SIGOP\DA%20-%20Planillas%20Oferta%20-%20Obra%20-%20Ubicaci&#243;n%20-%20con%20planilla%20de%20medicion%20y%20polinomica.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Otros\Desktop\DA%20-%20Planillas%20Oferta%20-%20Obra%20-%20Ubicaci&#243;n%20-%20con%20planilla%20de%20medicion%20y%20polinomica%20CAPACITACION.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Usuario/Downloads/IPV%20-%20Planillas%20Oferta%20-%20Obra%20-%20Ubicaci&#243;n%20-%20Con%20Polinomic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s"/>
      <sheetName val="Instrucciones"/>
      <sheetName val="Datos"/>
      <sheetName val="CyP"/>
      <sheetName val="AP"/>
      <sheetName val="PTyCI"/>
      <sheetName val="Polinomic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row r="3">
          <cell r="A3" t="str">
            <v>Codigo Unificado</v>
          </cell>
          <cell r="B3" t="str">
            <v>Código</v>
          </cell>
          <cell r="E3" t="str">
            <v>Descripción</v>
          </cell>
        </row>
        <row r="4">
          <cell r="B4" t="str">
            <v>CPC1</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B223" t="str">
            <v>Cuadro 2. Índices del Capítulo Materiales, desagregación inmediata superior disponible</v>
          </cell>
        </row>
        <row r="225">
          <cell r="A225" t="str">
            <v>Codigo Unificado</v>
          </cell>
          <cell r="B225" t="str">
            <v>Código</v>
          </cell>
          <cell r="E225" t="str">
            <v>Descripción</v>
          </cell>
        </row>
        <row r="226">
          <cell r="B226" t="str">
            <v>CPC1</v>
          </cell>
        </row>
        <row r="227">
          <cell r="A227" t="str">
            <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B235" t="str">
            <v>Cuadro 1. Índices del Capítulo Mano de Obra, mayor desagregación disponible</v>
          </cell>
        </row>
        <row r="237">
          <cell r="A237" t="str">
            <v>Codigo Unificado</v>
          </cell>
          <cell r="B237" t="str">
            <v>Código</v>
          </cell>
          <cell r="E237" t="str">
            <v>Aperturas</v>
          </cell>
        </row>
        <row r="239">
          <cell r="E239" t="str">
            <v>Mano de obra</v>
          </cell>
        </row>
        <row r="241">
          <cell r="E241" t="str">
            <v xml:space="preserve">        Mano de obra asalariada</v>
          </cell>
        </row>
        <row r="243">
          <cell r="E243" t="str">
            <v>Mano de obra directa (en Albañilería y H. Armado)</v>
          </cell>
        </row>
        <row r="244">
          <cell r="A244" t="str">
            <v>INDEC-MO - 51560-11</v>
          </cell>
          <cell r="B244">
            <v>51560</v>
          </cell>
          <cell r="C244" t="str">
            <v>-</v>
          </cell>
          <cell r="D244">
            <v>11</v>
          </cell>
          <cell r="E244" t="str">
            <v>Oficial especializado</v>
          </cell>
        </row>
        <row r="245">
          <cell r="A245" t="str">
            <v>INDEC-MO - 51560-12</v>
          </cell>
          <cell r="B245">
            <v>51560</v>
          </cell>
          <cell r="C245" t="str">
            <v>-</v>
          </cell>
          <cell r="D245">
            <v>12</v>
          </cell>
          <cell r="E245" t="str">
            <v>Oficial</v>
          </cell>
        </row>
        <row r="246">
          <cell r="A246" t="str">
            <v>INDEC-MO - 51560-13</v>
          </cell>
          <cell r="B246">
            <v>51560</v>
          </cell>
          <cell r="C246" t="str">
            <v>-</v>
          </cell>
          <cell r="D246">
            <v>13</v>
          </cell>
          <cell r="E246" t="str">
            <v>Medio Oficial</v>
          </cell>
        </row>
        <row r="247">
          <cell r="A247" t="str">
            <v>INDEC-MO - 51560-14</v>
          </cell>
          <cell r="B247">
            <v>51560</v>
          </cell>
          <cell r="C247" t="str">
            <v>-</v>
          </cell>
          <cell r="D247">
            <v>14</v>
          </cell>
          <cell r="E247" t="str">
            <v>Ayudante</v>
          </cell>
        </row>
        <row r="248">
          <cell r="A248" t="str">
            <v/>
          </cell>
        </row>
        <row r="249">
          <cell r="A249" t="str">
            <v>INDEC-MO - 51560-32</v>
          </cell>
          <cell r="B249">
            <v>51560</v>
          </cell>
          <cell r="C249" t="str">
            <v>-</v>
          </cell>
          <cell r="D249">
            <v>32</v>
          </cell>
          <cell r="E249" t="str">
            <v xml:space="preserve">Mano de obra indirecta (capataz de primera2) </v>
          </cell>
        </row>
        <row r="250">
          <cell r="A250" t="str">
            <v/>
          </cell>
        </row>
        <row r="251">
          <cell r="A251" t="str">
            <v>INDEC-MO - 81291-1</v>
          </cell>
          <cell r="B251">
            <v>81291</v>
          </cell>
          <cell r="C251" t="str">
            <v>-</v>
          </cell>
          <cell r="D251">
            <v>1</v>
          </cell>
          <cell r="E251" t="str">
            <v>Seguro de Accidentes de Trabajo3</v>
          </cell>
        </row>
        <row r="252">
          <cell r="A252" t="str">
            <v/>
          </cell>
        </row>
        <row r="253">
          <cell r="A253" t="str">
            <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9">
          <cell r="A259" t="str">
            <v>INDEC-MO - 51730-1</v>
          </cell>
          <cell r="B259">
            <v>51730</v>
          </cell>
          <cell r="C259" t="str">
            <v>-</v>
          </cell>
          <cell r="D259">
            <v>1</v>
          </cell>
          <cell r="E259" t="str">
            <v xml:space="preserve">Pintura </v>
          </cell>
        </row>
        <row r="262">
          <cell r="B262" t="str">
            <v>Cuadro 2. Índices del Capítulo Mano de Obra, desagregación disponible</v>
          </cell>
        </row>
        <row r="264">
          <cell r="A264" t="str">
            <v>Codigo Unificado</v>
          </cell>
          <cell r="B264" t="str">
            <v>Código</v>
          </cell>
          <cell r="E264" t="str">
            <v>Aperturas</v>
          </cell>
        </row>
        <row r="267">
          <cell r="A267" t="str">
            <v>INDEC-MO - 51720-1</v>
          </cell>
          <cell r="B267">
            <v>51720</v>
          </cell>
          <cell r="C267" t="str">
            <v>-</v>
          </cell>
          <cell r="D267">
            <v>1</v>
          </cell>
          <cell r="E267" t="str">
            <v>Yesería (incluye: mano de obra de subcontrato de yesería y sus materiales intervinientes para dicho ítem)</v>
          </cell>
        </row>
        <row r="271">
          <cell r="B271" t="str">
            <v>Índice de precios de equipos para la construcción</v>
          </cell>
        </row>
        <row r="273">
          <cell r="A273" t="str">
            <v>Codigo Unificado</v>
          </cell>
          <cell r="B273" t="str">
            <v>Código</v>
          </cell>
          <cell r="E273" t="str">
            <v>Concepto</v>
          </cell>
        </row>
        <row r="274">
          <cell r="B274" t="str">
            <v>CPC1</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3">
          <cell r="A283" t="str">
            <v>INDEC-EC - 44231-11</v>
          </cell>
          <cell r="B283">
            <v>44231</v>
          </cell>
          <cell r="C283" t="str">
            <v>-</v>
          </cell>
          <cell r="D283">
            <v>11</v>
          </cell>
          <cell r="E283" t="str">
            <v>Vibrador a péndulo</v>
          </cell>
        </row>
        <row r="286">
          <cell r="B286" t="str">
            <v xml:space="preserve">Índice de precios de algunos servicios </v>
          </cell>
        </row>
        <row r="288">
          <cell r="A288" t="str">
            <v>Codigo Unificado</v>
          </cell>
          <cell r="B288" t="str">
            <v>Código</v>
          </cell>
          <cell r="E288" t="str">
            <v>Servicios de alquiler</v>
          </cell>
        </row>
        <row r="289">
          <cell r="B289" t="str">
            <v>CPC1</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B301" t="str">
            <v>Cuadro 1. Índice de Precios Internos Básicos al por Mayor (IPIB), mayor desagregación disponible</v>
          </cell>
        </row>
        <row r="303">
          <cell r="A303" t="str">
            <v>Codigo Unificado</v>
          </cell>
          <cell r="B303" t="str">
            <v>Código</v>
          </cell>
          <cell r="E303" t="str">
            <v>Descripción</v>
          </cell>
        </row>
        <row r="304">
          <cell r="B304" t="str">
            <v>CPC1</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5">
          <cell r="A425" t="str">
            <v>INDEC-PB - 15200-1</v>
          </cell>
          <cell r="B425">
            <v>15200</v>
          </cell>
          <cell r="C425" t="str">
            <v>-</v>
          </cell>
          <cell r="D425">
            <v>1</v>
          </cell>
          <cell r="E425" t="str">
            <v xml:space="preserve">Yesos y piedras calizas                                                </v>
          </cell>
        </row>
        <row r="427">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9">
          <cell r="A439" t="str">
            <v>INDEC-PB - 82129-1</v>
          </cell>
          <cell r="B439">
            <v>82129</v>
          </cell>
          <cell r="C439" t="str">
            <v>-</v>
          </cell>
          <cell r="D439">
            <v>1</v>
          </cell>
          <cell r="E439" t="str">
            <v xml:space="preserve">Papeles                                                              </v>
          </cell>
        </row>
        <row r="441">
          <cell r="A441" t="str">
            <v>INDEC-PB - 93310-1</v>
          </cell>
          <cell r="B441">
            <v>93310</v>
          </cell>
          <cell r="C441" t="str">
            <v>-</v>
          </cell>
          <cell r="D441">
            <v>1</v>
          </cell>
          <cell r="E441" t="str">
            <v xml:space="preserve">Piezas y partes para máquinas de uso general (Rodamientos)                         </v>
          </cell>
        </row>
        <row r="445">
          <cell r="A445" t="str">
            <v>INDEC-PB - 85490-1</v>
          </cell>
          <cell r="B445">
            <v>85490</v>
          </cell>
          <cell r="C445" t="str">
            <v>-</v>
          </cell>
          <cell r="D445">
            <v>1</v>
          </cell>
          <cell r="E445" t="str">
            <v xml:space="preserve">Toner                                                                </v>
          </cell>
        </row>
        <row r="448">
          <cell r="B448" t="str">
            <v>Cuadro 2. Índice de Precios Internos Básicos al por Mayor (IPIB), desagregación inmediata superior disponible</v>
          </cell>
        </row>
        <row r="450">
          <cell r="A450" t="str">
            <v>Codigo Unificado</v>
          </cell>
          <cell r="B450" t="str">
            <v>Clasificación</v>
          </cell>
          <cell r="E450" t="str">
            <v>Descripción</v>
          </cell>
        </row>
        <row r="451">
          <cell r="B451" t="str">
            <v>CIIU R31</v>
          </cell>
        </row>
        <row r="453">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6">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- 2413-11</v>
          </cell>
          <cell r="B481">
            <v>2413</v>
          </cell>
          <cell r="C481" t="str">
            <v>-</v>
          </cell>
          <cell r="D481">
            <v>11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B485" t="str">
            <v>Índices de los componentes incluidos en el Decreto 1295/2002.</v>
          </cell>
        </row>
        <row r="487">
          <cell r="B487" t="str">
            <v>Decreto 1295/2002 Artículo 15 Inciso</v>
          </cell>
          <cell r="E487" t="str">
            <v>Insumos</v>
          </cell>
        </row>
        <row r="490">
          <cell r="A490" t="str">
            <v>INDEC-DCTO - Inciso a)</v>
          </cell>
          <cell r="B490" t="str">
            <v>a)</v>
          </cell>
          <cell r="E490" t="str">
            <v>Mano de obra</v>
          </cell>
        </row>
        <row r="491">
          <cell r="A491" t="str">
            <v>INDEC-DCTO - Inciso b)</v>
          </cell>
          <cell r="B491" t="str">
            <v>b)</v>
          </cell>
          <cell r="E491" t="str">
            <v>Albañilería</v>
          </cell>
        </row>
        <row r="492">
          <cell r="A492" t="str">
            <v>INDEC-DCTO - Inciso d)</v>
          </cell>
          <cell r="B492" t="str">
            <v>d)</v>
          </cell>
          <cell r="E492" t="str">
            <v>Carpinterías</v>
          </cell>
        </row>
        <row r="493">
          <cell r="A493" t="str">
            <v>INDEC-DCTO - Inciso f)</v>
          </cell>
          <cell r="B493" t="str">
            <v>f)</v>
          </cell>
          <cell r="E493" t="str">
            <v>Andamios2</v>
          </cell>
        </row>
        <row r="494">
          <cell r="A494" t="str">
            <v>INDEC-DCTO - Inciso g)</v>
          </cell>
          <cell r="B494" t="str">
            <v>g)</v>
          </cell>
          <cell r="E494" t="str">
            <v>Artefactos de iluminación y cableado</v>
          </cell>
        </row>
        <row r="495">
          <cell r="A495" t="str">
            <v>INDEC-DCTO - Inciso h)</v>
          </cell>
          <cell r="B495" t="str">
            <v>h)</v>
          </cell>
          <cell r="E495" t="str">
            <v>Caños de PVC para instalaciones varias</v>
          </cell>
        </row>
        <row r="496">
          <cell r="A496" t="str">
            <v>INDEC-DCTO - Inciso p)</v>
          </cell>
          <cell r="B496" t="str">
            <v>p)</v>
          </cell>
          <cell r="E496" t="str">
            <v>Gastos generales</v>
          </cell>
        </row>
        <row r="497">
          <cell r="A497" t="str">
            <v>INDEC-DCTO - Inciso r)</v>
          </cell>
          <cell r="B497" t="str">
            <v>r)</v>
          </cell>
          <cell r="E497" t="str">
            <v>Artefactos para baño y grifería</v>
          </cell>
        </row>
        <row r="498">
          <cell r="A498" t="str">
            <v>INDEC-DCTO - Inciso s)</v>
          </cell>
          <cell r="B498" t="str">
            <v>s)</v>
          </cell>
          <cell r="E498" t="str">
            <v>Hormigón</v>
          </cell>
        </row>
        <row r="499">
          <cell r="A499" t="str">
            <v>INDEC-DCTO - Inciso u)</v>
          </cell>
          <cell r="B499" t="str">
            <v>u)</v>
          </cell>
          <cell r="E499" t="str">
            <v>Válvulas de bronce</v>
          </cell>
        </row>
        <row r="500">
          <cell r="A500" t="str">
            <v>INDEC-DCTO - Inciso v)</v>
          </cell>
          <cell r="B500" t="str">
            <v>v)</v>
          </cell>
          <cell r="E500" t="str">
            <v>Electrobombas</v>
          </cell>
        </row>
        <row r="502">
          <cell r="A502" t="str">
            <v>INDEC-DCTO - Inciso c)</v>
          </cell>
          <cell r="B502" t="str">
            <v>c)</v>
          </cell>
          <cell r="E502" t="str">
            <v>Pisos y revestimientos</v>
          </cell>
        </row>
        <row r="503">
          <cell r="A503" t="str">
            <v>INDEC-DCTO - Inciso m)</v>
          </cell>
          <cell r="B503" t="str">
            <v>m)</v>
          </cell>
          <cell r="E503" t="str">
            <v>Aceros - Hierro aletado</v>
          </cell>
        </row>
        <row r="504">
          <cell r="A504" t="str">
            <v>INDEC-DCTO - Inciso n)</v>
          </cell>
          <cell r="B504" t="str">
            <v>n)</v>
          </cell>
          <cell r="E504" t="str">
            <v>Cemento</v>
          </cell>
        </row>
        <row r="505">
          <cell r="A505" t="str">
            <v>INDEC-DCTO - Inciso q)</v>
          </cell>
          <cell r="B505" t="str">
            <v>q)</v>
          </cell>
          <cell r="E505" t="str">
            <v>Arena</v>
          </cell>
        </row>
        <row r="508">
          <cell r="B508" t="str">
            <v>Índice de Precios Internos Básicos al por Mayor (IPIB).</v>
          </cell>
        </row>
        <row r="511">
          <cell r="B511" t="str">
            <v>Decreto 1295/2002 Artículo 15 Inciso</v>
          </cell>
          <cell r="E511" t="str">
            <v>Insumos</v>
          </cell>
        </row>
        <row r="514">
          <cell r="E514" t="str">
            <v>NACIONALES</v>
          </cell>
        </row>
        <row r="515">
          <cell r="A515" t="str">
            <v>INDEC-DCTO - Inciso e)</v>
          </cell>
          <cell r="B515" t="str">
            <v>e)</v>
          </cell>
          <cell r="E515" t="str">
            <v>Productos químicos</v>
          </cell>
        </row>
        <row r="516">
          <cell r="A516" t="str">
            <v>INDEC-DCTO - Inciso i)</v>
          </cell>
          <cell r="B516" t="str">
            <v>i)</v>
          </cell>
          <cell r="E516" t="str">
            <v>Motores eléctricos y equipos de aire acondicionado</v>
          </cell>
        </row>
        <row r="517">
          <cell r="A517" t="str">
            <v>INDEC-DCTO - Inciso k)</v>
          </cell>
          <cell r="B517" t="str">
            <v>k)</v>
          </cell>
          <cell r="E517" t="str">
            <v>Asfaltos, combustibles y lubricantes</v>
          </cell>
        </row>
        <row r="518">
          <cell r="A518" t="str">
            <v>INDEC-DCTO - Inciso t)</v>
          </cell>
          <cell r="B518" t="str">
            <v>t)</v>
          </cell>
          <cell r="E518" t="str">
            <v>Medidores de caudal</v>
          </cell>
        </row>
        <row r="519">
          <cell r="A519" t="str">
            <v>INDEC-DCTO - Inciso w)</v>
          </cell>
          <cell r="B519" t="str">
            <v>w)</v>
          </cell>
          <cell r="E519" t="str">
            <v>Membrana impermeabilizante</v>
          </cell>
        </row>
        <row r="521">
          <cell r="E521" t="str">
            <v>IMPORTADOS</v>
          </cell>
        </row>
        <row r="522">
          <cell r="A522" t="str">
            <v>INDEC-DCTO - Inciso j)</v>
          </cell>
          <cell r="B522" t="str">
            <v>j)</v>
          </cell>
          <cell r="E522" t="str">
            <v>Equipo - Amortización de equipo</v>
          </cell>
        </row>
        <row r="528">
          <cell r="B528" t="str">
            <v>Índices del Capítulo Gastos Generales</v>
          </cell>
        </row>
        <row r="530">
          <cell r="A530" t="str">
            <v>Codigo Unificado</v>
          </cell>
          <cell r="B530" t="str">
            <v>Código</v>
          </cell>
          <cell r="E530" t="str">
            <v>Descripción</v>
          </cell>
        </row>
        <row r="531">
          <cell r="B531" t="str">
            <v>CPC1</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6">
          <cell r="A636" t="str">
            <v>DNV-T I - 78</v>
          </cell>
          <cell r="B636">
            <v>78</v>
          </cell>
          <cell r="E636" t="str">
            <v>Costo financiero (Anual).</v>
          </cell>
        </row>
        <row r="637">
          <cell r="A637" t="str">
            <v>DNV-T I - 79</v>
          </cell>
          <cell r="B637">
            <v>79</v>
          </cell>
          <cell r="E637" t="str">
            <v>Equipo importado.</v>
          </cell>
        </row>
        <row r="638">
          <cell r="A638" t="str">
            <v>DNV-T I - 80</v>
          </cell>
          <cell r="B638">
            <v>80</v>
          </cell>
          <cell r="E638" t="str">
            <v>Cementos asfálticos C.A.</v>
          </cell>
        </row>
        <row r="639">
          <cell r="A639" t="str">
            <v>DNV-T I - 81</v>
          </cell>
          <cell r="B639">
            <v>81</v>
          </cell>
          <cell r="E639" t="str">
            <v>Asfaltos diluídos E.M. - E.R.</v>
          </cell>
        </row>
        <row r="640">
          <cell r="A640" t="str">
            <v>DNV-T I - 82</v>
          </cell>
          <cell r="B640">
            <v>82</v>
          </cell>
          <cell r="E640" t="str">
            <v>Emulsiones asfálticas.</v>
          </cell>
        </row>
        <row r="641">
          <cell r="A641" t="str">
            <v>DNV-T I - 83</v>
          </cell>
          <cell r="B641">
            <v>83</v>
          </cell>
          <cell r="E641" t="str">
            <v>Asfaltos modificados c/polímeros.</v>
          </cell>
        </row>
        <row r="642">
          <cell r="A642" t="str">
            <v>DNV-T I - 84</v>
          </cell>
          <cell r="B642">
            <v>84</v>
          </cell>
          <cell r="E642" t="str">
            <v>Caños y bóvedas de chapa ondulada y galvanizada.</v>
          </cell>
        </row>
        <row r="643">
          <cell r="A643" t="str">
            <v>DNV-T I - 85</v>
          </cell>
          <cell r="B643">
            <v>85</v>
          </cell>
          <cell r="E643" t="str">
            <v>Materiales para baranda metálica cincada para defensa.</v>
          </cell>
        </row>
        <row r="644">
          <cell r="A644" t="str">
            <v>DNV-T I - 86</v>
          </cell>
          <cell r="B644">
            <v>86</v>
          </cell>
          <cell r="E644" t="str">
            <v>TRANSPORTES:</v>
          </cell>
        </row>
        <row r="645">
          <cell r="A645" t="str">
            <v>DNV-T I - 86.1</v>
          </cell>
          <cell r="B645" t="str">
            <v>86.1</v>
          </cell>
          <cell r="E645" t="str">
            <v>CAMION SOLO:</v>
          </cell>
        </row>
        <row r="646">
          <cell r="A646" t="str">
            <v>DNV-T I - 86.1.1</v>
          </cell>
          <cell r="B646" t="str">
            <v>86.1.1</v>
          </cell>
          <cell r="E646" t="str">
            <v>Chasis.</v>
          </cell>
        </row>
        <row r="647">
          <cell r="A647" t="str">
            <v>DNV-T I - 86.1.2</v>
          </cell>
          <cell r="B647" t="str">
            <v>86.1.2</v>
          </cell>
          <cell r="E647" t="str">
            <v>Caja.</v>
          </cell>
        </row>
        <row r="648">
          <cell r="A648" t="str">
            <v>DNV-T I - 86.1.3</v>
          </cell>
          <cell r="B648" t="str">
            <v>86.1.3</v>
          </cell>
          <cell r="E648" t="str">
            <v>Cubiertas y cámaras.</v>
          </cell>
        </row>
        <row r="649">
          <cell r="A649" t="str">
            <v>DNV-T I - 86.1.4</v>
          </cell>
          <cell r="B649" t="str">
            <v>86.1.4</v>
          </cell>
          <cell r="E649" t="str">
            <v>Gas-oil</v>
          </cell>
        </row>
        <row r="650">
          <cell r="A650" t="str">
            <v>DNV-T I - 86.1.5</v>
          </cell>
          <cell r="B650" t="str">
            <v>86.1.5</v>
          </cell>
          <cell r="E650" t="str">
            <v>Chofer.</v>
          </cell>
        </row>
        <row r="651">
          <cell r="A651" t="str">
            <v>DNV-T I - 86.2</v>
          </cell>
          <cell r="B651" t="str">
            <v>86.2</v>
          </cell>
          <cell r="E651" t="str">
            <v>CAMION CON ACOPLADO:</v>
          </cell>
        </row>
        <row r="652">
          <cell r="A652" t="str">
            <v>DNV-T I - 86.2.1</v>
          </cell>
          <cell r="B652" t="str">
            <v>86.2.1</v>
          </cell>
          <cell r="E652" t="str">
            <v>Chasis.</v>
          </cell>
        </row>
        <row r="653">
          <cell r="A653" t="str">
            <v>DNV-T I - 86.2.2</v>
          </cell>
          <cell r="B653" t="str">
            <v>86.2.2</v>
          </cell>
          <cell r="E653" t="str">
            <v>Acoplado.</v>
          </cell>
        </row>
        <row r="654">
          <cell r="A654" t="str">
            <v>DNV-T I - 86.2.3</v>
          </cell>
          <cell r="B654" t="str">
            <v>86.2.3</v>
          </cell>
          <cell r="E654" t="str">
            <v>Caja.</v>
          </cell>
        </row>
        <row r="655">
          <cell r="A655" t="str">
            <v>DNV-T I - 86.2.4</v>
          </cell>
          <cell r="B655" t="str">
            <v>86.2.4</v>
          </cell>
          <cell r="E655" t="str">
            <v>Cubiertas y cámaras.</v>
          </cell>
        </row>
        <row r="656">
          <cell r="A656" t="str">
            <v>DNV-T I - 86.2.5</v>
          </cell>
          <cell r="B656" t="str">
            <v>86.2.5</v>
          </cell>
          <cell r="E656" t="str">
            <v>Gas-oil</v>
          </cell>
        </row>
        <row r="657">
          <cell r="A657" t="str">
            <v>DNV-T I - 86.2.6</v>
          </cell>
          <cell r="B657" t="str">
            <v>86.2.6</v>
          </cell>
          <cell r="E657" t="str">
            <v>Chofer.</v>
          </cell>
        </row>
        <row r="658">
          <cell r="A658" t="str">
            <v>DNV-T I - 87</v>
          </cell>
          <cell r="B658">
            <v>87</v>
          </cell>
          <cell r="E658" t="str">
            <v>Hormigón Elaborado</v>
          </cell>
        </row>
        <row r="659">
          <cell r="A659" t="str">
            <v>DNV-T I - 88</v>
          </cell>
          <cell r="B659">
            <v>88</v>
          </cell>
          <cell r="E659" t="str">
            <v>Bolsas de plástico</v>
          </cell>
        </row>
        <row r="660">
          <cell r="A660" t="str">
            <v>DNV-T I - 89</v>
          </cell>
          <cell r="B660">
            <v>89</v>
          </cell>
          <cell r="E660" t="str">
            <v>Suelo seleccionado</v>
          </cell>
        </row>
        <row r="661">
          <cell r="A661" t="str">
            <v>DNV-T I - 90</v>
          </cell>
          <cell r="B661">
            <v>90</v>
          </cell>
          <cell r="E661" t="str">
            <v>Lámina reflectiva p/señalamiento</v>
          </cell>
        </row>
        <row r="662">
          <cell r="A662" t="str">
            <v>DNV-T I - 91</v>
          </cell>
          <cell r="B662">
            <v>91</v>
          </cell>
          <cell r="E662" t="str">
            <v>Pintura látex para exterior</v>
          </cell>
        </row>
        <row r="663">
          <cell r="A663" t="str">
            <v>DNV-T I - 92</v>
          </cell>
          <cell r="B663">
            <v>92</v>
          </cell>
          <cell r="E663" t="str">
            <v>Puntas para fresado</v>
          </cell>
        </row>
        <row r="664">
          <cell r="A664" t="str">
            <v>DNV-T I - 93</v>
          </cell>
          <cell r="B664">
            <v>93</v>
          </cell>
          <cell r="E664" t="str">
            <v>Provisón de agua</v>
          </cell>
        </row>
        <row r="665">
          <cell r="A665" t="str">
            <v>DNV-T I - 94</v>
          </cell>
          <cell r="B665">
            <v>94</v>
          </cell>
          <cell r="E665" t="str">
            <v>Cloruro de sodio (Sal)</v>
          </cell>
        </row>
        <row r="666">
          <cell r="A666" t="str">
            <v>DNV-T I - 95</v>
          </cell>
          <cell r="B666">
            <v>95</v>
          </cell>
          <cell r="E666" t="str">
            <v>Herramientas menores</v>
          </cell>
        </row>
        <row r="667">
          <cell r="A667" t="str">
            <v>DNV-T I - 96</v>
          </cell>
          <cell r="B667">
            <v>96</v>
          </cell>
          <cell r="E667" t="str">
            <v>Mano de obra - p/Var. Referencia</v>
          </cell>
        </row>
        <row r="668">
          <cell r="A668" t="str">
            <v>DNV-T I - 97</v>
          </cell>
          <cell r="B668">
            <v>97</v>
          </cell>
          <cell r="E668" t="str">
            <v>Gas Oil p/Var. Referencia</v>
          </cell>
        </row>
        <row r="669">
          <cell r="A669" t="str">
            <v>DNV-T I - 98</v>
          </cell>
          <cell r="B669">
            <v>98</v>
          </cell>
          <cell r="E669" t="str">
            <v>Aceite lubricante p/Var. Referencia</v>
          </cell>
        </row>
        <row r="670">
          <cell r="A670" t="str">
            <v>DNV-T I - 99</v>
          </cell>
          <cell r="B670">
            <v>99</v>
          </cell>
          <cell r="E670" t="str">
            <v>Mano de Obra - Oficial Especializado</v>
          </cell>
        </row>
        <row r="671">
          <cell r="A671" t="str">
            <v>DNV-T I - 100</v>
          </cell>
          <cell r="B671">
            <v>100</v>
          </cell>
          <cell r="E671" t="str">
            <v xml:space="preserve">Mano de Obra - Oficial </v>
          </cell>
        </row>
        <row r="672">
          <cell r="A672" t="str">
            <v>DNV-T I - 101</v>
          </cell>
          <cell r="B672">
            <v>101</v>
          </cell>
          <cell r="E672" t="str">
            <v>Mano de Obra - Medio Oficial</v>
          </cell>
        </row>
        <row r="673">
          <cell r="A673" t="str">
            <v>DNV-T I - 102</v>
          </cell>
          <cell r="B673">
            <v>102</v>
          </cell>
          <cell r="E673" t="str">
            <v>Mano de Obra - Ayudante</v>
          </cell>
        </row>
        <row r="674">
          <cell r="A674" t="str">
            <v>DNV-T I - 103</v>
          </cell>
          <cell r="B674">
            <v>103</v>
          </cell>
          <cell r="E674" t="str">
            <v>Mano de Obra - Arquitectura p/Var. Referencia</v>
          </cell>
        </row>
        <row r="675">
          <cell r="A675" t="str">
            <v>DNV-T I - 104</v>
          </cell>
          <cell r="B675">
            <v>104</v>
          </cell>
          <cell r="E675" t="str">
            <v>GAS OIL TOTAL PROMEDIO PAIS S/IVA - ACA</v>
          </cell>
        </row>
        <row r="676">
          <cell r="A676" t="str">
            <v>DNV-T I - 105</v>
          </cell>
          <cell r="B676">
            <v>105</v>
          </cell>
          <cell r="E676" t="str">
            <v>Costo Financiero (Mensual)</v>
          </cell>
        </row>
        <row r="678">
          <cell r="B678" t="str">
            <v>T R A N S P O R T E S    C A R R E T E R O S  -   C A M I O N    S O L O</v>
          </cell>
        </row>
        <row r="679">
          <cell r="A679" t="str">
            <v>DNV-TRC - 1</v>
          </cell>
          <cell r="E679">
            <v>1</v>
          </cell>
        </row>
        <row r="680">
          <cell r="A680" t="str">
            <v>DNV-TRC - 1,5</v>
          </cell>
          <cell r="E680">
            <v>1.5</v>
          </cell>
        </row>
        <row r="681">
          <cell r="A681" t="str">
            <v>DNV-TRC - 2</v>
          </cell>
          <cell r="E681">
            <v>2</v>
          </cell>
        </row>
        <row r="682">
          <cell r="A682" t="str">
            <v>DNV-TRC - 2,5</v>
          </cell>
          <cell r="E682">
            <v>2.5</v>
          </cell>
        </row>
        <row r="683">
          <cell r="A683" t="str">
            <v>DNV-TRC - 3</v>
          </cell>
          <cell r="E683">
            <v>3</v>
          </cell>
        </row>
        <row r="684">
          <cell r="A684" t="str">
            <v>DNV-TRC - 3,5</v>
          </cell>
          <cell r="E684">
            <v>3.5</v>
          </cell>
        </row>
        <row r="685">
          <cell r="A685" t="str">
            <v>DNV-TRC - 4</v>
          </cell>
          <cell r="E685">
            <v>4</v>
          </cell>
        </row>
        <row r="686">
          <cell r="A686" t="str">
            <v>DNV-TRC - 4,5</v>
          </cell>
          <cell r="E686">
            <v>4.5</v>
          </cell>
        </row>
        <row r="687">
          <cell r="A687" t="str">
            <v>DNV-TRC - 5</v>
          </cell>
          <cell r="E687">
            <v>5</v>
          </cell>
        </row>
        <row r="688">
          <cell r="A688" t="str">
            <v>DNV-TRC - 6</v>
          </cell>
          <cell r="E688">
            <v>6</v>
          </cell>
        </row>
        <row r="689">
          <cell r="A689" t="str">
            <v>DNV-TRC - 7</v>
          </cell>
          <cell r="E689">
            <v>7</v>
          </cell>
        </row>
        <row r="690">
          <cell r="A690" t="str">
            <v>DNV-TRC - 8</v>
          </cell>
          <cell r="E690">
            <v>8</v>
          </cell>
        </row>
        <row r="691">
          <cell r="A691" t="str">
            <v>DNV-TRC - 9</v>
          </cell>
          <cell r="E691">
            <v>9</v>
          </cell>
        </row>
        <row r="692">
          <cell r="A692" t="str">
            <v>DNV-TRC - 10</v>
          </cell>
          <cell r="E692">
            <v>10</v>
          </cell>
        </row>
        <row r="693">
          <cell r="A693" t="str">
            <v>DNV-TRC - 12</v>
          </cell>
          <cell r="E693">
            <v>12</v>
          </cell>
        </row>
        <row r="694">
          <cell r="A694" t="str">
            <v>DNV-TRC - 15</v>
          </cell>
          <cell r="E694">
            <v>15</v>
          </cell>
        </row>
        <row r="695">
          <cell r="A695" t="str">
            <v>DNV-TRC - 17</v>
          </cell>
          <cell r="E695">
            <v>17</v>
          </cell>
        </row>
        <row r="696">
          <cell r="A696" t="str">
            <v>DNV-TRC - 19</v>
          </cell>
          <cell r="E696">
            <v>19</v>
          </cell>
        </row>
        <row r="697">
          <cell r="A697" t="str">
            <v>DNV-TRC - 20</v>
          </cell>
          <cell r="E697">
            <v>20</v>
          </cell>
        </row>
        <row r="698">
          <cell r="A698" t="str">
            <v>DNV-TRC - 25</v>
          </cell>
          <cell r="E698">
            <v>25</v>
          </cell>
        </row>
        <row r="699">
          <cell r="A699" t="str">
            <v>DNV-TRC - 30</v>
          </cell>
          <cell r="E699">
            <v>30</v>
          </cell>
        </row>
        <row r="700">
          <cell r="A700" t="str">
            <v>DNV-TRC - 35</v>
          </cell>
          <cell r="E700">
            <v>35</v>
          </cell>
        </row>
        <row r="701">
          <cell r="A701" t="str">
            <v>DNV-TRC - 40</v>
          </cell>
          <cell r="E701">
            <v>40</v>
          </cell>
        </row>
        <row r="702">
          <cell r="A702" t="str">
            <v>DNV-TRC - 45</v>
          </cell>
          <cell r="E702">
            <v>45</v>
          </cell>
        </row>
        <row r="703">
          <cell r="A703" t="str">
            <v>DNV-TRC - 50</v>
          </cell>
          <cell r="E703">
            <v>50</v>
          </cell>
        </row>
        <row r="704">
          <cell r="A704" t="str">
            <v>DNV-TRC - 55</v>
          </cell>
          <cell r="E704">
            <v>55</v>
          </cell>
        </row>
        <row r="705">
          <cell r="A705" t="str">
            <v>DNV-TRC - 60</v>
          </cell>
          <cell r="E705">
            <v>60</v>
          </cell>
        </row>
        <row r="706">
          <cell r="A706" t="str">
            <v>DNV-TRC - 65</v>
          </cell>
          <cell r="E706">
            <v>65</v>
          </cell>
        </row>
        <row r="707">
          <cell r="A707" t="str">
            <v>DNV-TRC - 70</v>
          </cell>
          <cell r="E707">
            <v>70</v>
          </cell>
        </row>
        <row r="708">
          <cell r="A708" t="str">
            <v>DNV-TRC - 75</v>
          </cell>
          <cell r="E708">
            <v>75</v>
          </cell>
        </row>
        <row r="709">
          <cell r="A709" t="str">
            <v>DNV-TRC - 80</v>
          </cell>
          <cell r="E709">
            <v>80</v>
          </cell>
        </row>
        <row r="710">
          <cell r="A710" t="str">
            <v>DNV-TRC - 85</v>
          </cell>
          <cell r="E710">
            <v>85</v>
          </cell>
        </row>
        <row r="711">
          <cell r="A711" t="str">
            <v>DNV-TRC - 90</v>
          </cell>
          <cell r="E711">
            <v>90</v>
          </cell>
        </row>
        <row r="712">
          <cell r="A712" t="str">
            <v>DNV-TRC - 95</v>
          </cell>
          <cell r="E712">
            <v>95</v>
          </cell>
        </row>
        <row r="713">
          <cell r="A713" t="str">
            <v>DNV-TRC - 100</v>
          </cell>
          <cell r="E713">
            <v>100</v>
          </cell>
        </row>
        <row r="716">
          <cell r="B716" t="str">
            <v>T R A N S P O R T E S    C A R R E T E R O S  -   C A M I O N    C O N    A C O P L A D O</v>
          </cell>
        </row>
        <row r="717">
          <cell r="A717" t="str">
            <v>DNV-TRCA - 55</v>
          </cell>
          <cell r="E717">
            <v>55</v>
          </cell>
        </row>
        <row r="718">
          <cell r="A718" t="str">
            <v>DNV-TRCA - 60</v>
          </cell>
          <cell r="E718">
            <v>60</v>
          </cell>
        </row>
        <row r="719">
          <cell r="A719" t="str">
            <v>DNV-TRCA - 65</v>
          </cell>
          <cell r="E719">
            <v>65</v>
          </cell>
        </row>
        <row r="720">
          <cell r="A720" t="str">
            <v>DNV-TRCA - 70</v>
          </cell>
          <cell r="E720">
            <v>70</v>
          </cell>
        </row>
        <row r="721">
          <cell r="A721" t="str">
            <v>DNV-TRCA - 75</v>
          </cell>
          <cell r="E721">
            <v>75</v>
          </cell>
        </row>
        <row r="722">
          <cell r="A722" t="str">
            <v>DNV-TRCA - 80</v>
          </cell>
          <cell r="E722">
            <v>80</v>
          </cell>
        </row>
        <row r="723">
          <cell r="A723" t="str">
            <v>DNV-TRCA - 85</v>
          </cell>
          <cell r="E723">
            <v>85</v>
          </cell>
        </row>
        <row r="724">
          <cell r="A724" t="str">
            <v>DNV-TRCA - 90</v>
          </cell>
          <cell r="E724">
            <v>90</v>
          </cell>
        </row>
        <row r="725">
          <cell r="A725" t="str">
            <v>DNV-TRCA - 95</v>
          </cell>
          <cell r="E725">
            <v>95</v>
          </cell>
        </row>
        <row r="726">
          <cell r="A726" t="str">
            <v>DNV-TRCA - 100</v>
          </cell>
          <cell r="E726">
            <v>100</v>
          </cell>
        </row>
        <row r="727">
          <cell r="A727" t="str">
            <v>DNV-TRCA - 105</v>
          </cell>
          <cell r="E727">
            <v>105</v>
          </cell>
        </row>
        <row r="728">
          <cell r="A728" t="str">
            <v>DNV-TRCA - 110</v>
          </cell>
          <cell r="E728">
            <v>110</v>
          </cell>
        </row>
        <row r="729">
          <cell r="A729" t="str">
            <v>DNV-TRCA - 120</v>
          </cell>
          <cell r="E729">
            <v>120</v>
          </cell>
        </row>
        <row r="730">
          <cell r="A730" t="str">
            <v>DNV-TRCA - 130</v>
          </cell>
          <cell r="E730">
            <v>130</v>
          </cell>
        </row>
        <row r="731">
          <cell r="A731" t="str">
            <v>DNV-TRCA - 140</v>
          </cell>
          <cell r="E731">
            <v>140</v>
          </cell>
        </row>
        <row r="732">
          <cell r="A732" t="str">
            <v>DNV-TRCA - 150</v>
          </cell>
          <cell r="E732">
            <v>150</v>
          </cell>
        </row>
        <row r="733">
          <cell r="A733" t="str">
            <v>DNV-TRCA - 160</v>
          </cell>
          <cell r="E733">
            <v>160</v>
          </cell>
        </row>
        <row r="734">
          <cell r="A734" t="str">
            <v>DNV-TRCA - 170</v>
          </cell>
          <cell r="E734">
            <v>170</v>
          </cell>
        </row>
        <row r="735">
          <cell r="A735" t="str">
            <v>DNV-TRCA - 180</v>
          </cell>
          <cell r="E735">
            <v>180</v>
          </cell>
        </row>
        <row r="736">
          <cell r="A736" t="str">
            <v>DNV-TRCA - 200</v>
          </cell>
          <cell r="E736">
            <v>200</v>
          </cell>
        </row>
        <row r="737">
          <cell r="A737" t="str">
            <v>DNV-TRCA - 225</v>
          </cell>
          <cell r="E737">
            <v>225</v>
          </cell>
        </row>
        <row r="738">
          <cell r="A738" t="str">
            <v>DNV-TRCA - 250</v>
          </cell>
          <cell r="E738">
            <v>250</v>
          </cell>
        </row>
        <row r="739">
          <cell r="A739" t="str">
            <v>DNV-TRCA - 275</v>
          </cell>
          <cell r="E739">
            <v>275</v>
          </cell>
        </row>
        <row r="740">
          <cell r="A740" t="str">
            <v>DNV-TRCA - 300</v>
          </cell>
          <cell r="E740">
            <v>300</v>
          </cell>
        </row>
        <row r="741">
          <cell r="A741" t="str">
            <v>DNV-TRCA - 325</v>
          </cell>
          <cell r="E741">
            <v>325</v>
          </cell>
        </row>
        <row r="742">
          <cell r="A742" t="str">
            <v>DNV-TRCA - 350</v>
          </cell>
          <cell r="E742">
            <v>350</v>
          </cell>
        </row>
        <row r="743">
          <cell r="A743" t="str">
            <v>DNV-TRCA - 375</v>
          </cell>
          <cell r="E743">
            <v>375</v>
          </cell>
        </row>
        <row r="744">
          <cell r="A744" t="str">
            <v>DNV-TRCA - 400</v>
          </cell>
          <cell r="E744">
            <v>400</v>
          </cell>
        </row>
        <row r="745">
          <cell r="A745" t="str">
            <v>DNV-TRCA - 425</v>
          </cell>
          <cell r="E745">
            <v>425</v>
          </cell>
        </row>
        <row r="746">
          <cell r="A746" t="str">
            <v>DNV-TRCA - 450</v>
          </cell>
          <cell r="E746">
            <v>450</v>
          </cell>
        </row>
        <row r="747">
          <cell r="A747" t="str">
            <v>DNV-TRCA - 475</v>
          </cell>
          <cell r="E747">
            <v>475</v>
          </cell>
        </row>
        <row r="748">
          <cell r="A748" t="str">
            <v>DNV-TRCA - 500</v>
          </cell>
          <cell r="E748">
            <v>500</v>
          </cell>
        </row>
        <row r="749">
          <cell r="A749" t="str">
            <v>DNV-TRCA - 600</v>
          </cell>
          <cell r="E749">
            <v>600</v>
          </cell>
        </row>
        <row r="750">
          <cell r="A750" t="str">
            <v>DNV-TRCA - 800</v>
          </cell>
          <cell r="E750">
            <v>800</v>
          </cell>
        </row>
        <row r="751">
          <cell r="A751" t="str">
            <v>DNV-TRCA - 1000</v>
          </cell>
          <cell r="E751">
            <v>1000</v>
          </cell>
        </row>
        <row r="756">
          <cell r="B756" t="str">
            <v xml:space="preserve">INSTITUTO DE INVESTIGACIONES ECONÓMICAS Y ESTADÍSTICAS SJ </v>
          </cell>
        </row>
        <row r="758">
          <cell r="B758" t="str">
            <v>Código</v>
          </cell>
          <cell r="C758" t="str">
            <v>Producto</v>
          </cell>
        </row>
        <row r="759">
          <cell r="A759" t="str">
            <v>IIEE-SJ - 1</v>
          </cell>
          <cell r="B759">
            <v>1</v>
          </cell>
          <cell r="E759" t="str">
            <v>Mano de Obra</v>
          </cell>
        </row>
        <row r="760">
          <cell r="A760" t="str">
            <v>IIEE-SJ - 101000</v>
          </cell>
          <cell r="B760">
            <v>101000</v>
          </cell>
          <cell r="E760" t="str">
            <v>Oficial Especializado</v>
          </cell>
        </row>
        <row r="761">
          <cell r="A761" t="str">
            <v>IIEE-SJ - 102000</v>
          </cell>
          <cell r="B761">
            <v>102000</v>
          </cell>
          <cell r="E761" t="str">
            <v xml:space="preserve">Oficial </v>
          </cell>
        </row>
        <row r="762">
          <cell r="A762" t="str">
            <v>IIEE-SJ - 103000</v>
          </cell>
          <cell r="B762">
            <v>103000</v>
          </cell>
          <cell r="E762" t="str">
            <v>Ayudante</v>
          </cell>
        </row>
        <row r="764">
          <cell r="A764" t="str">
            <v>IIEE-SJ - 2</v>
          </cell>
          <cell r="B764">
            <v>2</v>
          </cell>
          <cell r="E764" t="str">
            <v>Materiales</v>
          </cell>
        </row>
        <row r="766">
          <cell r="A766" t="str">
            <v>IIEE-SJ - 201</v>
          </cell>
          <cell r="B766">
            <v>201</v>
          </cell>
          <cell r="E766" t="str">
            <v>Madera</v>
          </cell>
        </row>
        <row r="767">
          <cell r="A767" t="str">
            <v>IIEE-SJ - 201001</v>
          </cell>
          <cell r="B767">
            <v>201001</v>
          </cell>
          <cell r="E767" t="str">
            <v>Terciado Fenólico e= 18mm.  Mts. 1,22x 2,44</v>
          </cell>
        </row>
        <row r="768">
          <cell r="A768" t="str">
            <v>IIEE-SJ - 201002</v>
          </cell>
          <cell r="B768">
            <v>201002</v>
          </cell>
          <cell r="E768" t="str">
            <v>Alamo Tirante 3" X 3" x mt 2,25</v>
          </cell>
        </row>
        <row r="769">
          <cell r="A769" t="str">
            <v>IIEE-SJ - 201003</v>
          </cell>
          <cell r="B769">
            <v>201003</v>
          </cell>
          <cell r="E769" t="str">
            <v>Puntales de Alamo de 8,5 cm x 2,5 m.</v>
          </cell>
        </row>
        <row r="772">
          <cell r="A772" t="str">
            <v>IIEE-SJ - 202</v>
          </cell>
          <cell r="B772">
            <v>202</v>
          </cell>
          <cell r="E772" t="str">
            <v>Hierros</v>
          </cell>
        </row>
        <row r="773">
          <cell r="A773" t="str">
            <v>IIEE-SJ - 202001</v>
          </cell>
          <cell r="B773">
            <v>202001</v>
          </cell>
          <cell r="E773" t="str">
            <v>Hierro Torcionado  8mm. "Acindar" x 12 mts</v>
          </cell>
        </row>
        <row r="774">
          <cell r="A774" t="str">
            <v>IIEE-SJ - 202002</v>
          </cell>
          <cell r="B774">
            <v>202002</v>
          </cell>
          <cell r="E774" t="str">
            <v>Clavos Punta Paris 2"</v>
          </cell>
        </row>
        <row r="775">
          <cell r="A775" t="str">
            <v>IIEE-SJ - 202003</v>
          </cell>
          <cell r="B775">
            <v>202003</v>
          </cell>
          <cell r="E775" t="str">
            <v>Alambre Nº 17</v>
          </cell>
        </row>
        <row r="778">
          <cell r="A778" t="str">
            <v>IIEE-SJ - 203</v>
          </cell>
          <cell r="B778">
            <v>203</v>
          </cell>
          <cell r="E778" t="str">
            <v>Áridos</v>
          </cell>
        </row>
        <row r="779">
          <cell r="A779" t="str">
            <v>IIEE-SJ - 203001</v>
          </cell>
          <cell r="B779">
            <v>203001</v>
          </cell>
          <cell r="E779" t="str">
            <v>Arena clasificada lavada</v>
          </cell>
        </row>
        <row r="780">
          <cell r="A780" t="str">
            <v>IIEE-SJ - 203002</v>
          </cell>
          <cell r="B780">
            <v>203002</v>
          </cell>
          <cell r="E780" t="str">
            <v>Canto rodado clasificado</v>
          </cell>
        </row>
        <row r="782">
          <cell r="A782" t="str">
            <v>IIEE-SJ - 204</v>
          </cell>
          <cell r="B782">
            <v>204</v>
          </cell>
          <cell r="E782" t="str">
            <v>Aglomerantes</v>
          </cell>
        </row>
        <row r="783">
          <cell r="A783" t="str">
            <v>IIEE-SJ - 204001</v>
          </cell>
          <cell r="B783">
            <v>204001</v>
          </cell>
          <cell r="E783" t="str">
            <v>Cemento aprobado con envase x 50 Kg. " Loma Negra"</v>
          </cell>
        </row>
        <row r="784">
          <cell r="A784" t="str">
            <v>IIEE-SJ - 204002</v>
          </cell>
          <cell r="B784">
            <v>204002</v>
          </cell>
          <cell r="E784" t="str">
            <v>Calcemit c/env x 30 Kg.</v>
          </cell>
        </row>
        <row r="785">
          <cell r="A785" t="str">
            <v>IIEE-SJ - 204003</v>
          </cell>
          <cell r="B785">
            <v>204003</v>
          </cell>
          <cell r="E785" t="str">
            <v>Cemento blanco bolsa de 42 Kg. "Pingüino"</v>
          </cell>
        </row>
        <row r="789">
          <cell r="A789" t="str">
            <v>IIEE-SJ - 205</v>
          </cell>
          <cell r="B789">
            <v>205</v>
          </cell>
          <cell r="E789" t="str">
            <v>Ladrillos y Viguetas</v>
          </cell>
        </row>
        <row r="790">
          <cell r="A790" t="str">
            <v>IIEE-SJ - 205001</v>
          </cell>
          <cell r="B790">
            <v>205001</v>
          </cell>
          <cell r="E790" t="str">
            <v>Ladrillos comunes</v>
          </cell>
        </row>
        <row r="791">
          <cell r="A791" t="str">
            <v>IIEE-SJ - 205002</v>
          </cell>
          <cell r="B791">
            <v>205002</v>
          </cell>
          <cell r="E791" t="str">
            <v>Ladrillón de 1°</v>
          </cell>
        </row>
        <row r="796">
          <cell r="A796" t="str">
            <v>IIEE-SJ - 206</v>
          </cell>
          <cell r="B796">
            <v>206</v>
          </cell>
          <cell r="E796" t="str">
            <v>Aislantes</v>
          </cell>
        </row>
        <row r="797">
          <cell r="A797" t="str">
            <v>IIEE-SJ - 206001</v>
          </cell>
          <cell r="B797">
            <v>206001</v>
          </cell>
          <cell r="E797" t="str">
            <v>Emulsión asfáltica envase x 18 lts. (RicAsfalt )</v>
          </cell>
        </row>
        <row r="798">
          <cell r="A798" t="str">
            <v>IIEE-SJ - 206002</v>
          </cell>
          <cell r="B798">
            <v>206002</v>
          </cell>
          <cell r="E798" t="str">
            <v>Poliestireno expandido e = 1 cm.</v>
          </cell>
        </row>
        <row r="802">
          <cell r="A802" t="str">
            <v>IIEE-SJ - 207</v>
          </cell>
          <cell r="B802">
            <v>207</v>
          </cell>
          <cell r="E802" t="str">
            <v>Pinturas y afines</v>
          </cell>
        </row>
        <row r="803">
          <cell r="A803" t="str">
            <v>IIEE-SJ - 207001</v>
          </cell>
          <cell r="B803">
            <v>207001</v>
          </cell>
          <cell r="E803" t="str">
            <v>Esmalte sintetico blanco x 4 lts tipo ALBA</v>
          </cell>
        </row>
        <row r="808">
          <cell r="A808" t="str">
            <v>IIEE-SJ - 208</v>
          </cell>
          <cell r="B808">
            <v>208</v>
          </cell>
          <cell r="E808" t="str">
            <v>Vidrios y otros</v>
          </cell>
        </row>
        <row r="809">
          <cell r="A809" t="str">
            <v>IIEE-SJ - 208001</v>
          </cell>
          <cell r="B809">
            <v>208001</v>
          </cell>
          <cell r="E809" t="str">
            <v>Vidrio transparente de 3mm  precio x m2.</v>
          </cell>
        </row>
        <row r="812">
          <cell r="A812" t="str">
            <v>IIEE-SJ - 209</v>
          </cell>
          <cell r="B812">
            <v>209</v>
          </cell>
          <cell r="E812" t="str">
            <v>Electricidad</v>
          </cell>
        </row>
        <row r="813">
          <cell r="A813" t="str">
            <v>IIEE-SJ - 209001</v>
          </cell>
          <cell r="B813">
            <v>209001</v>
          </cell>
          <cell r="E813" t="str">
            <v>Cable de Cobre aislado de 1,5mm tipo Pirelli</v>
          </cell>
        </row>
        <row r="814">
          <cell r="A814" t="str">
            <v>IIEE-SJ - 209002</v>
          </cell>
          <cell r="B814">
            <v>209002</v>
          </cell>
          <cell r="E814" t="str">
            <v>Caja de Acero rectangular MOP</v>
          </cell>
        </row>
        <row r="815">
          <cell r="A815" t="str">
            <v>IIEE-SJ - 209003</v>
          </cell>
          <cell r="B815">
            <v>209003</v>
          </cell>
          <cell r="E815" t="str">
            <v>Caño de Acero Semipesado 3/4"</v>
          </cell>
        </row>
        <row r="816">
          <cell r="A816" t="str">
            <v>IIEE-SJ - 209004</v>
          </cell>
          <cell r="B816">
            <v>209004</v>
          </cell>
          <cell r="E816" t="str">
            <v>Tomacorriente de Embutir c/tapa tipo "Exul"</v>
          </cell>
        </row>
        <row r="821">
          <cell r="A821" t="str">
            <v>IIEE-SJ - 210</v>
          </cell>
          <cell r="B821">
            <v>210</v>
          </cell>
          <cell r="E821" t="str">
            <v>Instalaciones Sanitarias y Gas</v>
          </cell>
        </row>
        <row r="822">
          <cell r="A822" t="str">
            <v>IIEE-SJ - 210001</v>
          </cell>
          <cell r="B822">
            <v>210001</v>
          </cell>
          <cell r="E822" t="str">
            <v>Caño Negro c/expoxi de 3/4"</v>
          </cell>
        </row>
        <row r="823">
          <cell r="A823" t="str">
            <v>IIEE-SJ - 210002</v>
          </cell>
          <cell r="B823">
            <v>210002</v>
          </cell>
          <cell r="E823" t="str">
            <v>Tubo de PVC 3,2mmdiam x 63mm x 4 mts</v>
          </cell>
        </row>
        <row r="824">
          <cell r="A824" t="str">
            <v>IIEE-SJ - 210003</v>
          </cell>
          <cell r="B824">
            <v>210003</v>
          </cell>
          <cell r="E824" t="str">
            <v>Deposito de Fº Cº embutir de 16 lts.</v>
          </cell>
        </row>
        <row r="825">
          <cell r="A825" t="str">
            <v>IIEE-SJ - 210004</v>
          </cell>
          <cell r="B825">
            <v>210004</v>
          </cell>
          <cell r="E825" t="str">
            <v>Llave de Bronce 3/4" Fv (paso)</v>
          </cell>
        </row>
        <row r="826">
          <cell r="A826" t="str">
            <v>IIEE-SJ - 210005</v>
          </cell>
          <cell r="B826">
            <v>210005</v>
          </cell>
          <cell r="E826" t="str">
            <v>Inodoro Pedestal  blanco FERRUM ANDINA</v>
          </cell>
        </row>
        <row r="827">
          <cell r="A827" t="str">
            <v>IIEE-SJ - 210006</v>
          </cell>
          <cell r="B827">
            <v>210006</v>
          </cell>
          <cell r="E827" t="str">
            <v>Tanque de Plastico para agua tricapa850lts. Aprobado.</v>
          </cell>
        </row>
        <row r="828">
          <cell r="A828" t="str">
            <v>IIEE-SJ - 210007</v>
          </cell>
          <cell r="B828">
            <v>210007</v>
          </cell>
          <cell r="E828" t="str">
            <v>Portarrollo blanco FERRUM  FIX</v>
          </cell>
        </row>
        <row r="829">
          <cell r="A829" t="str">
            <v>IIEE-SJ - 210008</v>
          </cell>
          <cell r="B829">
            <v>210008</v>
          </cell>
          <cell r="E829" t="str">
            <v>Llave de gas con roseta de 1/2"</v>
          </cell>
        </row>
        <row r="831">
          <cell r="A831" t="str">
            <v>IIEE-SJ - 211</v>
          </cell>
          <cell r="B831">
            <v>211</v>
          </cell>
          <cell r="E831" t="str">
            <v>Carpintería Metálica y Madera</v>
          </cell>
        </row>
        <row r="832">
          <cell r="A832" t="str">
            <v>IIEE-SJ - 211001</v>
          </cell>
          <cell r="B832">
            <v>211001</v>
          </cell>
          <cell r="E832" t="str">
            <v>Chapadur superpuerta 1,22x2,13</v>
          </cell>
        </row>
        <row r="833">
          <cell r="A833" t="str">
            <v>IIEE-SJ - 211002</v>
          </cell>
          <cell r="B833">
            <v>211002</v>
          </cell>
          <cell r="E833" t="str">
            <v xml:space="preserve">Alamo Tabla 1" X 4" </v>
          </cell>
        </row>
        <row r="834">
          <cell r="A834" t="str">
            <v>IIEE-SJ - 211003</v>
          </cell>
          <cell r="B834">
            <v>211003</v>
          </cell>
          <cell r="E834" t="str">
            <v>Chapa de Hierro Nº 18 medidas (1,22x2,44)</v>
          </cell>
        </row>
        <row r="835">
          <cell r="A835" t="str">
            <v>IIEE-SJ - 211004</v>
          </cell>
          <cell r="B835">
            <v>211004</v>
          </cell>
          <cell r="E835" t="str">
            <v>Pomela de Hierro re. 140x170</v>
          </cell>
        </row>
        <row r="836">
          <cell r="A836" t="str">
            <v>IIEE-SJ - 211005</v>
          </cell>
          <cell r="B836">
            <v>211005</v>
          </cell>
          <cell r="E836" t="str">
            <v>Cerradura tipo kallay nº 4006</v>
          </cell>
        </row>
        <row r="842">
          <cell r="A842" t="str">
            <v>IIEE-SJ - 212</v>
          </cell>
          <cell r="B842">
            <v>212</v>
          </cell>
          <cell r="E842" t="str">
            <v>Combustibles</v>
          </cell>
        </row>
        <row r="843">
          <cell r="A843" t="str">
            <v>IIEE-SJ - 212001</v>
          </cell>
          <cell r="B843">
            <v>212001</v>
          </cell>
          <cell r="E843" t="str">
            <v>Gas Oil</v>
          </cell>
        </row>
        <row r="844">
          <cell r="A844" t="str">
            <v>IIEE-SJ - 212002</v>
          </cell>
          <cell r="B844">
            <v>212002</v>
          </cell>
          <cell r="E844" t="str">
            <v xml:space="preserve">Nafta Super </v>
          </cell>
        </row>
        <row r="846">
          <cell r="A846" t="str">
            <v>IIEE-SJ - 212004</v>
          </cell>
          <cell r="B846">
            <v>212004</v>
          </cell>
          <cell r="E846" t="str">
            <v>Aceite Diesel Movil extra 15/40</v>
          </cell>
        </row>
        <row r="848">
          <cell r="A848" t="str">
            <v>IIEE-SJ - 213</v>
          </cell>
          <cell r="B848">
            <v>213</v>
          </cell>
          <cell r="E848" t="str">
            <v>Piedras y Triturados</v>
          </cell>
        </row>
        <row r="849">
          <cell r="A849" t="str">
            <v>IIEE-SJ - 213001</v>
          </cell>
          <cell r="B849">
            <v>213001</v>
          </cell>
          <cell r="E849" t="str">
            <v>Piedra Nº 1</v>
          </cell>
        </row>
        <row r="850">
          <cell r="A850" t="str">
            <v>IIEE-SJ - 213002</v>
          </cell>
          <cell r="B850">
            <v>213002</v>
          </cell>
          <cell r="E850" t="str">
            <v>Piedra Nº 2</v>
          </cell>
        </row>
        <row r="851">
          <cell r="A851" t="str">
            <v>IIEE-SJ - 213003</v>
          </cell>
          <cell r="B851">
            <v>213003</v>
          </cell>
          <cell r="E851" t="str">
            <v>Piedra Nº 3</v>
          </cell>
        </row>
        <row r="852">
          <cell r="A852" t="str">
            <v>IIEE-SJ - 213004</v>
          </cell>
          <cell r="B852">
            <v>213004</v>
          </cell>
          <cell r="E852" t="str">
            <v>Arena para sellado</v>
          </cell>
        </row>
        <row r="853">
          <cell r="A853" t="str">
            <v>IIEE-SJ - 213005</v>
          </cell>
          <cell r="B853">
            <v>213005</v>
          </cell>
          <cell r="E853" t="str">
            <v>Triturado 8 mm</v>
          </cell>
        </row>
        <row r="854">
          <cell r="A854" t="str">
            <v>IIEE-SJ - 213006</v>
          </cell>
          <cell r="B854">
            <v>213006</v>
          </cell>
          <cell r="E854" t="str">
            <v>Triturado 20 mm</v>
          </cell>
        </row>
        <row r="855">
          <cell r="A855" t="str">
            <v>IIEE-SJ - 213007</v>
          </cell>
          <cell r="B855">
            <v>213007</v>
          </cell>
          <cell r="E855" t="str">
            <v>Materia Granular p/sub-base bajo 3"</v>
          </cell>
        </row>
        <row r="856">
          <cell r="A856" t="str">
            <v>IIEE-SJ - 213008</v>
          </cell>
          <cell r="B856">
            <v>213008</v>
          </cell>
          <cell r="E856" t="str">
            <v>Materia Granular p/base bajo 2"</v>
          </cell>
        </row>
        <row r="858">
          <cell r="A858" t="str">
            <v>IIEE-SJ - 214</v>
          </cell>
          <cell r="B858">
            <v>214</v>
          </cell>
          <cell r="E858" t="str">
            <v>Asfaltos</v>
          </cell>
        </row>
        <row r="859">
          <cell r="A859" t="str">
            <v>IIEE-SJ - 214001</v>
          </cell>
          <cell r="B859">
            <v>214001</v>
          </cell>
          <cell r="E859" t="str">
            <v>Cementi tipo 50/60</v>
          </cell>
        </row>
        <row r="860">
          <cell r="A860" t="str">
            <v>IIEE-SJ - 214002</v>
          </cell>
          <cell r="B860">
            <v>214002</v>
          </cell>
          <cell r="E860" t="str">
            <v>Asfaliq EM1</v>
          </cell>
        </row>
        <row r="861">
          <cell r="A861" t="str">
            <v>IIEE-SJ - 214003</v>
          </cell>
          <cell r="B861">
            <v>214003</v>
          </cell>
          <cell r="E861" t="str">
            <v>Asfaliq ER1</v>
          </cell>
        </row>
        <row r="862">
          <cell r="A862" t="str">
            <v>IIEE-SJ - 214004</v>
          </cell>
          <cell r="B862">
            <v>214004</v>
          </cell>
          <cell r="E862" t="str">
            <v>Emulsion EBCR</v>
          </cell>
        </row>
        <row r="863">
          <cell r="A863" t="str">
            <v>IIEE-SJ - 214005</v>
          </cell>
          <cell r="B863">
            <v>214005</v>
          </cell>
          <cell r="E863" t="str">
            <v>Bitalco 70/100</v>
          </cell>
        </row>
        <row r="864">
          <cell r="A864" t="str">
            <v>IIEE-SJ - 214006</v>
          </cell>
          <cell r="B864">
            <v>214006</v>
          </cell>
          <cell r="E864" t="str">
            <v>Mezcla 70/30</v>
          </cell>
        </row>
        <row r="866">
          <cell r="A866" t="str">
            <v>IIEE-SJ - 215</v>
          </cell>
          <cell r="B866">
            <v>215</v>
          </cell>
          <cell r="E866" t="str">
            <v>Defensas Viales de Seguridad</v>
          </cell>
        </row>
        <row r="870">
          <cell r="A870" t="str">
            <v>IIEE-SJ - 215004</v>
          </cell>
          <cell r="B870">
            <v>215004</v>
          </cell>
          <cell r="E870" t="str">
            <v>Postes metalicos pesados long. 1,50</v>
          </cell>
        </row>
        <row r="871">
          <cell r="A871" t="str">
            <v>IIEE-SJ - 215005</v>
          </cell>
          <cell r="B871">
            <v>215005</v>
          </cell>
          <cell r="E871" t="str">
            <v>Alas terminales comunes (0,73 m)</v>
          </cell>
        </row>
        <row r="872">
          <cell r="A872" t="str">
            <v>IIEE-SJ - 215006</v>
          </cell>
          <cell r="B872">
            <v>215006</v>
          </cell>
          <cell r="E872" t="str">
            <v>Caño Armco MP100 chapa ac. 2 mm Ondul. Y Galv.; 2mts. Diam.</v>
          </cell>
        </row>
        <row r="874">
          <cell r="A874" t="str">
            <v>IIEE-SJ - 216</v>
          </cell>
          <cell r="B874">
            <v>216</v>
          </cell>
          <cell r="E874" t="str">
            <v>Explosivos</v>
          </cell>
        </row>
        <row r="875">
          <cell r="A875" t="str">
            <v>IIEE-SJ - 216001</v>
          </cell>
          <cell r="B875">
            <v>216001</v>
          </cell>
          <cell r="E875" t="str">
            <v>Powergel 800 encartuchado Kg</v>
          </cell>
        </row>
        <row r="876">
          <cell r="A876" t="str">
            <v>IIEE-SJ - 216002</v>
          </cell>
          <cell r="B876">
            <v>216002</v>
          </cell>
          <cell r="E876" t="str">
            <v>Detonador Comun Nº 8  Kg.</v>
          </cell>
        </row>
        <row r="877">
          <cell r="A877" t="str">
            <v>IIEE-SJ - 216003</v>
          </cell>
          <cell r="B877">
            <v>216003</v>
          </cell>
          <cell r="E877" t="str">
            <v>Mecha Lenta Kg.</v>
          </cell>
        </row>
        <row r="878">
          <cell r="A878" t="str">
            <v>IIEE-SJ - 216004</v>
          </cell>
          <cell r="B878">
            <v>216004</v>
          </cell>
          <cell r="E878" t="str">
            <v>Detonador Noneles 1/15 seriados c/u</v>
          </cell>
        </row>
        <row r="879">
          <cell r="A879" t="str">
            <v>IIEE-SJ - 216005</v>
          </cell>
          <cell r="B879">
            <v>216005</v>
          </cell>
          <cell r="E879" t="str">
            <v>Cordon Detonante 5 Grs/mts. Kg.</v>
          </cell>
        </row>
        <row r="881">
          <cell r="A881" t="str">
            <v>IIEE-SJ - 217</v>
          </cell>
          <cell r="B881">
            <v>217</v>
          </cell>
          <cell r="E881" t="str">
            <v>Gaviones</v>
          </cell>
        </row>
        <row r="882">
          <cell r="A882" t="str">
            <v>IIEE-SJ - 217001</v>
          </cell>
          <cell r="B882">
            <v>217001</v>
          </cell>
          <cell r="E882" t="str">
            <v>Gav. Malla 6x8 alam.zinc 5% 3mm de ref. mt 1x1x1</v>
          </cell>
        </row>
        <row r="883">
          <cell r="A883" t="str">
            <v>IIEE-SJ - 217002</v>
          </cell>
          <cell r="B883">
            <v>217002</v>
          </cell>
          <cell r="E883" t="str">
            <v>Alambre galvanizado para gavion</v>
          </cell>
        </row>
        <row r="885">
          <cell r="A885" t="str">
            <v>IIEE-SJ - 218</v>
          </cell>
          <cell r="B885">
            <v>218</v>
          </cell>
          <cell r="E885" t="str">
            <v>Hormigón Elaborado</v>
          </cell>
        </row>
        <row r="886">
          <cell r="A886" t="str">
            <v>IIEE-SJ - 218001</v>
          </cell>
          <cell r="B886">
            <v>218001</v>
          </cell>
          <cell r="E886" t="str">
            <v>180 X M3      H-8</v>
          </cell>
        </row>
        <row r="887">
          <cell r="A887" t="str">
            <v>IIEE-SJ - 218002</v>
          </cell>
          <cell r="B887">
            <v>218002</v>
          </cell>
          <cell r="E887" t="str">
            <v>250 X M3      H-13</v>
          </cell>
        </row>
        <row r="888">
          <cell r="A888" t="str">
            <v>IIEE-SJ - 218003</v>
          </cell>
          <cell r="B888">
            <v>218003</v>
          </cell>
          <cell r="E888" t="str">
            <v>310 X M3      H-17</v>
          </cell>
        </row>
        <row r="890">
          <cell r="A890" t="str">
            <v>IIEE-SJ - 219</v>
          </cell>
          <cell r="B890">
            <v>219</v>
          </cell>
          <cell r="E890" t="str">
            <v>Cubiertas</v>
          </cell>
        </row>
        <row r="891">
          <cell r="A891" t="str">
            <v>IIEE-SJ - 219001</v>
          </cell>
          <cell r="B891">
            <v>219001</v>
          </cell>
          <cell r="E891" t="str">
            <v>CUBIERTA CON TACOS 1000 X 20 16 T.</v>
          </cell>
        </row>
        <row r="892">
          <cell r="A892" t="str">
            <v>IIEE-SJ - 219002</v>
          </cell>
          <cell r="B892">
            <v>219002</v>
          </cell>
          <cell r="E892" t="str">
            <v>CUBIERTAS SIN TACOS 1000 X 20 16T</v>
          </cell>
        </row>
        <row r="893">
          <cell r="A893" t="str">
            <v>IIEE-SJ - 219003</v>
          </cell>
          <cell r="B893">
            <v>219003</v>
          </cell>
          <cell r="E893" t="str">
            <v>CUBIERTA 1400 X 24 12 TELAS</v>
          </cell>
        </row>
        <row r="894">
          <cell r="A894" t="str">
            <v>IIEE-SJ - 219004</v>
          </cell>
          <cell r="B894">
            <v>219004</v>
          </cell>
          <cell r="E894" t="str">
            <v>CUBIERTA 23,5 X 25 20 T</v>
          </cell>
        </row>
        <row r="895">
          <cell r="A895" t="str">
            <v>IIEE-SJ - 219005</v>
          </cell>
          <cell r="B895">
            <v>219005</v>
          </cell>
          <cell r="E895" t="str">
            <v>CUBIERTA 26,5 X 25 20 T</v>
          </cell>
        </row>
        <row r="897">
          <cell r="A897" t="str">
            <v>IIEE-SJ - 220</v>
          </cell>
          <cell r="B897">
            <v>220</v>
          </cell>
          <cell r="E897" t="str">
            <v>Señalamientos</v>
          </cell>
        </row>
        <row r="901">
          <cell r="A901" t="str">
            <v>IIEE-SJ - 220004</v>
          </cell>
          <cell r="B901">
            <v>220004</v>
          </cell>
          <cell r="E901" t="str">
            <v>Pint/reflec p/demerc. Horiz. Temp.Amb.x 20 lts</v>
          </cell>
        </row>
        <row r="902">
          <cell r="A902" t="str">
            <v>IIEE-SJ - 220005</v>
          </cell>
          <cell r="B902">
            <v>220005</v>
          </cell>
          <cell r="E902" t="str">
            <v>Diluyente para demarcación x 20 lts</v>
          </cell>
        </row>
        <row r="903">
          <cell r="A903" t="str">
            <v>IIEE-SJ - 220006</v>
          </cell>
          <cell r="B903">
            <v>220006</v>
          </cell>
          <cell r="E903" t="str">
            <v>Pintura ligante imprimador x 20 lts</v>
          </cell>
        </row>
        <row r="905">
          <cell r="A905" t="str">
            <v>IIEE-SJ - 221</v>
          </cell>
          <cell r="B905">
            <v>221</v>
          </cell>
          <cell r="E905" t="str">
            <v>Ferretería</v>
          </cell>
        </row>
        <row r="906">
          <cell r="A906" t="str">
            <v>IIEE-SJ - 221001</v>
          </cell>
          <cell r="B906">
            <v>221001</v>
          </cell>
          <cell r="E906" t="str">
            <v>Caño PVC  k10 DE 1/2"</v>
          </cell>
        </row>
        <row r="907">
          <cell r="A907" t="str">
            <v>IIEE-SJ - 221002</v>
          </cell>
          <cell r="B907">
            <v>221002</v>
          </cell>
          <cell r="E907" t="str">
            <v>Acople Rapido 1/2"</v>
          </cell>
        </row>
        <row r="908">
          <cell r="A908" t="str">
            <v>IIEE-SJ - 221003</v>
          </cell>
          <cell r="B908">
            <v>221003</v>
          </cell>
          <cell r="E908" t="str">
            <v>Estaño en Barra al 33%</v>
          </cell>
        </row>
        <row r="911">
          <cell r="A911" t="str">
            <v>IIEE-SJ - 221006</v>
          </cell>
          <cell r="B911">
            <v>221006</v>
          </cell>
          <cell r="E911" t="str">
            <v>Caño Hormigon comprimido 0,40 mts.</v>
          </cell>
        </row>
        <row r="913">
          <cell r="A913" t="str">
            <v>IIEE-SJ - 222</v>
          </cell>
          <cell r="B913">
            <v>222</v>
          </cell>
          <cell r="E913" t="str">
            <v>Instalación agua y cloacas (OSSE)</v>
          </cell>
        </row>
        <row r="914">
          <cell r="A914" t="str">
            <v>IIEE-SJ - 222001</v>
          </cell>
          <cell r="B914">
            <v>222001</v>
          </cell>
          <cell r="E914" t="str">
            <v>Caño PVC R Diam. 75 mm</v>
          </cell>
        </row>
        <row r="915">
          <cell r="A915" t="str">
            <v>IIEE-SJ - 222002</v>
          </cell>
          <cell r="B915">
            <v>222002</v>
          </cell>
          <cell r="E915" t="str">
            <v>Caño PVC R Diam. 150 mm</v>
          </cell>
        </row>
        <row r="916">
          <cell r="A916" t="str">
            <v>IIEE-SJ - 222003</v>
          </cell>
          <cell r="B916">
            <v>222003</v>
          </cell>
          <cell r="E916" t="str">
            <v>Válv.esclusa sm de HºFº d/brida 75 mm *1</v>
          </cell>
        </row>
        <row r="917">
          <cell r="A917" t="str">
            <v>IIEE-SJ - 222004</v>
          </cell>
          <cell r="B917">
            <v>222004</v>
          </cell>
          <cell r="E917" t="str">
            <v>Válv.esclusa sm de HºFº d/brida 250 mm *1</v>
          </cell>
        </row>
        <row r="918">
          <cell r="A918" t="str">
            <v>IIEE-SJ - 222005</v>
          </cell>
          <cell r="B918">
            <v>222005</v>
          </cell>
          <cell r="E918" t="str">
            <v>Caño Polietileno al/dens MRS-80-K10- 20mm</v>
          </cell>
        </row>
        <row r="919">
          <cell r="A919" t="str">
            <v>IIEE-SJ - 222006</v>
          </cell>
          <cell r="B919">
            <v>222006</v>
          </cell>
          <cell r="E919" t="str">
            <v>Kits completo conexión domiciliaria</v>
          </cell>
        </row>
        <row r="920">
          <cell r="A920" t="str">
            <v>IIEE-SJ - 222007</v>
          </cell>
          <cell r="B920">
            <v>222007</v>
          </cell>
          <cell r="E920" t="str">
            <v>Caja para empotrar en vereda</v>
          </cell>
        </row>
        <row r="921">
          <cell r="A921" t="str">
            <v>IIEE-SJ - 222008</v>
          </cell>
          <cell r="B921">
            <v>222008</v>
          </cell>
          <cell r="E921" t="str">
            <v>Caño PVC 40mm diam, 3,2mm esp.</v>
          </cell>
        </row>
        <row r="922">
          <cell r="A922" t="str">
            <v>IIEE-SJ - 222009</v>
          </cell>
          <cell r="B922">
            <v>222009</v>
          </cell>
          <cell r="E922" t="str">
            <v>Caño PVC p/cloacas 160 mm diam. Reglam.</v>
          </cell>
        </row>
        <row r="923">
          <cell r="A923" t="str">
            <v>IIEE-SJ - 222010</v>
          </cell>
          <cell r="B923">
            <v>222010</v>
          </cell>
          <cell r="E923" t="str">
            <v>Caño PVC p/cloacas 315 mm diam. Reglam.</v>
          </cell>
        </row>
        <row r="924">
          <cell r="A924" t="str">
            <v>IIEE-SJ - 222011</v>
          </cell>
          <cell r="B924">
            <v>222011</v>
          </cell>
          <cell r="E924" t="str">
            <v>Marco y Tapa de HºFº pesado 600mm diam</v>
          </cell>
        </row>
        <row r="925">
          <cell r="A925" t="str">
            <v>IIEE-SJ - 222012</v>
          </cell>
          <cell r="B925">
            <v>222012</v>
          </cell>
          <cell r="E925" t="str">
            <v>Marco y Tapa de HºFº ductil art. Clase 400</v>
          </cell>
        </row>
        <row r="926">
          <cell r="A926" t="str">
            <v>IIEE-SJ - 222013</v>
          </cell>
          <cell r="B926">
            <v>222013</v>
          </cell>
          <cell r="E926" t="str">
            <v>Caño PVC Cloacas 110 mm</v>
          </cell>
        </row>
        <row r="927">
          <cell r="A927" t="str">
            <v>IIEE-SJ - 222014</v>
          </cell>
          <cell r="B927">
            <v>222014</v>
          </cell>
          <cell r="E927" t="str">
            <v>Ramal PVC Cloacas 160x110mm a 45º c/ag</v>
          </cell>
        </row>
        <row r="928">
          <cell r="A928" t="str">
            <v>IIEE-SJ - 222015</v>
          </cell>
          <cell r="B928">
            <v>222015</v>
          </cell>
          <cell r="E928" t="str">
            <v>Curva 110 mm diam. A 45º c/aro de goma</v>
          </cell>
        </row>
        <row r="929">
          <cell r="A929" t="str">
            <v>IIEE-SJ - 222016</v>
          </cell>
          <cell r="B929">
            <v>222016</v>
          </cell>
          <cell r="E929" t="str">
            <v>Valvula de Hº ductil tipo euro 20 db 75 mm*1</v>
          </cell>
        </row>
        <row r="931">
          <cell r="A931" t="str">
            <v>IIEE-SJ - 223</v>
          </cell>
          <cell r="B931">
            <v>223</v>
          </cell>
          <cell r="E931" t="str">
            <v>Electricidad externa (Energía San Juan)</v>
          </cell>
        </row>
        <row r="932">
          <cell r="A932" t="str">
            <v>IIEE-SJ - 223001</v>
          </cell>
          <cell r="B932">
            <v>223001</v>
          </cell>
          <cell r="E932" t="str">
            <v>Brazo Metalico s/ CN 77 con collar y bulones</v>
          </cell>
        </row>
        <row r="933">
          <cell r="A933" t="str">
            <v>IIEE-SJ - 223002</v>
          </cell>
          <cell r="B933">
            <v>223002</v>
          </cell>
          <cell r="E933" t="str">
            <v>Cable Cu  tipo talle 2x2x5 mm2</v>
          </cell>
        </row>
        <row r="935">
          <cell r="A935" t="str">
            <v>IIEE-SJ - 223004</v>
          </cell>
          <cell r="B935">
            <v>223004</v>
          </cell>
          <cell r="E935" t="str">
            <v>Morseto bimetalico deriv. 1360/1 B</v>
          </cell>
        </row>
        <row r="936">
          <cell r="A936" t="str">
            <v>IIEE-SJ - 223005</v>
          </cell>
          <cell r="B936">
            <v>223005</v>
          </cell>
          <cell r="E936" t="str">
            <v>Artefacto Meriza 66</v>
          </cell>
        </row>
        <row r="937">
          <cell r="A937" t="str">
            <v>IIEE-SJ - 223006</v>
          </cell>
          <cell r="B937">
            <v>223006</v>
          </cell>
          <cell r="E937" t="str">
            <v>Balasto + Ignitor P/Interior de 150 W / 220 V</v>
          </cell>
        </row>
        <row r="938">
          <cell r="A938" t="str">
            <v>IIEE-SJ - 223007</v>
          </cell>
          <cell r="B938">
            <v>223007</v>
          </cell>
          <cell r="E938" t="str">
            <v>Aislador MN17</v>
          </cell>
        </row>
        <row r="939">
          <cell r="A939" t="str">
            <v>IIEE-SJ - 223008</v>
          </cell>
          <cell r="B939">
            <v>223008</v>
          </cell>
          <cell r="E939" t="str">
            <v>RACK 479</v>
          </cell>
        </row>
        <row r="940">
          <cell r="A940" t="str">
            <v>IIEE-SJ - 223009</v>
          </cell>
          <cell r="B940">
            <v>223009</v>
          </cell>
          <cell r="E940" t="str">
            <v>Fleje Aluminio de 10 x 1 mm</v>
          </cell>
        </row>
        <row r="941">
          <cell r="A941" t="str">
            <v>IIEE-SJ - 223010</v>
          </cell>
          <cell r="B941">
            <v>223010</v>
          </cell>
          <cell r="E941" t="str">
            <v>Morseto 1976/4  -  AL-AL</v>
          </cell>
        </row>
        <row r="943">
          <cell r="A943" t="str">
            <v>IIEE-SJ - 224</v>
          </cell>
          <cell r="B943">
            <v>224</v>
          </cell>
          <cell r="E943" t="str">
            <v>Pisos y revestimientos</v>
          </cell>
        </row>
        <row r="947">
          <cell r="A947" t="str">
            <v>IIEE-SJ - 225</v>
          </cell>
          <cell r="B947">
            <v>225</v>
          </cell>
          <cell r="E947" t="str">
            <v>Mármoles y granitos</v>
          </cell>
        </row>
        <row r="951">
          <cell r="A951" t="str">
            <v>IIEE-SJ - 226</v>
          </cell>
          <cell r="B951">
            <v>226</v>
          </cell>
          <cell r="E951" t="str">
            <v>Artefactos baño y cocina</v>
          </cell>
        </row>
        <row r="956">
          <cell r="A956" t="str">
            <v>IIEE-SJ - 227</v>
          </cell>
          <cell r="B956">
            <v>227</v>
          </cell>
          <cell r="E956" t="str">
            <v xml:space="preserve">Equipamiento </v>
          </cell>
        </row>
      </sheetData>
      <sheetData sheetId="1" refreshError="1"/>
      <sheetData sheetId="2">
        <row r="2">
          <cell r="C2" t="str">
            <v>CA.ME. SAN JUAN SOCIEDAD DEL ESTADO</v>
          </cell>
        </row>
        <row r="3">
          <cell r="C3" t="str">
            <v>PERFORACIÓN PARA CAPTACIÓN DE AGUAS SUBTERRÁNEAS</v>
          </cell>
        </row>
        <row r="4">
          <cell r="C4" t="str">
            <v>CAMPO GRANDE DEL ACEQUIÓN DEPARTAMENTO SARMIENTO - SAN JUAN</v>
          </cell>
        </row>
        <row r="6">
          <cell r="C6" t="str">
            <v>815-000062-2022</v>
          </cell>
        </row>
        <row r="7">
          <cell r="C7">
            <v>55022546.719999999</v>
          </cell>
        </row>
        <row r="10">
          <cell r="C10">
            <v>60</v>
          </cell>
        </row>
        <row r="19">
          <cell r="C19">
            <v>1</v>
          </cell>
        </row>
        <row r="21">
          <cell r="B21" t="str">
            <v>TABLA DE ÍTEMS DEL PROYECTO</v>
          </cell>
        </row>
        <row r="23">
          <cell r="B23" t="str">
            <v>RUBRO ITEM</v>
          </cell>
          <cell r="C23" t="str">
            <v>DESIGNACION</v>
          </cell>
          <cell r="D23" t="str">
            <v>UN.</v>
          </cell>
          <cell r="E23" t="str">
            <v>CANT.</v>
          </cell>
        </row>
        <row r="26">
          <cell r="B26">
            <v>1</v>
          </cell>
          <cell r="C26" t="str">
            <v>TRABAJOS PREPARATORIOS</v>
          </cell>
          <cell r="D26">
            <v>0</v>
          </cell>
        </row>
        <row r="27">
          <cell r="B27" t="str">
            <v>1.1</v>
          </cell>
          <cell r="C27" t="str">
            <v>Preparación y limpieza de los terrenos</v>
          </cell>
          <cell r="D27" t="str">
            <v>gl</v>
          </cell>
        </row>
        <row r="28">
          <cell r="B28" t="str">
            <v>1.2</v>
          </cell>
          <cell r="C28" t="str">
            <v>Replanteo de la Obra</v>
          </cell>
          <cell r="D28" t="str">
            <v>gl</v>
          </cell>
        </row>
        <row r="29">
          <cell r="B29" t="str">
            <v>2</v>
          </cell>
          <cell r="C29" t="str">
            <v>MOVIMIENTOS DE SUELOS</v>
          </cell>
          <cell r="D29">
            <v>0</v>
          </cell>
        </row>
        <row r="30">
          <cell r="B30" t="str">
            <v>2.1</v>
          </cell>
          <cell r="C30" t="str">
            <v>Relleno Bajo Contrapiso</v>
          </cell>
          <cell r="D30" t="str">
            <v>m3</v>
          </cell>
        </row>
        <row r="31">
          <cell r="B31" t="str">
            <v>2.2</v>
          </cell>
          <cell r="C31" t="str">
            <v>Nivelación del Terreno</v>
          </cell>
          <cell r="D31" t="str">
            <v>m2</v>
          </cell>
        </row>
        <row r="32">
          <cell r="B32">
            <v>3</v>
          </cell>
          <cell r="C32" t="str">
            <v>PERFORACIÓN EXPLORATORIA Y ENTUBAMIENTO</v>
          </cell>
          <cell r="D32">
            <v>0</v>
          </cell>
        </row>
        <row r="33">
          <cell r="B33" t="str">
            <v>3.1</v>
          </cell>
          <cell r="C33" t="str">
            <v>Muestreo de terrenos</v>
          </cell>
          <cell r="D33" t="str">
            <v>gl</v>
          </cell>
        </row>
        <row r="34">
          <cell r="B34" t="str">
            <v>3.2</v>
          </cell>
          <cell r="C34" t="str">
            <v>Perfilaje Geofísico</v>
          </cell>
          <cell r="D34" t="str">
            <v>gl</v>
          </cell>
        </row>
        <row r="35">
          <cell r="B35" t="str">
            <v>3.3</v>
          </cell>
          <cell r="C35" t="str">
            <v>Ensanches</v>
          </cell>
          <cell r="D35" t="str">
            <v>gl</v>
          </cell>
        </row>
        <row r="36">
          <cell r="B36" t="str">
            <v>3.4</v>
          </cell>
          <cell r="C36" t="str">
            <v xml:space="preserve">Entubación </v>
          </cell>
          <cell r="D36" t="str">
            <v>gl</v>
          </cell>
        </row>
        <row r="37">
          <cell r="B37" t="str">
            <v>3.5</v>
          </cell>
          <cell r="C37" t="str">
            <v>Cementado</v>
          </cell>
          <cell r="D37" t="str">
            <v>gl</v>
          </cell>
        </row>
        <row r="38">
          <cell r="B38" t="str">
            <v>3.6</v>
          </cell>
          <cell r="C38" t="str">
            <v>Estabilización de las formaciones</v>
          </cell>
          <cell r="D38" t="str">
            <v>gl</v>
          </cell>
        </row>
        <row r="39">
          <cell r="B39" t="str">
            <v>3.7</v>
          </cell>
          <cell r="C39" t="str">
            <v>Pruebas de calibración, verticalidad y alineamiento</v>
          </cell>
          <cell r="D39" t="str">
            <v>gl</v>
          </cell>
        </row>
        <row r="40">
          <cell r="B40" t="str">
            <v>3.8</v>
          </cell>
          <cell r="C40" t="str">
            <v>Limpieza de la Perforación</v>
          </cell>
          <cell r="D40" t="str">
            <v>gl</v>
          </cell>
        </row>
        <row r="41">
          <cell r="B41" t="str">
            <v>3.9</v>
          </cell>
          <cell r="C41" t="str">
            <v>Desarrollo primario de la Perforación</v>
          </cell>
          <cell r="D41" t="str">
            <v>gl</v>
          </cell>
        </row>
        <row r="42">
          <cell r="B42">
            <v>4</v>
          </cell>
          <cell r="C42" t="str">
            <v>ENSAYOS DE PRODUCCIÓN</v>
          </cell>
          <cell r="D42">
            <v>0</v>
          </cell>
        </row>
        <row r="43">
          <cell r="B43" t="str">
            <v>4.1</v>
          </cell>
          <cell r="C43" t="str">
            <v>Ensayos de caudales variables</v>
          </cell>
          <cell r="D43" t="str">
            <v>gl</v>
          </cell>
        </row>
        <row r="44">
          <cell r="B44" t="str">
            <v>4.2</v>
          </cell>
          <cell r="C44" t="str">
            <v>Ensayos a caudal constante</v>
          </cell>
          <cell r="D44" t="str">
            <v>gl</v>
          </cell>
        </row>
        <row r="45">
          <cell r="B45" t="str">
            <v>4.3</v>
          </cell>
          <cell r="C45" t="str">
            <v>Ensayo de recuperación de nivel</v>
          </cell>
          <cell r="D45" t="str">
            <v>gl</v>
          </cell>
        </row>
        <row r="46">
          <cell r="B46" t="str">
            <v>4.4</v>
          </cell>
          <cell r="C46" t="str">
            <v>Bombeo adicionla y extensión de las pruebas</v>
          </cell>
          <cell r="D46" t="str">
            <v>gl</v>
          </cell>
        </row>
        <row r="47">
          <cell r="B47" t="str">
            <v>4.5</v>
          </cell>
          <cell r="C47" t="str">
            <v>Interrupción de la prueba y objeciones a la documentación presentada</v>
          </cell>
          <cell r="D47" t="str">
            <v>gl</v>
          </cell>
        </row>
        <row r="48">
          <cell r="B48" t="str">
            <v>4.6</v>
          </cell>
          <cell r="C48" t="str">
            <v>Muestra de agua y análisis físico químico</v>
          </cell>
          <cell r="D48" t="str">
            <v>gl</v>
          </cell>
        </row>
        <row r="49">
          <cell r="B49" t="str">
            <v>4.7</v>
          </cell>
          <cell r="C49" t="str">
            <v>Protocolo de análisis físico químico</v>
          </cell>
          <cell r="D49" t="str">
            <v>gl</v>
          </cell>
        </row>
        <row r="50">
          <cell r="B50">
            <v>5</v>
          </cell>
          <cell r="C50" t="str">
            <v>DOCUMENTACIÓN FINAL DE OBRA</v>
          </cell>
          <cell r="D50">
            <v>0</v>
          </cell>
        </row>
        <row r="51">
          <cell r="B51" t="str">
            <v>5.1</v>
          </cell>
          <cell r="C51" t="str">
            <v>Documentación a presentar</v>
          </cell>
          <cell r="D51" t="str">
            <v>gl</v>
          </cell>
        </row>
        <row r="52">
          <cell r="B52">
            <v>6</v>
          </cell>
          <cell r="C52" t="str">
            <v>OBRAS CIVILES COMPLEMENTARIAS</v>
          </cell>
          <cell r="D52">
            <v>0</v>
          </cell>
        </row>
        <row r="53">
          <cell r="B53" t="str">
            <v>6.1</v>
          </cell>
          <cell r="C53" t="str">
            <v>Cabezal de hormigón y contrapiso</v>
          </cell>
          <cell r="D53" t="str">
            <v>m3</v>
          </cell>
        </row>
        <row r="54">
          <cell r="B54">
            <v>7</v>
          </cell>
          <cell r="C54" t="str">
            <v>GESTIÓN ANTE EL DEPARTAMENTO DE HIDRÁULICA</v>
          </cell>
          <cell r="D54">
            <v>0</v>
          </cell>
        </row>
        <row r="55">
          <cell r="B55" t="str">
            <v>7.1</v>
          </cell>
          <cell r="C55" t="str">
            <v>Presentación de la documentación ante el Departamento de Hidráulica</v>
          </cell>
          <cell r="D55" t="str">
            <v>gl</v>
          </cell>
        </row>
        <row r="56">
          <cell r="B56">
            <v>8</v>
          </cell>
          <cell r="C56" t="str">
            <v xml:space="preserve">Limieza Final de Obra </v>
          </cell>
          <cell r="D56" t="str">
            <v>gl</v>
          </cell>
        </row>
        <row r="57">
          <cell r="C57">
            <v>0</v>
          </cell>
          <cell r="D57">
            <v>0</v>
          </cell>
        </row>
        <row r="58">
          <cell r="C58">
            <v>0</v>
          </cell>
          <cell r="D58">
            <v>0</v>
          </cell>
        </row>
        <row r="59">
          <cell r="C59">
            <v>0</v>
          </cell>
          <cell r="D59">
            <v>0</v>
          </cell>
        </row>
        <row r="60">
          <cell r="C60">
            <v>0</v>
          </cell>
          <cell r="D60">
            <v>0</v>
          </cell>
        </row>
        <row r="61">
          <cell r="C61">
            <v>0</v>
          </cell>
          <cell r="D61">
            <v>0</v>
          </cell>
        </row>
        <row r="62">
          <cell r="C62">
            <v>0</v>
          </cell>
          <cell r="D62">
            <v>0</v>
          </cell>
        </row>
        <row r="63">
          <cell r="C63">
            <v>0</v>
          </cell>
          <cell r="D63">
            <v>0</v>
          </cell>
        </row>
        <row r="64">
          <cell r="C64">
            <v>0</v>
          </cell>
          <cell r="D64">
            <v>0</v>
          </cell>
        </row>
        <row r="65">
          <cell r="C65">
            <v>0</v>
          </cell>
          <cell r="D65">
            <v>0</v>
          </cell>
        </row>
        <row r="66">
          <cell r="C66">
            <v>0</v>
          </cell>
          <cell r="D66">
            <v>0</v>
          </cell>
        </row>
        <row r="67">
          <cell r="C67">
            <v>0</v>
          </cell>
          <cell r="D67">
            <v>0</v>
          </cell>
        </row>
        <row r="68">
          <cell r="C68">
            <v>0</v>
          </cell>
          <cell r="D68">
            <v>0</v>
          </cell>
        </row>
        <row r="69">
          <cell r="C69">
            <v>0</v>
          </cell>
          <cell r="D69">
            <v>0</v>
          </cell>
        </row>
        <row r="70">
          <cell r="C70">
            <v>0</v>
          </cell>
          <cell r="D70">
            <v>0</v>
          </cell>
        </row>
        <row r="71">
          <cell r="C71">
            <v>0</v>
          </cell>
          <cell r="D71">
            <v>0</v>
          </cell>
        </row>
        <row r="72">
          <cell r="C72">
            <v>0</v>
          </cell>
          <cell r="D72">
            <v>0</v>
          </cell>
        </row>
        <row r="73">
          <cell r="C73">
            <v>0</v>
          </cell>
          <cell r="D73">
            <v>0</v>
          </cell>
        </row>
        <row r="74">
          <cell r="C74">
            <v>0</v>
          </cell>
          <cell r="D74">
            <v>0</v>
          </cell>
        </row>
        <row r="75">
          <cell r="C75">
            <v>0</v>
          </cell>
          <cell r="D75">
            <v>0</v>
          </cell>
        </row>
        <row r="76">
          <cell r="C76">
            <v>0</v>
          </cell>
          <cell r="D76">
            <v>0</v>
          </cell>
        </row>
        <row r="77">
          <cell r="C77">
            <v>0</v>
          </cell>
          <cell r="D77">
            <v>0</v>
          </cell>
        </row>
        <row r="78">
          <cell r="C78">
            <v>0</v>
          </cell>
          <cell r="D78">
            <v>0</v>
          </cell>
        </row>
        <row r="79">
          <cell r="C79">
            <v>0</v>
          </cell>
          <cell r="D79">
            <v>0</v>
          </cell>
        </row>
        <row r="80">
          <cell r="C80">
            <v>0</v>
          </cell>
          <cell r="D80">
            <v>0</v>
          </cell>
        </row>
        <row r="81">
          <cell r="C81">
            <v>0</v>
          </cell>
          <cell r="D81">
            <v>0</v>
          </cell>
        </row>
        <row r="82">
          <cell r="C82">
            <v>0</v>
          </cell>
          <cell r="D82">
            <v>0</v>
          </cell>
        </row>
        <row r="83">
          <cell r="C83">
            <v>0</v>
          </cell>
          <cell r="D83">
            <v>0</v>
          </cell>
        </row>
        <row r="84">
          <cell r="C84">
            <v>0</v>
          </cell>
          <cell r="D84">
            <v>0</v>
          </cell>
        </row>
        <row r="85">
          <cell r="C85">
            <v>0</v>
          </cell>
          <cell r="D85">
            <v>0</v>
          </cell>
        </row>
        <row r="86">
          <cell r="C86">
            <v>0</v>
          </cell>
          <cell r="D86">
            <v>0</v>
          </cell>
        </row>
        <row r="87">
          <cell r="C87">
            <v>0</v>
          </cell>
          <cell r="D87">
            <v>0</v>
          </cell>
        </row>
        <row r="88">
          <cell r="C88">
            <v>0</v>
          </cell>
          <cell r="D88">
            <v>0</v>
          </cell>
        </row>
        <row r="89">
          <cell r="C89">
            <v>0</v>
          </cell>
          <cell r="D89">
            <v>0</v>
          </cell>
        </row>
        <row r="90">
          <cell r="C90">
            <v>0</v>
          </cell>
          <cell r="D90">
            <v>0</v>
          </cell>
        </row>
        <row r="91">
          <cell r="C91">
            <v>0</v>
          </cell>
          <cell r="D91">
            <v>0</v>
          </cell>
        </row>
        <row r="92">
          <cell r="C92">
            <v>0</v>
          </cell>
          <cell r="D92">
            <v>0</v>
          </cell>
        </row>
        <row r="93">
          <cell r="C93">
            <v>0</v>
          </cell>
          <cell r="D93">
            <v>0</v>
          </cell>
        </row>
        <row r="94">
          <cell r="C94">
            <v>0</v>
          </cell>
          <cell r="D94">
            <v>0</v>
          </cell>
        </row>
        <row r="95">
          <cell r="C95">
            <v>0</v>
          </cell>
          <cell r="D95">
            <v>0</v>
          </cell>
        </row>
        <row r="96">
          <cell r="C96">
            <v>0</v>
          </cell>
          <cell r="D96">
            <v>0</v>
          </cell>
        </row>
        <row r="97">
          <cell r="C97">
            <v>0</v>
          </cell>
          <cell r="D97">
            <v>0</v>
          </cell>
        </row>
        <row r="98">
          <cell r="C98">
            <v>0</v>
          </cell>
          <cell r="D98">
            <v>0</v>
          </cell>
        </row>
        <row r="99">
          <cell r="C99">
            <v>0</v>
          </cell>
          <cell r="D99">
            <v>0</v>
          </cell>
        </row>
        <row r="100">
          <cell r="C100">
            <v>0</v>
          </cell>
          <cell r="D100">
            <v>0</v>
          </cell>
        </row>
        <row r="101">
          <cell r="C101">
            <v>0</v>
          </cell>
          <cell r="D101">
            <v>0</v>
          </cell>
        </row>
        <row r="102">
          <cell r="C102">
            <v>0</v>
          </cell>
          <cell r="D102">
            <v>0</v>
          </cell>
        </row>
        <row r="103">
          <cell r="C103">
            <v>0</v>
          </cell>
          <cell r="D103">
            <v>0</v>
          </cell>
        </row>
        <row r="104">
          <cell r="C104">
            <v>0</v>
          </cell>
          <cell r="D104">
            <v>0</v>
          </cell>
        </row>
        <row r="105">
          <cell r="C105">
            <v>0</v>
          </cell>
          <cell r="D105">
            <v>0</v>
          </cell>
        </row>
        <row r="106">
          <cell r="C106">
            <v>0</v>
          </cell>
          <cell r="D106">
            <v>0</v>
          </cell>
        </row>
        <row r="107">
          <cell r="C107">
            <v>0</v>
          </cell>
          <cell r="D107">
            <v>0</v>
          </cell>
        </row>
        <row r="108">
          <cell r="C108">
            <v>0</v>
          </cell>
          <cell r="D108">
            <v>0</v>
          </cell>
        </row>
        <row r="109">
          <cell r="C109">
            <v>0</v>
          </cell>
          <cell r="D109">
            <v>0</v>
          </cell>
        </row>
        <row r="110">
          <cell r="C110">
            <v>0</v>
          </cell>
          <cell r="D110">
            <v>0</v>
          </cell>
        </row>
        <row r="111">
          <cell r="C111">
            <v>0</v>
          </cell>
          <cell r="D111">
            <v>0</v>
          </cell>
        </row>
        <row r="112">
          <cell r="C112">
            <v>0</v>
          </cell>
          <cell r="D112">
            <v>0</v>
          </cell>
        </row>
        <row r="113">
          <cell r="C113">
            <v>0</v>
          </cell>
          <cell r="D113">
            <v>0</v>
          </cell>
        </row>
        <row r="114">
          <cell r="C114">
            <v>0</v>
          </cell>
          <cell r="D114">
            <v>0</v>
          </cell>
        </row>
        <row r="115">
          <cell r="C115">
            <v>0</v>
          </cell>
          <cell r="D115">
            <v>0</v>
          </cell>
        </row>
        <row r="116">
          <cell r="C116">
            <v>0</v>
          </cell>
          <cell r="D116">
            <v>0</v>
          </cell>
        </row>
        <row r="117">
          <cell r="C117">
            <v>0</v>
          </cell>
          <cell r="D117">
            <v>0</v>
          </cell>
        </row>
        <row r="118">
          <cell r="C118">
            <v>0</v>
          </cell>
          <cell r="D118">
            <v>0</v>
          </cell>
        </row>
        <row r="119">
          <cell r="C119">
            <v>0</v>
          </cell>
          <cell r="D119">
            <v>0</v>
          </cell>
        </row>
        <row r="120">
          <cell r="C120">
            <v>0</v>
          </cell>
          <cell r="D120">
            <v>0</v>
          </cell>
        </row>
        <row r="121">
          <cell r="C121">
            <v>0</v>
          </cell>
          <cell r="D121">
            <v>0</v>
          </cell>
        </row>
        <row r="122">
          <cell r="C122">
            <v>0</v>
          </cell>
          <cell r="D122">
            <v>0</v>
          </cell>
        </row>
        <row r="123">
          <cell r="C123">
            <v>0</v>
          </cell>
          <cell r="D123">
            <v>0</v>
          </cell>
        </row>
        <row r="124">
          <cell r="C124">
            <v>0</v>
          </cell>
          <cell r="D124">
            <v>0</v>
          </cell>
        </row>
        <row r="125">
          <cell r="C125">
            <v>0</v>
          </cell>
          <cell r="D125">
            <v>0</v>
          </cell>
        </row>
        <row r="126">
          <cell r="C126">
            <v>0</v>
          </cell>
          <cell r="D126">
            <v>0</v>
          </cell>
        </row>
        <row r="127">
          <cell r="C127">
            <v>0</v>
          </cell>
          <cell r="D127">
            <v>0</v>
          </cell>
        </row>
        <row r="128">
          <cell r="C128">
            <v>0</v>
          </cell>
          <cell r="D128">
            <v>0</v>
          </cell>
        </row>
        <row r="129">
          <cell r="C129">
            <v>0</v>
          </cell>
          <cell r="D129">
            <v>0</v>
          </cell>
        </row>
        <row r="130">
          <cell r="C130">
            <v>0</v>
          </cell>
          <cell r="D130">
            <v>0</v>
          </cell>
        </row>
        <row r="131">
          <cell r="C131">
            <v>0</v>
          </cell>
          <cell r="D131">
            <v>0</v>
          </cell>
        </row>
        <row r="132">
          <cell r="C132">
            <v>0</v>
          </cell>
          <cell r="D132">
            <v>0</v>
          </cell>
        </row>
        <row r="133">
          <cell r="C133">
            <v>0</v>
          </cell>
          <cell r="D133">
            <v>0</v>
          </cell>
        </row>
        <row r="134">
          <cell r="C134">
            <v>0</v>
          </cell>
          <cell r="D134">
            <v>0</v>
          </cell>
        </row>
        <row r="135">
          <cell r="C135">
            <v>0</v>
          </cell>
          <cell r="D135">
            <v>0</v>
          </cell>
        </row>
        <row r="136">
          <cell r="C136">
            <v>0</v>
          </cell>
          <cell r="D136">
            <v>0</v>
          </cell>
        </row>
        <row r="137">
          <cell r="C137">
            <v>0</v>
          </cell>
          <cell r="D137">
            <v>0</v>
          </cell>
        </row>
        <row r="138">
          <cell r="C138">
            <v>0</v>
          </cell>
          <cell r="D138">
            <v>0</v>
          </cell>
        </row>
        <row r="139">
          <cell r="C139">
            <v>0</v>
          </cell>
          <cell r="D139">
            <v>0</v>
          </cell>
        </row>
        <row r="140">
          <cell r="C140">
            <v>0</v>
          </cell>
          <cell r="D140">
            <v>0</v>
          </cell>
        </row>
        <row r="141">
          <cell r="C141">
            <v>0</v>
          </cell>
          <cell r="D141">
            <v>0</v>
          </cell>
        </row>
        <row r="142">
          <cell r="C142">
            <v>0</v>
          </cell>
          <cell r="D142">
            <v>0</v>
          </cell>
        </row>
        <row r="143">
          <cell r="C143">
            <v>0</v>
          </cell>
          <cell r="D143">
            <v>0</v>
          </cell>
        </row>
        <row r="144">
          <cell r="C144">
            <v>0</v>
          </cell>
          <cell r="D144">
            <v>0</v>
          </cell>
        </row>
        <row r="145">
          <cell r="C145">
            <v>0</v>
          </cell>
          <cell r="D145">
            <v>0</v>
          </cell>
        </row>
        <row r="146">
          <cell r="C146">
            <v>0</v>
          </cell>
          <cell r="D146">
            <v>0</v>
          </cell>
        </row>
        <row r="147">
          <cell r="C147">
            <v>0</v>
          </cell>
          <cell r="D147">
            <v>0</v>
          </cell>
        </row>
        <row r="148">
          <cell r="C148">
            <v>0</v>
          </cell>
          <cell r="D148">
            <v>0</v>
          </cell>
        </row>
        <row r="149">
          <cell r="C149">
            <v>0</v>
          </cell>
          <cell r="D149">
            <v>0</v>
          </cell>
        </row>
        <row r="150">
          <cell r="C150">
            <v>0</v>
          </cell>
          <cell r="D150">
            <v>0</v>
          </cell>
        </row>
        <row r="151">
          <cell r="C151">
            <v>0</v>
          </cell>
          <cell r="D151">
            <v>0</v>
          </cell>
        </row>
        <row r="152">
          <cell r="C152">
            <v>0</v>
          </cell>
          <cell r="D152">
            <v>0</v>
          </cell>
        </row>
        <row r="153">
          <cell r="C153">
            <v>0</v>
          </cell>
          <cell r="D153">
            <v>0</v>
          </cell>
        </row>
        <row r="154">
          <cell r="C154">
            <v>0</v>
          </cell>
          <cell r="D154">
            <v>0</v>
          </cell>
        </row>
        <row r="155">
          <cell r="C155">
            <v>0</v>
          </cell>
          <cell r="D155">
            <v>0</v>
          </cell>
        </row>
        <row r="156">
          <cell r="C156">
            <v>0</v>
          </cell>
          <cell r="D156">
            <v>0</v>
          </cell>
        </row>
        <row r="157">
          <cell r="C157">
            <v>0</v>
          </cell>
          <cell r="D157">
            <v>0</v>
          </cell>
        </row>
        <row r="158">
          <cell r="C158">
            <v>0</v>
          </cell>
          <cell r="D158">
            <v>0</v>
          </cell>
        </row>
        <row r="159">
          <cell r="C159">
            <v>0</v>
          </cell>
          <cell r="D159">
            <v>0</v>
          </cell>
        </row>
        <row r="160">
          <cell r="C160">
            <v>0</v>
          </cell>
          <cell r="D160">
            <v>0</v>
          </cell>
        </row>
        <row r="161">
          <cell r="C161">
            <v>0</v>
          </cell>
          <cell r="D161">
            <v>0</v>
          </cell>
        </row>
        <row r="162">
          <cell r="C162">
            <v>0</v>
          </cell>
          <cell r="D162">
            <v>0</v>
          </cell>
        </row>
        <row r="163">
          <cell r="C163">
            <v>0</v>
          </cell>
          <cell r="D163">
            <v>0</v>
          </cell>
        </row>
        <row r="164">
          <cell r="C164">
            <v>0</v>
          </cell>
          <cell r="D164">
            <v>0</v>
          </cell>
        </row>
        <row r="165">
          <cell r="C165">
            <v>0</v>
          </cell>
          <cell r="D165">
            <v>0</v>
          </cell>
        </row>
        <row r="166">
          <cell r="C166">
            <v>0</v>
          </cell>
          <cell r="D166">
            <v>0</v>
          </cell>
        </row>
        <row r="167">
          <cell r="C167">
            <v>0</v>
          </cell>
          <cell r="D167">
            <v>0</v>
          </cell>
        </row>
        <row r="168">
          <cell r="C168">
            <v>0</v>
          </cell>
          <cell r="D168">
            <v>0</v>
          </cell>
        </row>
        <row r="169">
          <cell r="C169">
            <v>0</v>
          </cell>
          <cell r="D169">
            <v>0</v>
          </cell>
        </row>
        <row r="170">
          <cell r="C170">
            <v>0</v>
          </cell>
          <cell r="D170">
            <v>0</v>
          </cell>
        </row>
        <row r="171">
          <cell r="C171">
            <v>0</v>
          </cell>
          <cell r="D171">
            <v>0</v>
          </cell>
        </row>
        <row r="172">
          <cell r="C172">
            <v>0</v>
          </cell>
          <cell r="D172">
            <v>0</v>
          </cell>
        </row>
        <row r="173">
          <cell r="C173">
            <v>0</v>
          </cell>
          <cell r="D173">
            <v>0</v>
          </cell>
        </row>
        <row r="174">
          <cell r="C174">
            <v>0</v>
          </cell>
          <cell r="D174">
            <v>0</v>
          </cell>
        </row>
        <row r="175">
          <cell r="C175">
            <v>0</v>
          </cell>
          <cell r="D175">
            <v>0</v>
          </cell>
        </row>
        <row r="176">
          <cell r="C176">
            <v>0</v>
          </cell>
          <cell r="D176">
            <v>0</v>
          </cell>
        </row>
        <row r="177">
          <cell r="C177">
            <v>0</v>
          </cell>
          <cell r="D177">
            <v>0</v>
          </cell>
        </row>
        <row r="178">
          <cell r="C178">
            <v>0</v>
          </cell>
          <cell r="D178">
            <v>0</v>
          </cell>
        </row>
        <row r="179">
          <cell r="C179">
            <v>0</v>
          </cell>
          <cell r="D179">
            <v>0</v>
          </cell>
        </row>
        <row r="180">
          <cell r="C180">
            <v>0</v>
          </cell>
          <cell r="D180">
            <v>0</v>
          </cell>
        </row>
        <row r="181">
          <cell r="C181">
            <v>0</v>
          </cell>
          <cell r="D181">
            <v>0</v>
          </cell>
        </row>
        <row r="182">
          <cell r="C182">
            <v>0</v>
          </cell>
          <cell r="D182">
            <v>0</v>
          </cell>
        </row>
        <row r="183">
          <cell r="C183">
            <v>0</v>
          </cell>
          <cell r="D183">
            <v>0</v>
          </cell>
        </row>
        <row r="184">
          <cell r="C184">
            <v>0</v>
          </cell>
          <cell r="D184">
            <v>0</v>
          </cell>
        </row>
        <row r="185">
          <cell r="C185">
            <v>0</v>
          </cell>
          <cell r="D185">
            <v>0</v>
          </cell>
        </row>
        <row r="186">
          <cell r="C186">
            <v>0</v>
          </cell>
          <cell r="D186">
            <v>0</v>
          </cell>
        </row>
        <row r="187">
          <cell r="C187">
            <v>0</v>
          </cell>
          <cell r="D187">
            <v>0</v>
          </cell>
        </row>
        <row r="188">
          <cell r="C188">
            <v>0</v>
          </cell>
          <cell r="D188">
            <v>0</v>
          </cell>
        </row>
        <row r="189">
          <cell r="C189">
            <v>0</v>
          </cell>
          <cell r="D189">
            <v>0</v>
          </cell>
        </row>
        <row r="190">
          <cell r="C190">
            <v>0</v>
          </cell>
          <cell r="D190">
            <v>0</v>
          </cell>
        </row>
        <row r="191">
          <cell r="C191">
            <v>0</v>
          </cell>
          <cell r="D191">
            <v>0</v>
          </cell>
        </row>
        <row r="192">
          <cell r="C192">
            <v>0</v>
          </cell>
          <cell r="D192">
            <v>0</v>
          </cell>
        </row>
        <row r="193">
          <cell r="C193">
            <v>0</v>
          </cell>
          <cell r="D193">
            <v>0</v>
          </cell>
        </row>
        <row r="194">
          <cell r="C194">
            <v>0</v>
          </cell>
          <cell r="D194">
            <v>0</v>
          </cell>
        </row>
        <row r="195">
          <cell r="C195">
            <v>0</v>
          </cell>
          <cell r="D195">
            <v>0</v>
          </cell>
        </row>
        <row r="196">
          <cell r="C196">
            <v>0</v>
          </cell>
          <cell r="D196">
            <v>0</v>
          </cell>
        </row>
        <row r="197">
          <cell r="C197">
            <v>0</v>
          </cell>
          <cell r="D197">
            <v>0</v>
          </cell>
        </row>
        <row r="198">
          <cell r="C198">
            <v>0</v>
          </cell>
          <cell r="D198">
            <v>0</v>
          </cell>
        </row>
        <row r="199">
          <cell r="C199">
            <v>0</v>
          </cell>
          <cell r="D199">
            <v>0</v>
          </cell>
        </row>
        <row r="200">
          <cell r="C200">
            <v>0</v>
          </cell>
          <cell r="D200">
            <v>0</v>
          </cell>
        </row>
        <row r="201">
          <cell r="C201">
            <v>0</v>
          </cell>
          <cell r="D201">
            <v>0</v>
          </cell>
        </row>
        <row r="202">
          <cell r="C202">
            <v>0</v>
          </cell>
          <cell r="D202">
            <v>0</v>
          </cell>
        </row>
        <row r="203">
          <cell r="C203">
            <v>0</v>
          </cell>
          <cell r="D203">
            <v>0</v>
          </cell>
        </row>
        <row r="204">
          <cell r="C204">
            <v>0</v>
          </cell>
          <cell r="D204">
            <v>0</v>
          </cell>
        </row>
        <row r="205">
          <cell r="C205">
            <v>0</v>
          </cell>
          <cell r="D205">
            <v>0</v>
          </cell>
        </row>
        <row r="206">
          <cell r="C206">
            <v>0</v>
          </cell>
          <cell r="D206">
            <v>0</v>
          </cell>
        </row>
        <row r="207">
          <cell r="C207">
            <v>0</v>
          </cell>
          <cell r="D207">
            <v>0</v>
          </cell>
        </row>
        <row r="208">
          <cell r="C208">
            <v>0</v>
          </cell>
          <cell r="D208">
            <v>0</v>
          </cell>
        </row>
        <row r="209">
          <cell r="C209">
            <v>0</v>
          </cell>
          <cell r="D209">
            <v>0</v>
          </cell>
        </row>
        <row r="210">
          <cell r="C210">
            <v>0</v>
          </cell>
          <cell r="D210">
            <v>0</v>
          </cell>
        </row>
        <row r="211">
          <cell r="C211">
            <v>0</v>
          </cell>
          <cell r="D211">
            <v>0</v>
          </cell>
        </row>
        <row r="212">
          <cell r="C212">
            <v>0</v>
          </cell>
          <cell r="D212">
            <v>0</v>
          </cell>
        </row>
        <row r="213">
          <cell r="C213">
            <v>0</v>
          </cell>
          <cell r="D213">
            <v>0</v>
          </cell>
        </row>
        <row r="214">
          <cell r="C214">
            <v>0</v>
          </cell>
          <cell r="D214">
            <v>0</v>
          </cell>
        </row>
        <row r="215">
          <cell r="C215">
            <v>0</v>
          </cell>
          <cell r="D215">
            <v>0</v>
          </cell>
        </row>
        <row r="216">
          <cell r="C216">
            <v>0</v>
          </cell>
          <cell r="D216">
            <v>0</v>
          </cell>
        </row>
        <row r="217">
          <cell r="C217">
            <v>0</v>
          </cell>
          <cell r="D217">
            <v>0</v>
          </cell>
        </row>
        <row r="218">
          <cell r="C218">
            <v>0</v>
          </cell>
          <cell r="D218">
            <v>0</v>
          </cell>
        </row>
        <row r="219">
          <cell r="C219">
            <v>0</v>
          </cell>
          <cell r="D219">
            <v>0</v>
          </cell>
        </row>
        <row r="220">
          <cell r="C220">
            <v>0</v>
          </cell>
          <cell r="D220">
            <v>0</v>
          </cell>
        </row>
        <row r="221">
          <cell r="C221">
            <v>0</v>
          </cell>
          <cell r="D221">
            <v>0</v>
          </cell>
        </row>
        <row r="222">
          <cell r="C222">
            <v>0</v>
          </cell>
          <cell r="D222">
            <v>0</v>
          </cell>
        </row>
        <row r="223">
          <cell r="C223">
            <v>0</v>
          </cell>
          <cell r="D223">
            <v>0</v>
          </cell>
        </row>
        <row r="224">
          <cell r="C224">
            <v>0</v>
          </cell>
          <cell r="D224">
            <v>0</v>
          </cell>
        </row>
        <row r="225">
          <cell r="C225">
            <v>0</v>
          </cell>
          <cell r="D225">
            <v>0</v>
          </cell>
        </row>
        <row r="320">
          <cell r="C320">
            <v>4</v>
          </cell>
        </row>
        <row r="370">
          <cell r="C370">
            <v>4</v>
          </cell>
        </row>
        <row r="420">
          <cell r="C420">
            <v>4</v>
          </cell>
        </row>
        <row r="470">
          <cell r="C470">
            <v>4</v>
          </cell>
        </row>
        <row r="520">
          <cell r="C520">
            <v>5</v>
          </cell>
        </row>
        <row r="570">
          <cell r="C570">
            <v>5</v>
          </cell>
        </row>
        <row r="620">
          <cell r="C620">
            <v>5</v>
          </cell>
        </row>
        <row r="670">
          <cell r="C670">
            <v>5</v>
          </cell>
        </row>
        <row r="720">
          <cell r="C720">
            <v>5</v>
          </cell>
        </row>
        <row r="770">
          <cell r="C770">
            <v>5</v>
          </cell>
        </row>
        <row r="820">
          <cell r="C820">
            <v>5</v>
          </cell>
        </row>
        <row r="870">
          <cell r="C870">
            <v>5</v>
          </cell>
        </row>
        <row r="920">
          <cell r="C920">
            <v>5</v>
          </cell>
        </row>
        <row r="970">
          <cell r="C970">
            <v>5</v>
          </cell>
        </row>
        <row r="1020">
          <cell r="C1020">
            <v>5</v>
          </cell>
        </row>
        <row r="1070">
          <cell r="C1070">
            <v>5</v>
          </cell>
        </row>
        <row r="1071">
          <cell r="C1071">
            <v>5</v>
          </cell>
        </row>
        <row r="1120">
          <cell r="C1120">
            <v>5</v>
          </cell>
        </row>
        <row r="1121">
          <cell r="C1121" t="str">
            <v>5.1</v>
          </cell>
        </row>
        <row r="1170">
          <cell r="C1170">
            <v>5</v>
          </cell>
        </row>
        <row r="1171">
          <cell r="C1171">
            <v>6</v>
          </cell>
        </row>
        <row r="1220">
          <cell r="C1220">
            <v>5</v>
          </cell>
        </row>
        <row r="1221">
          <cell r="C1221" t="str">
            <v>6.1</v>
          </cell>
        </row>
        <row r="1271">
          <cell r="C1271">
            <v>7</v>
          </cell>
        </row>
        <row r="1320">
          <cell r="C1320">
            <v>7</v>
          </cell>
        </row>
        <row r="1321">
          <cell r="C1321">
            <v>8</v>
          </cell>
        </row>
        <row r="1371">
          <cell r="C1371">
            <v>0</v>
          </cell>
        </row>
        <row r="1420">
          <cell r="C1420">
            <v>8</v>
          </cell>
        </row>
        <row r="1421">
          <cell r="C1421">
            <v>0</v>
          </cell>
        </row>
        <row r="1470">
          <cell r="C1470">
            <v>8</v>
          </cell>
        </row>
        <row r="1471">
          <cell r="C1471">
            <v>0</v>
          </cell>
        </row>
        <row r="1520">
          <cell r="C1520">
            <v>8</v>
          </cell>
        </row>
        <row r="1521">
          <cell r="C1521">
            <v>0</v>
          </cell>
        </row>
        <row r="1570">
          <cell r="C1570">
            <v>8</v>
          </cell>
        </row>
        <row r="1571">
          <cell r="C1571">
            <v>0</v>
          </cell>
        </row>
        <row r="1620">
          <cell r="C1620">
            <v>8</v>
          </cell>
        </row>
        <row r="1621">
          <cell r="C1621">
            <v>0</v>
          </cell>
        </row>
        <row r="1671">
          <cell r="C1671">
            <v>0</v>
          </cell>
        </row>
        <row r="1721">
          <cell r="C1721">
            <v>0</v>
          </cell>
        </row>
        <row r="1771">
          <cell r="C1771">
            <v>0</v>
          </cell>
        </row>
        <row r="1820">
          <cell r="C1820">
            <v>12</v>
          </cell>
        </row>
        <row r="1821">
          <cell r="C1821">
            <v>0</v>
          </cell>
        </row>
        <row r="1870">
          <cell r="C1870">
            <v>12</v>
          </cell>
        </row>
        <row r="1871">
          <cell r="C1871">
            <v>0</v>
          </cell>
        </row>
        <row r="1920">
          <cell r="C1920">
            <v>12</v>
          </cell>
        </row>
        <row r="1921">
          <cell r="C1921">
            <v>0</v>
          </cell>
        </row>
        <row r="1970">
          <cell r="C1970">
            <v>12</v>
          </cell>
        </row>
        <row r="1971">
          <cell r="C1971">
            <v>0</v>
          </cell>
        </row>
        <row r="2020">
          <cell r="C2020">
            <v>12</v>
          </cell>
        </row>
        <row r="2021">
          <cell r="C2021">
            <v>0</v>
          </cell>
        </row>
        <row r="2070">
          <cell r="C2070">
            <v>13</v>
          </cell>
        </row>
        <row r="2071">
          <cell r="C2071">
            <v>0</v>
          </cell>
        </row>
        <row r="2120">
          <cell r="C2120">
            <v>13</v>
          </cell>
        </row>
        <row r="2121">
          <cell r="C2121">
            <v>0</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P1"/>
      <sheetName val="P2"/>
      <sheetName val="P3"/>
      <sheetName val="INFRA"/>
      <sheetName val="CyP"/>
      <sheetName val="AP"/>
      <sheetName val="PTyCI"/>
      <sheetName val="Polinomica"/>
      <sheetName val="Grafico Avance Obra"/>
      <sheetName val="Gráfico Curva Inversiones"/>
      <sheetName val="Insumos"/>
      <sheetName val="Indices"/>
      <sheetName val="Códigos Items"/>
      <sheetName val="Gastos Generales"/>
    </sheetNames>
    <sheetDataSet>
      <sheetData sheetId="0">
        <row r="19">
          <cell r="C19">
            <v>1</v>
          </cell>
        </row>
        <row r="20">
          <cell r="C20">
            <v>1</v>
          </cell>
        </row>
      </sheetData>
      <sheetData sheetId="1">
        <row r="1">
          <cell r="A1" t="str">
            <v>DATOS PROTOTIPO P1</v>
          </cell>
        </row>
        <row r="2">
          <cell r="A2" t="str">
            <v>OBRA</v>
          </cell>
          <cell r="B2">
            <v>0</v>
          </cell>
        </row>
        <row r="3">
          <cell r="A3" t="str">
            <v>UBICACIÓN</v>
          </cell>
          <cell r="B3">
            <v>0</v>
          </cell>
        </row>
        <row r="4">
          <cell r="A4" t="str">
            <v>PROTOTIPO:</v>
          </cell>
          <cell r="B4" t="str">
            <v>aba</v>
          </cell>
        </row>
        <row r="5">
          <cell r="A5" t="str">
            <v>CANTIDAD:</v>
          </cell>
          <cell r="B5">
            <v>30</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2">
        <row r="1">
          <cell r="A1" t="str">
            <v>DATOS PROTOTIPO P2</v>
          </cell>
        </row>
        <row r="2">
          <cell r="A2" t="str">
            <v>OBRA</v>
          </cell>
          <cell r="B2">
            <v>0</v>
          </cell>
        </row>
        <row r="3">
          <cell r="A3" t="str">
            <v xml:space="preserve">UBICACION:      </v>
          </cell>
          <cell r="B3">
            <v>0</v>
          </cell>
        </row>
        <row r="4">
          <cell r="A4" t="str">
            <v>PROTOTIPO:</v>
          </cell>
          <cell r="B4" t="str">
            <v>abd</v>
          </cell>
        </row>
        <row r="5">
          <cell r="A5" t="str">
            <v>CANTIDAD:</v>
          </cell>
          <cell r="B5">
            <v>4</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3">
        <row r="1">
          <cell r="A1" t="str">
            <v>DATOS PROTOTIPO P3</v>
          </cell>
        </row>
        <row r="2">
          <cell r="A2" t="str">
            <v>OBRA</v>
          </cell>
          <cell r="B2">
            <v>0</v>
          </cell>
        </row>
        <row r="3">
          <cell r="A3" t="str">
            <v xml:space="preserve">UBICACION:      </v>
          </cell>
          <cell r="B3">
            <v>0</v>
          </cell>
        </row>
        <row r="4">
          <cell r="A4" t="str">
            <v>PROTOTIPO:</v>
          </cell>
          <cell r="B4" t="str">
            <v>abc</v>
          </cell>
        </row>
        <row r="5">
          <cell r="A5" t="str">
            <v>CANTIDAD:</v>
          </cell>
          <cell r="B5">
            <v>2</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B13">
            <v>0</v>
          </cell>
          <cell r="C13">
            <v>0</v>
          </cell>
        </row>
        <row r="14">
          <cell r="B14">
            <v>0</v>
          </cell>
          <cell r="C14">
            <v>0</v>
          </cell>
        </row>
        <row r="15">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4"/>
      <sheetData sheetId="5">
        <row r="1">
          <cell r="A1" t="str">
            <v xml:space="preserve">COMITENTE : </v>
          </cell>
          <cell r="C1" t="str">
            <v>INSTITUTO PROVINCIAL DE LA VIVIENDA</v>
          </cell>
        </row>
        <row r="2">
          <cell r="A2" t="str">
            <v>OBRA :</v>
          </cell>
          <cell r="C2">
            <v>0</v>
          </cell>
        </row>
        <row r="3">
          <cell r="A3" t="str">
            <v>UBICACION:</v>
          </cell>
          <cell r="C3">
            <v>0</v>
          </cell>
        </row>
        <row r="4">
          <cell r="A4" t="str">
            <v>LICITACIÓN N°:</v>
          </cell>
          <cell r="C4">
            <v>0</v>
          </cell>
        </row>
        <row r="5">
          <cell r="A5" t="str">
            <v>EXPEDIENTE N°:</v>
          </cell>
          <cell r="C5">
            <v>0</v>
          </cell>
        </row>
        <row r="6">
          <cell r="A6" t="str">
            <v>PRESUPUESTO OFICIAL:</v>
          </cell>
          <cell r="C6">
            <v>0</v>
          </cell>
        </row>
        <row r="7">
          <cell r="A7" t="str">
            <v>ANTICIPO FINANCIERO/ACOPIO:</v>
          </cell>
          <cell r="C7">
            <v>0</v>
          </cell>
        </row>
        <row r="8">
          <cell r="A8" t="str">
            <v>FECHA APERTURA LICITACIÓN:</v>
          </cell>
          <cell r="C8">
            <v>0</v>
          </cell>
        </row>
        <row r="9">
          <cell r="A9" t="str">
            <v>PLAZO DE OBRA:</v>
          </cell>
          <cell r="C9">
            <v>0</v>
          </cell>
        </row>
        <row r="10">
          <cell r="A10" t="str">
            <v xml:space="preserve">EMPRESA CONSTRUCTORA:  </v>
          </cell>
          <cell r="C10">
            <v>0</v>
          </cell>
        </row>
        <row r="11">
          <cell r="A11" t="str">
            <v>MONTO DE LA OFERTA:</v>
          </cell>
          <cell r="C11">
            <v>0</v>
          </cell>
        </row>
        <row r="12">
          <cell r="A12" t="str">
            <v>MONTO TERRENO</v>
          </cell>
          <cell r="C12">
            <v>0</v>
          </cell>
        </row>
        <row r="14">
          <cell r="A14" t="str">
            <v xml:space="preserve">COMPUTO Y PRESUPUESTO </v>
          </cell>
        </row>
        <row r="16">
          <cell r="A16" t="str">
            <v>PROTOTIPO 1 - TIPO aba</v>
          </cell>
          <cell r="C16" t="str">
            <v>CANTIDAD VIVIENDAS</v>
          </cell>
          <cell r="D16">
            <v>30</v>
          </cell>
          <cell r="G16" t="str">
            <v>PRECIO UNIT. PROTOTIPO 1 - TIPO aba</v>
          </cell>
          <cell r="H16">
            <v>0</v>
          </cell>
        </row>
        <row r="17">
          <cell r="A17" t="str">
            <v>PROTOTIPO 2 - TIPO abd</v>
          </cell>
          <cell r="C17" t="str">
            <v>CANTIDAD VIVIENDAS</v>
          </cell>
          <cell r="D17">
            <v>4</v>
          </cell>
          <cell r="G17" t="str">
            <v>PRECIO UNIT. PROTOTIPO 2 - TIPO abd</v>
          </cell>
          <cell r="H17">
            <v>0</v>
          </cell>
        </row>
        <row r="18">
          <cell r="A18" t="str">
            <v>PROTOTIPO 3 - TIPO abc</v>
          </cell>
          <cell r="C18" t="str">
            <v>CANTIDAD VIVIENDAS</v>
          </cell>
          <cell r="D18">
            <v>2</v>
          </cell>
          <cell r="G18" t="str">
            <v>PRECIO UNIT. PROTOTIPO 3 - TIPO abc</v>
          </cell>
          <cell r="H18">
            <v>0</v>
          </cell>
        </row>
        <row r="19">
          <cell r="A19" t="str">
            <v>CANTIDAD DE VIVIENDAS</v>
          </cell>
          <cell r="C19">
            <v>1</v>
          </cell>
        </row>
        <row r="20">
          <cell r="A20" t="str">
            <v>RUBRO ITEM</v>
          </cell>
          <cell r="B20" t="str">
            <v>DESIGNACION</v>
          </cell>
          <cell r="D20" t="str">
            <v>UN.</v>
          </cell>
          <cell r="E20" t="str">
            <v>CANT.</v>
          </cell>
          <cell r="F20" t="str">
            <v>COSTO UNITARIO</v>
          </cell>
          <cell r="G20" t="str">
            <v>PRECIO UNITARIO</v>
          </cell>
          <cell r="H20" t="str">
            <v>PRECIO TOTAL DEL ITEM</v>
          </cell>
          <cell r="I20" t="str">
            <v>PORCENTAJE INCIDENCIA DEL ITEM</v>
          </cell>
        </row>
        <row r="22">
          <cell r="A22">
            <v>0</v>
          </cell>
          <cell r="B22">
            <v>0</v>
          </cell>
          <cell r="D22">
            <v>0</v>
          </cell>
          <cell r="E22">
            <v>0</v>
          </cell>
          <cell r="F22">
            <v>0</v>
          </cell>
          <cell r="G22">
            <v>0</v>
          </cell>
          <cell r="H22">
            <v>0</v>
          </cell>
          <cell r="I22">
            <v>0</v>
          </cell>
        </row>
        <row r="23">
          <cell r="A23">
            <v>0</v>
          </cell>
          <cell r="B23">
            <v>0</v>
          </cell>
          <cell r="D23">
            <v>0</v>
          </cell>
          <cell r="E23">
            <v>0</v>
          </cell>
          <cell r="F23">
            <v>0</v>
          </cell>
          <cell r="G23">
            <v>0</v>
          </cell>
          <cell r="H23">
            <v>0</v>
          </cell>
          <cell r="I23">
            <v>0</v>
          </cell>
        </row>
        <row r="24">
          <cell r="A24">
            <v>0</v>
          </cell>
          <cell r="B24">
            <v>0</v>
          </cell>
          <cell r="D24">
            <v>0</v>
          </cell>
          <cell r="E24">
            <v>0</v>
          </cell>
          <cell r="F24">
            <v>0</v>
          </cell>
          <cell r="G24">
            <v>0</v>
          </cell>
          <cell r="H24">
            <v>0</v>
          </cell>
          <cell r="I24">
            <v>0</v>
          </cell>
        </row>
        <row r="25">
          <cell r="A25">
            <v>0</v>
          </cell>
          <cell r="B25">
            <v>0</v>
          </cell>
          <cell r="D25">
            <v>0</v>
          </cell>
          <cell r="E25">
            <v>0</v>
          </cell>
          <cell r="F25">
            <v>0</v>
          </cell>
          <cell r="G25">
            <v>0</v>
          </cell>
          <cell r="H25">
            <v>0</v>
          </cell>
          <cell r="I25">
            <v>0</v>
          </cell>
        </row>
        <row r="26">
          <cell r="A26">
            <v>0</v>
          </cell>
          <cell r="B26">
            <v>0</v>
          </cell>
          <cell r="D26">
            <v>0</v>
          </cell>
          <cell r="E26">
            <v>0</v>
          </cell>
          <cell r="F26">
            <v>0</v>
          </cell>
          <cell r="G26">
            <v>0</v>
          </cell>
          <cell r="H26">
            <v>0</v>
          </cell>
          <cell r="I26">
            <v>0</v>
          </cell>
        </row>
        <row r="27">
          <cell r="A27">
            <v>0</v>
          </cell>
          <cell r="B27">
            <v>0</v>
          </cell>
          <cell r="D27">
            <v>0</v>
          </cell>
          <cell r="E27">
            <v>0</v>
          </cell>
          <cell r="F27">
            <v>0</v>
          </cell>
          <cell r="G27">
            <v>0</v>
          </cell>
          <cell r="H27">
            <v>0</v>
          </cell>
          <cell r="I27">
            <v>0</v>
          </cell>
        </row>
        <row r="28">
          <cell r="A28">
            <v>0</v>
          </cell>
          <cell r="B28">
            <v>0</v>
          </cell>
          <cell r="D28">
            <v>0</v>
          </cell>
          <cell r="E28">
            <v>0</v>
          </cell>
          <cell r="F28">
            <v>0</v>
          </cell>
          <cell r="G28">
            <v>0</v>
          </cell>
          <cell r="H28">
            <v>0</v>
          </cell>
          <cell r="I28">
            <v>0</v>
          </cell>
        </row>
        <row r="29">
          <cell r="A29">
            <v>0</v>
          </cell>
          <cell r="B29">
            <v>0</v>
          </cell>
          <cell r="D29">
            <v>0</v>
          </cell>
          <cell r="E29">
            <v>0</v>
          </cell>
          <cell r="F29">
            <v>0</v>
          </cell>
          <cell r="G29">
            <v>0</v>
          </cell>
          <cell r="H29">
            <v>0</v>
          </cell>
          <cell r="I29">
            <v>0</v>
          </cell>
        </row>
        <row r="30">
          <cell r="A30">
            <v>0</v>
          </cell>
          <cell r="B30">
            <v>0</v>
          </cell>
          <cell r="D30">
            <v>0</v>
          </cell>
          <cell r="E30">
            <v>0</v>
          </cell>
          <cell r="F30">
            <v>0</v>
          </cell>
          <cell r="G30">
            <v>0</v>
          </cell>
          <cell r="H30">
            <v>0</v>
          </cell>
          <cell r="I30">
            <v>0</v>
          </cell>
        </row>
        <row r="31">
          <cell r="A31">
            <v>0</v>
          </cell>
          <cell r="B31">
            <v>0</v>
          </cell>
          <cell r="D31">
            <v>0</v>
          </cell>
          <cell r="E31">
            <v>0</v>
          </cell>
          <cell r="F31">
            <v>0</v>
          </cell>
          <cell r="G31">
            <v>0</v>
          </cell>
          <cell r="H31">
            <v>0</v>
          </cell>
          <cell r="I31">
            <v>0</v>
          </cell>
        </row>
        <row r="32">
          <cell r="A32">
            <v>0</v>
          </cell>
          <cell r="B32">
            <v>0</v>
          </cell>
          <cell r="D32">
            <v>0</v>
          </cell>
          <cell r="E32">
            <v>0</v>
          </cell>
          <cell r="F32">
            <v>0</v>
          </cell>
          <cell r="G32">
            <v>0</v>
          </cell>
          <cell r="H32">
            <v>0</v>
          </cell>
          <cell r="I32">
            <v>0</v>
          </cell>
        </row>
        <row r="33">
          <cell r="A33">
            <v>0</v>
          </cell>
          <cell r="B33">
            <v>0</v>
          </cell>
          <cell r="D33">
            <v>0</v>
          </cell>
          <cell r="E33">
            <v>0</v>
          </cell>
          <cell r="F33">
            <v>0</v>
          </cell>
          <cell r="G33">
            <v>0</v>
          </cell>
          <cell r="H33">
            <v>0</v>
          </cell>
          <cell r="I33">
            <v>0</v>
          </cell>
        </row>
        <row r="34">
          <cell r="A34">
            <v>0</v>
          </cell>
          <cell r="B34">
            <v>0</v>
          </cell>
          <cell r="D34">
            <v>0</v>
          </cell>
          <cell r="E34">
            <v>0</v>
          </cell>
          <cell r="F34">
            <v>0</v>
          </cell>
          <cell r="G34">
            <v>0</v>
          </cell>
          <cell r="H34">
            <v>0</v>
          </cell>
          <cell r="I34">
            <v>0</v>
          </cell>
        </row>
        <row r="35">
          <cell r="A35">
            <v>0</v>
          </cell>
          <cell r="B35">
            <v>0</v>
          </cell>
          <cell r="D35">
            <v>0</v>
          </cell>
          <cell r="E35">
            <v>0</v>
          </cell>
          <cell r="F35">
            <v>0</v>
          </cell>
          <cell r="G35">
            <v>0</v>
          </cell>
          <cell r="H35">
            <v>0</v>
          </cell>
          <cell r="I35">
            <v>0</v>
          </cell>
        </row>
        <row r="36">
          <cell r="A36">
            <v>0</v>
          </cell>
          <cell r="B36">
            <v>0</v>
          </cell>
          <cell r="D36">
            <v>0</v>
          </cell>
          <cell r="E36">
            <v>0</v>
          </cell>
          <cell r="F36">
            <v>0</v>
          </cell>
          <cell r="G36">
            <v>0</v>
          </cell>
          <cell r="H36">
            <v>0</v>
          </cell>
          <cell r="I36">
            <v>0</v>
          </cell>
        </row>
        <row r="37">
          <cell r="A37">
            <v>0</v>
          </cell>
          <cell r="B37">
            <v>0</v>
          </cell>
          <cell r="D37">
            <v>0</v>
          </cell>
          <cell r="E37">
            <v>0</v>
          </cell>
          <cell r="F37">
            <v>0</v>
          </cell>
          <cell r="G37">
            <v>0</v>
          </cell>
          <cell r="H37">
            <v>0</v>
          </cell>
          <cell r="I37">
            <v>0</v>
          </cell>
        </row>
        <row r="38">
          <cell r="A38">
            <v>0</v>
          </cell>
          <cell r="B38">
            <v>0</v>
          </cell>
          <cell r="D38">
            <v>0</v>
          </cell>
          <cell r="E38">
            <v>0</v>
          </cell>
          <cell r="F38">
            <v>0</v>
          </cell>
          <cell r="G38">
            <v>0</v>
          </cell>
          <cell r="H38">
            <v>0</v>
          </cell>
          <cell r="I38">
            <v>0</v>
          </cell>
        </row>
        <row r="39">
          <cell r="A39">
            <v>0</v>
          </cell>
          <cell r="B39">
            <v>0</v>
          </cell>
          <cell r="D39">
            <v>0</v>
          </cell>
          <cell r="E39">
            <v>0</v>
          </cell>
          <cell r="F39">
            <v>0</v>
          </cell>
          <cell r="G39">
            <v>0</v>
          </cell>
          <cell r="H39">
            <v>0</v>
          </cell>
          <cell r="I39">
            <v>0</v>
          </cell>
        </row>
        <row r="40">
          <cell r="A40">
            <v>0</v>
          </cell>
          <cell r="B40">
            <v>0</v>
          </cell>
          <cell r="D40">
            <v>0</v>
          </cell>
          <cell r="E40">
            <v>0</v>
          </cell>
          <cell r="F40">
            <v>0</v>
          </cell>
          <cell r="G40">
            <v>0</v>
          </cell>
          <cell r="H40">
            <v>0</v>
          </cell>
          <cell r="I40">
            <v>0</v>
          </cell>
        </row>
        <row r="41">
          <cell r="A41">
            <v>0</v>
          </cell>
          <cell r="B41">
            <v>0</v>
          </cell>
          <cell r="D41">
            <v>0</v>
          </cell>
          <cell r="E41">
            <v>0</v>
          </cell>
          <cell r="F41">
            <v>0</v>
          </cell>
          <cell r="G41">
            <v>0</v>
          </cell>
          <cell r="H41">
            <v>0</v>
          </cell>
          <cell r="I41">
            <v>0</v>
          </cell>
        </row>
        <row r="42">
          <cell r="A42">
            <v>0</v>
          </cell>
          <cell r="B42">
            <v>0</v>
          </cell>
          <cell r="D42">
            <v>0</v>
          </cell>
          <cell r="E42">
            <v>0</v>
          </cell>
          <cell r="F42">
            <v>0</v>
          </cell>
          <cell r="G42">
            <v>0</v>
          </cell>
          <cell r="H42">
            <v>0</v>
          </cell>
          <cell r="I42">
            <v>0</v>
          </cell>
        </row>
        <row r="43">
          <cell r="A43">
            <v>0</v>
          </cell>
          <cell r="B43">
            <v>0</v>
          </cell>
          <cell r="D43">
            <v>0</v>
          </cell>
          <cell r="E43">
            <v>0</v>
          </cell>
          <cell r="F43">
            <v>0</v>
          </cell>
          <cell r="G43">
            <v>0</v>
          </cell>
          <cell r="H43">
            <v>0</v>
          </cell>
          <cell r="I43">
            <v>0</v>
          </cell>
        </row>
        <row r="44">
          <cell r="A44">
            <v>0</v>
          </cell>
          <cell r="B44">
            <v>0</v>
          </cell>
          <cell r="D44">
            <v>0</v>
          </cell>
          <cell r="E44">
            <v>0</v>
          </cell>
          <cell r="F44">
            <v>0</v>
          </cell>
          <cell r="G44">
            <v>0</v>
          </cell>
          <cell r="H44">
            <v>0</v>
          </cell>
          <cell r="I44">
            <v>0</v>
          </cell>
        </row>
        <row r="45">
          <cell r="A45">
            <v>0</v>
          </cell>
          <cell r="B45">
            <v>0</v>
          </cell>
          <cell r="D45">
            <v>0</v>
          </cell>
          <cell r="E45">
            <v>0</v>
          </cell>
          <cell r="F45">
            <v>0</v>
          </cell>
          <cell r="G45">
            <v>0</v>
          </cell>
          <cell r="H45">
            <v>0</v>
          </cell>
          <cell r="I45">
            <v>0</v>
          </cell>
        </row>
        <row r="46">
          <cell r="A46">
            <v>0</v>
          </cell>
          <cell r="B46">
            <v>0</v>
          </cell>
          <cell r="D46">
            <v>0</v>
          </cell>
          <cell r="E46">
            <v>0</v>
          </cell>
          <cell r="F46">
            <v>0</v>
          </cell>
          <cell r="G46">
            <v>0</v>
          </cell>
          <cell r="H46">
            <v>0</v>
          </cell>
          <cell r="I46">
            <v>0</v>
          </cell>
        </row>
        <row r="47">
          <cell r="A47">
            <v>0</v>
          </cell>
          <cell r="B47">
            <v>0</v>
          </cell>
          <cell r="D47">
            <v>0</v>
          </cell>
          <cell r="E47">
            <v>0</v>
          </cell>
          <cell r="F47">
            <v>0</v>
          </cell>
          <cell r="G47">
            <v>0</v>
          </cell>
          <cell r="H47">
            <v>0</v>
          </cell>
          <cell r="I47">
            <v>0</v>
          </cell>
        </row>
        <row r="48">
          <cell r="A48">
            <v>0</v>
          </cell>
          <cell r="B48">
            <v>0</v>
          </cell>
          <cell r="D48">
            <v>0</v>
          </cell>
          <cell r="E48">
            <v>0</v>
          </cell>
          <cell r="F48">
            <v>0</v>
          </cell>
          <cell r="G48">
            <v>0</v>
          </cell>
          <cell r="H48">
            <v>0</v>
          </cell>
          <cell r="I48">
            <v>0</v>
          </cell>
        </row>
        <row r="49">
          <cell r="A49">
            <v>0</v>
          </cell>
          <cell r="B49">
            <v>0</v>
          </cell>
          <cell r="D49">
            <v>0</v>
          </cell>
          <cell r="E49">
            <v>0</v>
          </cell>
          <cell r="F49">
            <v>0</v>
          </cell>
          <cell r="G49">
            <v>0</v>
          </cell>
          <cell r="H49">
            <v>0</v>
          </cell>
          <cell r="I49">
            <v>0</v>
          </cell>
        </row>
        <row r="50">
          <cell r="A50">
            <v>0</v>
          </cell>
          <cell r="B50">
            <v>0</v>
          </cell>
          <cell r="D50">
            <v>0</v>
          </cell>
          <cell r="E50">
            <v>0</v>
          </cell>
          <cell r="F50">
            <v>0</v>
          </cell>
          <cell r="G50">
            <v>0</v>
          </cell>
          <cell r="H50">
            <v>0</v>
          </cell>
          <cell r="I50">
            <v>0</v>
          </cell>
        </row>
        <row r="51">
          <cell r="A51">
            <v>0</v>
          </cell>
          <cell r="B51">
            <v>0</v>
          </cell>
          <cell r="D51">
            <v>0</v>
          </cell>
          <cell r="E51">
            <v>0</v>
          </cell>
          <cell r="F51">
            <v>0</v>
          </cell>
          <cell r="G51">
            <v>0</v>
          </cell>
          <cell r="H51">
            <v>0</v>
          </cell>
          <cell r="I51">
            <v>0</v>
          </cell>
        </row>
        <row r="52">
          <cell r="A52">
            <v>0</v>
          </cell>
          <cell r="B52">
            <v>0</v>
          </cell>
          <cell r="D52">
            <v>0</v>
          </cell>
          <cell r="E52">
            <v>0</v>
          </cell>
          <cell r="F52">
            <v>0</v>
          </cell>
          <cell r="G52">
            <v>0</v>
          </cell>
          <cell r="H52">
            <v>0</v>
          </cell>
          <cell r="I52">
            <v>0</v>
          </cell>
        </row>
        <row r="53">
          <cell r="A53">
            <v>0</v>
          </cell>
          <cell r="B53">
            <v>0</v>
          </cell>
          <cell r="D53">
            <v>0</v>
          </cell>
          <cell r="E53">
            <v>0</v>
          </cell>
          <cell r="F53">
            <v>0</v>
          </cell>
          <cell r="G53">
            <v>0</v>
          </cell>
          <cell r="H53">
            <v>0</v>
          </cell>
          <cell r="I53">
            <v>0</v>
          </cell>
        </row>
        <row r="54">
          <cell r="A54">
            <v>0</v>
          </cell>
          <cell r="B54">
            <v>0</v>
          </cell>
          <cell r="D54">
            <v>0</v>
          </cell>
          <cell r="E54">
            <v>0</v>
          </cell>
          <cell r="F54">
            <v>0</v>
          </cell>
          <cell r="G54">
            <v>0</v>
          </cell>
          <cell r="H54">
            <v>0</v>
          </cell>
          <cell r="I54">
            <v>0</v>
          </cell>
        </row>
        <row r="55">
          <cell r="A55">
            <v>0</v>
          </cell>
          <cell r="B55">
            <v>0</v>
          </cell>
          <cell r="D55">
            <v>0</v>
          </cell>
          <cell r="E55">
            <v>0</v>
          </cell>
          <cell r="F55">
            <v>0</v>
          </cell>
          <cell r="G55">
            <v>0</v>
          </cell>
          <cell r="H55">
            <v>0</v>
          </cell>
          <cell r="I55">
            <v>0</v>
          </cell>
        </row>
        <row r="56">
          <cell r="A56">
            <v>0</v>
          </cell>
          <cell r="B56">
            <v>0</v>
          </cell>
          <cell r="D56">
            <v>0</v>
          </cell>
          <cell r="E56">
            <v>0</v>
          </cell>
          <cell r="F56">
            <v>0</v>
          </cell>
          <cell r="G56">
            <v>0</v>
          </cell>
          <cell r="H56">
            <v>0</v>
          </cell>
          <cell r="I56">
            <v>0</v>
          </cell>
        </row>
        <row r="57">
          <cell r="A57">
            <v>0</v>
          </cell>
          <cell r="B57">
            <v>0</v>
          </cell>
          <cell r="D57">
            <v>0</v>
          </cell>
          <cell r="E57">
            <v>0</v>
          </cell>
          <cell r="F57">
            <v>0</v>
          </cell>
          <cell r="G57">
            <v>0</v>
          </cell>
          <cell r="H57">
            <v>0</v>
          </cell>
          <cell r="I57">
            <v>0</v>
          </cell>
        </row>
        <row r="58">
          <cell r="A58">
            <v>0</v>
          </cell>
          <cell r="B58">
            <v>0</v>
          </cell>
          <cell r="D58">
            <v>0</v>
          </cell>
          <cell r="E58">
            <v>0</v>
          </cell>
          <cell r="F58">
            <v>0</v>
          </cell>
          <cell r="G58">
            <v>0</v>
          </cell>
          <cell r="H58">
            <v>0</v>
          </cell>
          <cell r="I58">
            <v>0</v>
          </cell>
        </row>
        <row r="59">
          <cell r="A59">
            <v>0</v>
          </cell>
          <cell r="B59">
            <v>0</v>
          </cell>
          <cell r="D59">
            <v>0</v>
          </cell>
          <cell r="E59">
            <v>0</v>
          </cell>
          <cell r="F59">
            <v>0</v>
          </cell>
          <cell r="G59">
            <v>0</v>
          </cell>
          <cell r="H59">
            <v>0</v>
          </cell>
          <cell r="I59">
            <v>0</v>
          </cell>
        </row>
        <row r="60">
          <cell r="A60">
            <v>0</v>
          </cell>
          <cell r="B60">
            <v>0</v>
          </cell>
          <cell r="D60">
            <v>0</v>
          </cell>
          <cell r="E60">
            <v>0</v>
          </cell>
          <cell r="F60">
            <v>0</v>
          </cell>
          <cell r="G60">
            <v>0</v>
          </cell>
          <cell r="H60">
            <v>0</v>
          </cell>
          <cell r="I60">
            <v>0</v>
          </cell>
        </row>
        <row r="61">
          <cell r="A61">
            <v>0</v>
          </cell>
          <cell r="B61">
            <v>0</v>
          </cell>
          <cell r="D61">
            <v>0</v>
          </cell>
          <cell r="E61">
            <v>0</v>
          </cell>
          <cell r="F61">
            <v>0</v>
          </cell>
          <cell r="G61">
            <v>0</v>
          </cell>
          <cell r="H61">
            <v>0</v>
          </cell>
          <cell r="I61">
            <v>0</v>
          </cell>
        </row>
        <row r="62">
          <cell r="A62">
            <v>0</v>
          </cell>
          <cell r="B62">
            <v>0</v>
          </cell>
          <cell r="D62">
            <v>0</v>
          </cell>
          <cell r="E62">
            <v>0</v>
          </cell>
          <cell r="F62">
            <v>0</v>
          </cell>
          <cell r="G62">
            <v>0</v>
          </cell>
          <cell r="H62">
            <v>0</v>
          </cell>
          <cell r="I62">
            <v>0</v>
          </cell>
        </row>
        <row r="63">
          <cell r="A63">
            <v>0</v>
          </cell>
          <cell r="B63">
            <v>0</v>
          </cell>
          <cell r="D63">
            <v>0</v>
          </cell>
          <cell r="E63">
            <v>0</v>
          </cell>
          <cell r="F63">
            <v>0</v>
          </cell>
          <cell r="G63">
            <v>0</v>
          </cell>
          <cell r="H63">
            <v>0</v>
          </cell>
          <cell r="I63">
            <v>0</v>
          </cell>
        </row>
        <row r="64">
          <cell r="A64">
            <v>0</v>
          </cell>
          <cell r="B64">
            <v>0</v>
          </cell>
          <cell r="D64">
            <v>0</v>
          </cell>
          <cell r="E64">
            <v>0</v>
          </cell>
          <cell r="F64">
            <v>0</v>
          </cell>
          <cell r="G64">
            <v>0</v>
          </cell>
          <cell r="H64">
            <v>0</v>
          </cell>
          <cell r="I64">
            <v>0</v>
          </cell>
        </row>
        <row r="65">
          <cell r="A65">
            <v>0</v>
          </cell>
          <cell r="B65">
            <v>0</v>
          </cell>
          <cell r="D65">
            <v>0</v>
          </cell>
          <cell r="E65">
            <v>0</v>
          </cell>
          <cell r="F65">
            <v>0</v>
          </cell>
          <cell r="G65">
            <v>0</v>
          </cell>
          <cell r="H65">
            <v>0</v>
          </cell>
          <cell r="I65">
            <v>0</v>
          </cell>
        </row>
        <row r="66">
          <cell r="A66">
            <v>0</v>
          </cell>
          <cell r="B66">
            <v>0</v>
          </cell>
          <cell r="D66">
            <v>0</v>
          </cell>
          <cell r="E66">
            <v>0</v>
          </cell>
          <cell r="F66">
            <v>0</v>
          </cell>
          <cell r="G66">
            <v>0</v>
          </cell>
          <cell r="H66">
            <v>0</v>
          </cell>
          <cell r="I66">
            <v>0</v>
          </cell>
        </row>
        <row r="67">
          <cell r="A67">
            <v>0</v>
          </cell>
          <cell r="B67">
            <v>0</v>
          </cell>
          <cell r="D67">
            <v>0</v>
          </cell>
          <cell r="E67">
            <v>0</v>
          </cell>
          <cell r="F67">
            <v>0</v>
          </cell>
          <cell r="G67">
            <v>0</v>
          </cell>
          <cell r="H67">
            <v>0</v>
          </cell>
          <cell r="I67">
            <v>0</v>
          </cell>
        </row>
        <row r="68">
          <cell r="A68">
            <v>0</v>
          </cell>
          <cell r="B68">
            <v>0</v>
          </cell>
          <cell r="D68">
            <v>0</v>
          </cell>
          <cell r="E68">
            <v>0</v>
          </cell>
          <cell r="F68">
            <v>0</v>
          </cell>
          <cell r="G68">
            <v>0</v>
          </cell>
          <cell r="H68">
            <v>0</v>
          </cell>
          <cell r="I68">
            <v>0</v>
          </cell>
        </row>
        <row r="69">
          <cell r="A69">
            <v>0</v>
          </cell>
          <cell r="B69">
            <v>0</v>
          </cell>
          <cell r="D69">
            <v>0</v>
          </cell>
          <cell r="E69">
            <v>0</v>
          </cell>
          <cell r="F69">
            <v>0</v>
          </cell>
          <cell r="G69">
            <v>0</v>
          </cell>
          <cell r="H69">
            <v>0</v>
          </cell>
          <cell r="I69">
            <v>0</v>
          </cell>
        </row>
        <row r="70">
          <cell r="A70">
            <v>0</v>
          </cell>
          <cell r="B70">
            <v>0</v>
          </cell>
          <cell r="D70">
            <v>0</v>
          </cell>
          <cell r="E70">
            <v>0</v>
          </cell>
          <cell r="F70">
            <v>0</v>
          </cell>
          <cell r="G70">
            <v>0</v>
          </cell>
          <cell r="H70">
            <v>0</v>
          </cell>
          <cell r="I70">
            <v>0</v>
          </cell>
        </row>
        <row r="71">
          <cell r="A71">
            <v>0</v>
          </cell>
          <cell r="B71">
            <v>0</v>
          </cell>
          <cell r="D71">
            <v>0</v>
          </cell>
          <cell r="E71">
            <v>0</v>
          </cell>
          <cell r="F71">
            <v>0</v>
          </cell>
          <cell r="G71">
            <v>0</v>
          </cell>
          <cell r="H71">
            <v>0</v>
          </cell>
          <cell r="I71">
            <v>0</v>
          </cell>
        </row>
        <row r="72">
          <cell r="A72">
            <v>0</v>
          </cell>
          <cell r="B72">
            <v>0</v>
          </cell>
          <cell r="D72">
            <v>0</v>
          </cell>
          <cell r="E72">
            <v>0</v>
          </cell>
          <cell r="F72">
            <v>0</v>
          </cell>
          <cell r="G72">
            <v>0</v>
          </cell>
          <cell r="H72">
            <v>0</v>
          </cell>
          <cell r="I72">
            <v>0</v>
          </cell>
        </row>
        <row r="73">
          <cell r="A73">
            <v>0</v>
          </cell>
          <cell r="B73">
            <v>0</v>
          </cell>
          <cell r="D73">
            <v>0</v>
          </cell>
          <cell r="E73">
            <v>0</v>
          </cell>
          <cell r="F73">
            <v>0</v>
          </cell>
          <cell r="G73">
            <v>0</v>
          </cell>
          <cell r="H73">
            <v>0</v>
          </cell>
          <cell r="I73">
            <v>0</v>
          </cell>
        </row>
        <row r="74">
          <cell r="A74">
            <v>0</v>
          </cell>
          <cell r="B74">
            <v>0</v>
          </cell>
          <cell r="D74">
            <v>0</v>
          </cell>
          <cell r="E74">
            <v>0</v>
          </cell>
          <cell r="F74">
            <v>0</v>
          </cell>
          <cell r="G74">
            <v>0</v>
          </cell>
          <cell r="H74">
            <v>0</v>
          </cell>
          <cell r="I74">
            <v>0</v>
          </cell>
        </row>
        <row r="75">
          <cell r="A75">
            <v>0</v>
          </cell>
          <cell r="B75">
            <v>0</v>
          </cell>
          <cell r="D75">
            <v>0</v>
          </cell>
          <cell r="E75">
            <v>0</v>
          </cell>
          <cell r="F75">
            <v>0</v>
          </cell>
          <cell r="G75">
            <v>0</v>
          </cell>
          <cell r="H75">
            <v>0</v>
          </cell>
          <cell r="I75">
            <v>0</v>
          </cell>
        </row>
        <row r="77">
          <cell r="B77" t="str">
            <v xml:space="preserve">TOTAL COSTO </v>
          </cell>
          <cell r="F77">
            <v>0</v>
          </cell>
          <cell r="H77">
            <v>0</v>
          </cell>
          <cell r="I77">
            <v>0</v>
          </cell>
        </row>
        <row r="79">
          <cell r="A79" t="str">
            <v>1-</v>
          </cell>
          <cell r="B79" t="str">
            <v>COSTO OFERTA</v>
          </cell>
          <cell r="H79">
            <v>0</v>
          </cell>
        </row>
        <row r="80">
          <cell r="A80" t="str">
            <v>2-</v>
          </cell>
          <cell r="B80" t="str">
            <v>COSTO FINANCIERO  0 % de ( 1 )</v>
          </cell>
          <cell r="E80">
            <v>0</v>
          </cell>
          <cell r="H80">
            <v>0</v>
          </cell>
        </row>
        <row r="81">
          <cell r="A81" t="str">
            <v>3-</v>
          </cell>
          <cell r="B81" t="str">
            <v>COSTO COSTO ( 1 + 2 )</v>
          </cell>
          <cell r="H81">
            <v>0</v>
          </cell>
        </row>
        <row r="82">
          <cell r="A82" t="str">
            <v>4-</v>
          </cell>
          <cell r="B82" t="str">
            <v>GASTOS GENERALES  0 % de ( 3 )</v>
          </cell>
          <cell r="E82">
            <v>0</v>
          </cell>
          <cell r="H82">
            <v>0</v>
          </cell>
        </row>
        <row r="83">
          <cell r="A83" t="str">
            <v>5-</v>
          </cell>
          <cell r="B83" t="str">
            <v>BENEFICIOS  0 % de ( 3 )</v>
          </cell>
          <cell r="E83">
            <v>0</v>
          </cell>
          <cell r="H83">
            <v>0</v>
          </cell>
        </row>
        <row r="84">
          <cell r="A84">
            <v>6</v>
          </cell>
          <cell r="B84" t="str">
            <v>SUB TOTAL ( 3 + 4 + 5 )</v>
          </cell>
          <cell r="H84">
            <v>0</v>
          </cell>
        </row>
        <row r="85">
          <cell r="A85" t="str">
            <v>7-</v>
          </cell>
          <cell r="B85" t="str">
            <v>INGRESOS BRUTOS Y LOTE HOGAR  0 % de ( 6 )</v>
          </cell>
          <cell r="E85">
            <v>0</v>
          </cell>
          <cell r="H85">
            <v>0</v>
          </cell>
        </row>
        <row r="86">
          <cell r="A86" t="str">
            <v>8-</v>
          </cell>
          <cell r="B86" t="str">
            <v>IMPUESTO AL VALOR AGREGADO 0 % de ( 6 )</v>
          </cell>
          <cell r="E86">
            <v>0</v>
          </cell>
          <cell r="H86">
            <v>0</v>
          </cell>
        </row>
        <row r="88">
          <cell r="B88" t="str">
            <v>PRECIO TOTAL VIVENDAS</v>
          </cell>
          <cell r="H88">
            <v>0</v>
          </cell>
        </row>
        <row r="91">
          <cell r="A91" t="str">
            <v>INFRAESTRUCTURA - URBANIZACIÓN - DOCUMENTACIÓN FINAL DE OBRA</v>
          </cell>
        </row>
        <row r="92">
          <cell r="A92" t="str">
            <v>RUBRO ITEM</v>
          </cell>
          <cell r="B92" t="str">
            <v>DESIGNACION</v>
          </cell>
          <cell r="D92" t="str">
            <v>UN.</v>
          </cell>
          <cell r="E92" t="str">
            <v>CANT.</v>
          </cell>
          <cell r="F92" t="str">
            <v>COSTO UNITARIO</v>
          </cell>
          <cell r="G92" t="str">
            <v>PRECIO UNITARIO</v>
          </cell>
          <cell r="H92" t="str">
            <v>PRECIO TOTAL DEL ITEM</v>
          </cell>
          <cell r="I92" t="str">
            <v>PORCENTAJE INCIDENCIA DEL ITEM</v>
          </cell>
        </row>
        <row r="93">
          <cell r="A93">
            <v>0</v>
          </cell>
          <cell r="B93">
            <v>0</v>
          </cell>
          <cell r="D93">
            <v>0</v>
          </cell>
          <cell r="E93">
            <v>0</v>
          </cell>
          <cell r="G93">
            <v>0</v>
          </cell>
          <cell r="I93">
            <v>0</v>
          </cell>
        </row>
        <row r="94">
          <cell r="A94">
            <v>0</v>
          </cell>
          <cell r="B94">
            <v>0</v>
          </cell>
          <cell r="D94">
            <v>0</v>
          </cell>
          <cell r="E94">
            <v>0</v>
          </cell>
          <cell r="F94">
            <v>0</v>
          </cell>
          <cell r="G94">
            <v>0</v>
          </cell>
          <cell r="H94">
            <v>0</v>
          </cell>
          <cell r="I94">
            <v>0</v>
          </cell>
        </row>
        <row r="95">
          <cell r="A95">
            <v>0</v>
          </cell>
          <cell r="B95">
            <v>0</v>
          </cell>
          <cell r="D95">
            <v>0</v>
          </cell>
          <cell r="E95">
            <v>0</v>
          </cell>
          <cell r="F95">
            <v>0</v>
          </cell>
          <cell r="G95">
            <v>0</v>
          </cell>
          <cell r="H95">
            <v>0</v>
          </cell>
          <cell r="I95">
            <v>0</v>
          </cell>
        </row>
        <row r="96">
          <cell r="A96">
            <v>0</v>
          </cell>
          <cell r="B96">
            <v>0</v>
          </cell>
          <cell r="D96">
            <v>0</v>
          </cell>
          <cell r="E96">
            <v>0</v>
          </cell>
          <cell r="F96">
            <v>0</v>
          </cell>
          <cell r="G96">
            <v>0</v>
          </cell>
          <cell r="H96">
            <v>0</v>
          </cell>
          <cell r="I96">
            <v>0</v>
          </cell>
        </row>
        <row r="97">
          <cell r="A97">
            <v>0</v>
          </cell>
          <cell r="B97">
            <v>0</v>
          </cell>
          <cell r="D97">
            <v>0</v>
          </cell>
          <cell r="E97">
            <v>0</v>
          </cell>
          <cell r="F97">
            <v>0</v>
          </cell>
          <cell r="G97">
            <v>0</v>
          </cell>
          <cell r="H97">
            <v>0</v>
          </cell>
          <cell r="I97">
            <v>0</v>
          </cell>
        </row>
        <row r="98">
          <cell r="A98">
            <v>0</v>
          </cell>
          <cell r="B98">
            <v>0</v>
          </cell>
          <cell r="D98">
            <v>0</v>
          </cell>
          <cell r="E98">
            <v>0</v>
          </cell>
          <cell r="F98">
            <v>0</v>
          </cell>
          <cell r="G98">
            <v>0</v>
          </cell>
          <cell r="H98">
            <v>0</v>
          </cell>
          <cell r="I98">
            <v>0</v>
          </cell>
        </row>
        <row r="99">
          <cell r="A99">
            <v>0</v>
          </cell>
          <cell r="B99">
            <v>0</v>
          </cell>
          <cell r="D99">
            <v>0</v>
          </cell>
          <cell r="E99">
            <v>0</v>
          </cell>
          <cell r="F99">
            <v>0</v>
          </cell>
          <cell r="G99">
            <v>0</v>
          </cell>
          <cell r="H99">
            <v>0</v>
          </cell>
          <cell r="I99">
            <v>0</v>
          </cell>
        </row>
        <row r="100">
          <cell r="A100">
            <v>0</v>
          </cell>
          <cell r="B100">
            <v>0</v>
          </cell>
          <cell r="D100">
            <v>0</v>
          </cell>
          <cell r="E100">
            <v>0</v>
          </cell>
          <cell r="F100">
            <v>0</v>
          </cell>
          <cell r="G100">
            <v>0</v>
          </cell>
          <cell r="H100">
            <v>0</v>
          </cell>
          <cell r="I100">
            <v>0</v>
          </cell>
        </row>
        <row r="101">
          <cell r="A101">
            <v>0</v>
          </cell>
          <cell r="B101">
            <v>0</v>
          </cell>
          <cell r="D101">
            <v>0</v>
          </cell>
          <cell r="E101">
            <v>0</v>
          </cell>
          <cell r="F101">
            <v>0</v>
          </cell>
          <cell r="G101">
            <v>0</v>
          </cell>
          <cell r="H101">
            <v>0</v>
          </cell>
          <cell r="I101">
            <v>0</v>
          </cell>
        </row>
        <row r="102">
          <cell r="A102">
            <v>0</v>
          </cell>
          <cell r="B102">
            <v>0</v>
          </cell>
          <cell r="D102">
            <v>0</v>
          </cell>
          <cell r="E102">
            <v>0</v>
          </cell>
          <cell r="F102">
            <v>0</v>
          </cell>
          <cell r="G102">
            <v>0</v>
          </cell>
          <cell r="H102">
            <v>0</v>
          </cell>
          <cell r="I102">
            <v>0</v>
          </cell>
        </row>
        <row r="103">
          <cell r="A103">
            <v>0</v>
          </cell>
          <cell r="B103">
            <v>0</v>
          </cell>
          <cell r="D103">
            <v>0</v>
          </cell>
          <cell r="E103">
            <v>0</v>
          </cell>
          <cell r="F103">
            <v>0</v>
          </cell>
          <cell r="G103">
            <v>0</v>
          </cell>
          <cell r="H103">
            <v>0</v>
          </cell>
          <cell r="I103">
            <v>0</v>
          </cell>
        </row>
        <row r="104">
          <cell r="A104">
            <v>0</v>
          </cell>
          <cell r="B104">
            <v>0</v>
          </cell>
          <cell r="D104">
            <v>0</v>
          </cell>
          <cell r="E104">
            <v>0</v>
          </cell>
          <cell r="F104">
            <v>0</v>
          </cell>
          <cell r="G104">
            <v>0</v>
          </cell>
          <cell r="H104">
            <v>0</v>
          </cell>
          <cell r="I104">
            <v>0</v>
          </cell>
        </row>
        <row r="105">
          <cell r="A105">
            <v>0</v>
          </cell>
          <cell r="B105">
            <v>0</v>
          </cell>
          <cell r="D105">
            <v>0</v>
          </cell>
          <cell r="E105">
            <v>0</v>
          </cell>
          <cell r="F105">
            <v>0</v>
          </cell>
          <cell r="G105">
            <v>0</v>
          </cell>
          <cell r="H105">
            <v>0</v>
          </cell>
          <cell r="I105">
            <v>0</v>
          </cell>
        </row>
        <row r="106">
          <cell r="A106">
            <v>0</v>
          </cell>
          <cell r="B106">
            <v>0</v>
          </cell>
          <cell r="D106">
            <v>0</v>
          </cell>
          <cell r="E106">
            <v>0</v>
          </cell>
          <cell r="F106">
            <v>0</v>
          </cell>
          <cell r="G106">
            <v>0</v>
          </cell>
          <cell r="H106">
            <v>0</v>
          </cell>
          <cell r="I106">
            <v>0</v>
          </cell>
        </row>
        <row r="107">
          <cell r="A107">
            <v>0</v>
          </cell>
          <cell r="B107">
            <v>0</v>
          </cell>
          <cell r="D107">
            <v>0</v>
          </cell>
          <cell r="E107">
            <v>0</v>
          </cell>
          <cell r="F107">
            <v>0</v>
          </cell>
          <cell r="G107">
            <v>0</v>
          </cell>
          <cell r="H107">
            <v>0</v>
          </cell>
          <cell r="I107">
            <v>0</v>
          </cell>
        </row>
        <row r="108">
          <cell r="A108">
            <v>0</v>
          </cell>
          <cell r="B108">
            <v>0</v>
          </cell>
          <cell r="D108">
            <v>0</v>
          </cell>
          <cell r="E108">
            <v>0</v>
          </cell>
          <cell r="F108">
            <v>0</v>
          </cell>
          <cell r="G108">
            <v>0</v>
          </cell>
          <cell r="H108">
            <v>0</v>
          </cell>
          <cell r="I108">
            <v>0</v>
          </cell>
        </row>
        <row r="109">
          <cell r="A109">
            <v>0</v>
          </cell>
          <cell r="B109">
            <v>0</v>
          </cell>
          <cell r="D109">
            <v>0</v>
          </cell>
          <cell r="E109">
            <v>0</v>
          </cell>
          <cell r="F109">
            <v>0</v>
          </cell>
          <cell r="G109">
            <v>0</v>
          </cell>
          <cell r="H109">
            <v>0</v>
          </cell>
          <cell r="I109">
            <v>0</v>
          </cell>
        </row>
        <row r="110">
          <cell r="A110">
            <v>0</v>
          </cell>
          <cell r="B110">
            <v>0</v>
          </cell>
          <cell r="D110">
            <v>0</v>
          </cell>
          <cell r="E110">
            <v>0</v>
          </cell>
          <cell r="F110">
            <v>0</v>
          </cell>
          <cell r="G110">
            <v>0</v>
          </cell>
          <cell r="H110">
            <v>0</v>
          </cell>
          <cell r="I110">
            <v>0</v>
          </cell>
        </row>
        <row r="111">
          <cell r="A111">
            <v>0</v>
          </cell>
          <cell r="B111">
            <v>0</v>
          </cell>
          <cell r="D111">
            <v>0</v>
          </cell>
          <cell r="E111">
            <v>0</v>
          </cell>
          <cell r="F111">
            <v>0</v>
          </cell>
          <cell r="G111">
            <v>0</v>
          </cell>
          <cell r="H111">
            <v>0</v>
          </cell>
          <cell r="I111">
            <v>0</v>
          </cell>
        </row>
        <row r="112">
          <cell r="A112">
            <v>0</v>
          </cell>
          <cell r="B112">
            <v>0</v>
          </cell>
          <cell r="D112">
            <v>0</v>
          </cell>
          <cell r="E112">
            <v>0</v>
          </cell>
          <cell r="F112">
            <v>0</v>
          </cell>
          <cell r="G112">
            <v>0</v>
          </cell>
          <cell r="H112">
            <v>0</v>
          </cell>
          <cell r="I112">
            <v>0</v>
          </cell>
        </row>
        <row r="113">
          <cell r="A113">
            <v>0</v>
          </cell>
          <cell r="B113">
            <v>0</v>
          </cell>
          <cell r="D113">
            <v>0</v>
          </cell>
          <cell r="E113">
            <v>0</v>
          </cell>
          <cell r="F113">
            <v>0</v>
          </cell>
          <cell r="G113">
            <v>0</v>
          </cell>
          <cell r="H113">
            <v>0</v>
          </cell>
          <cell r="I113">
            <v>0</v>
          </cell>
        </row>
        <row r="114">
          <cell r="A114">
            <v>0</v>
          </cell>
          <cell r="B114">
            <v>0</v>
          </cell>
          <cell r="D114">
            <v>0</v>
          </cell>
          <cell r="E114">
            <v>0</v>
          </cell>
          <cell r="F114">
            <v>0</v>
          </cell>
          <cell r="G114">
            <v>0</v>
          </cell>
          <cell r="H114">
            <v>0</v>
          </cell>
          <cell r="I114">
            <v>0</v>
          </cell>
        </row>
        <row r="115">
          <cell r="A115">
            <v>0</v>
          </cell>
          <cell r="B115">
            <v>0</v>
          </cell>
          <cell r="D115">
            <v>0</v>
          </cell>
          <cell r="E115">
            <v>0</v>
          </cell>
          <cell r="F115">
            <v>0</v>
          </cell>
          <cell r="G115">
            <v>0</v>
          </cell>
          <cell r="H115">
            <v>0</v>
          </cell>
          <cell r="I115">
            <v>0</v>
          </cell>
        </row>
        <row r="116">
          <cell r="A116">
            <v>0</v>
          </cell>
          <cell r="B116">
            <v>0</v>
          </cell>
          <cell r="D116">
            <v>0</v>
          </cell>
          <cell r="E116">
            <v>0</v>
          </cell>
          <cell r="F116">
            <v>0</v>
          </cell>
          <cell r="G116">
            <v>0</v>
          </cell>
          <cell r="H116">
            <v>0</v>
          </cell>
          <cell r="I116">
            <v>0</v>
          </cell>
        </row>
        <row r="117">
          <cell r="A117">
            <v>0</v>
          </cell>
          <cell r="B117">
            <v>0</v>
          </cell>
          <cell r="D117">
            <v>0</v>
          </cell>
          <cell r="E117">
            <v>0</v>
          </cell>
          <cell r="F117">
            <v>0</v>
          </cell>
          <cell r="G117">
            <v>0</v>
          </cell>
          <cell r="H117">
            <v>0</v>
          </cell>
          <cell r="I117">
            <v>0</v>
          </cell>
        </row>
        <row r="118">
          <cell r="A118">
            <v>0</v>
          </cell>
          <cell r="B118">
            <v>0</v>
          </cell>
          <cell r="D118">
            <v>0</v>
          </cell>
          <cell r="E118">
            <v>0</v>
          </cell>
          <cell r="F118">
            <v>0</v>
          </cell>
          <cell r="G118">
            <v>0</v>
          </cell>
          <cell r="H118">
            <v>0</v>
          </cell>
          <cell r="I118">
            <v>0</v>
          </cell>
        </row>
        <row r="119">
          <cell r="A119">
            <v>0</v>
          </cell>
          <cell r="B119">
            <v>0</v>
          </cell>
          <cell r="D119">
            <v>0</v>
          </cell>
          <cell r="E119">
            <v>0</v>
          </cell>
          <cell r="F119">
            <v>0</v>
          </cell>
          <cell r="G119">
            <v>0</v>
          </cell>
          <cell r="H119">
            <v>0</v>
          </cell>
          <cell r="I119">
            <v>0</v>
          </cell>
        </row>
        <row r="120">
          <cell r="A120">
            <v>0</v>
          </cell>
          <cell r="B120">
            <v>0</v>
          </cell>
          <cell r="D120">
            <v>0</v>
          </cell>
          <cell r="E120">
            <v>0</v>
          </cell>
          <cell r="F120">
            <v>0</v>
          </cell>
          <cell r="G120">
            <v>0</v>
          </cell>
          <cell r="H120">
            <v>0</v>
          </cell>
          <cell r="I120">
            <v>0</v>
          </cell>
        </row>
        <row r="121">
          <cell r="A121">
            <v>0</v>
          </cell>
          <cell r="B121">
            <v>0</v>
          </cell>
          <cell r="D121">
            <v>0</v>
          </cell>
          <cell r="E121">
            <v>0</v>
          </cell>
          <cell r="F121">
            <v>0</v>
          </cell>
          <cell r="G121">
            <v>0</v>
          </cell>
          <cell r="H121">
            <v>0</v>
          </cell>
          <cell r="I121">
            <v>0</v>
          </cell>
        </row>
        <row r="122">
          <cell r="A122">
            <v>0</v>
          </cell>
          <cell r="B122">
            <v>0</v>
          </cell>
          <cell r="D122">
            <v>0</v>
          </cell>
          <cell r="E122">
            <v>0</v>
          </cell>
          <cell r="F122">
            <v>0</v>
          </cell>
          <cell r="G122">
            <v>0</v>
          </cell>
          <cell r="H122">
            <v>0</v>
          </cell>
          <cell r="I122">
            <v>0</v>
          </cell>
        </row>
        <row r="123">
          <cell r="A123">
            <v>0</v>
          </cell>
          <cell r="B123">
            <v>0</v>
          </cell>
          <cell r="D123">
            <v>0</v>
          </cell>
          <cell r="E123">
            <v>0</v>
          </cell>
          <cell r="F123">
            <v>0</v>
          </cell>
          <cell r="G123">
            <v>0</v>
          </cell>
          <cell r="H123">
            <v>0</v>
          </cell>
          <cell r="I123">
            <v>0</v>
          </cell>
        </row>
        <row r="124">
          <cell r="A124">
            <v>0</v>
          </cell>
          <cell r="B124">
            <v>0</v>
          </cell>
          <cell r="D124">
            <v>0</v>
          </cell>
          <cell r="E124">
            <v>0</v>
          </cell>
          <cell r="F124">
            <v>0</v>
          </cell>
          <cell r="G124">
            <v>0</v>
          </cell>
          <cell r="H124">
            <v>0</v>
          </cell>
          <cell r="I124">
            <v>0</v>
          </cell>
        </row>
        <row r="125">
          <cell r="A125">
            <v>0</v>
          </cell>
          <cell r="B125">
            <v>0</v>
          </cell>
          <cell r="D125">
            <v>0</v>
          </cell>
          <cell r="E125">
            <v>0</v>
          </cell>
          <cell r="F125">
            <v>0</v>
          </cell>
          <cell r="G125">
            <v>0</v>
          </cell>
          <cell r="H125">
            <v>0</v>
          </cell>
          <cell r="I125">
            <v>0</v>
          </cell>
        </row>
        <row r="126">
          <cell r="A126">
            <v>0</v>
          </cell>
          <cell r="B126">
            <v>0</v>
          </cell>
          <cell r="D126">
            <v>0</v>
          </cell>
          <cell r="E126">
            <v>0</v>
          </cell>
          <cell r="F126">
            <v>0</v>
          </cell>
          <cell r="G126">
            <v>0</v>
          </cell>
          <cell r="H126">
            <v>0</v>
          </cell>
          <cell r="I126">
            <v>0</v>
          </cell>
        </row>
        <row r="127">
          <cell r="A127">
            <v>0</v>
          </cell>
          <cell r="B127">
            <v>0</v>
          </cell>
          <cell r="D127">
            <v>0</v>
          </cell>
          <cell r="E127">
            <v>0</v>
          </cell>
          <cell r="F127">
            <v>0</v>
          </cell>
          <cell r="G127">
            <v>0</v>
          </cell>
          <cell r="H127">
            <v>0</v>
          </cell>
          <cell r="I127">
            <v>0</v>
          </cell>
        </row>
        <row r="128">
          <cell r="A128">
            <v>0</v>
          </cell>
          <cell r="B128">
            <v>0</v>
          </cell>
          <cell r="D128">
            <v>0</v>
          </cell>
          <cell r="E128">
            <v>0</v>
          </cell>
          <cell r="F128">
            <v>0</v>
          </cell>
          <cell r="G128">
            <v>0</v>
          </cell>
          <cell r="H128">
            <v>0</v>
          </cell>
          <cell r="I128">
            <v>0</v>
          </cell>
        </row>
        <row r="129">
          <cell r="A129">
            <v>0</v>
          </cell>
          <cell r="B129">
            <v>0</v>
          </cell>
          <cell r="D129">
            <v>0</v>
          </cell>
          <cell r="E129">
            <v>0</v>
          </cell>
          <cell r="F129">
            <v>0</v>
          </cell>
          <cell r="G129">
            <v>0</v>
          </cell>
          <cell r="H129">
            <v>0</v>
          </cell>
          <cell r="I129">
            <v>0</v>
          </cell>
        </row>
        <row r="130">
          <cell r="A130">
            <v>0</v>
          </cell>
          <cell r="B130">
            <v>0</v>
          </cell>
          <cell r="D130">
            <v>0</v>
          </cell>
          <cell r="E130">
            <v>0</v>
          </cell>
          <cell r="F130">
            <v>0</v>
          </cell>
          <cell r="G130">
            <v>0</v>
          </cell>
          <cell r="H130">
            <v>0</v>
          </cell>
          <cell r="I130">
            <v>0</v>
          </cell>
        </row>
        <row r="131">
          <cell r="A131">
            <v>0</v>
          </cell>
          <cell r="B131">
            <v>0</v>
          </cell>
          <cell r="D131">
            <v>0</v>
          </cell>
          <cell r="E131">
            <v>0</v>
          </cell>
          <cell r="F131">
            <v>0</v>
          </cell>
          <cell r="G131">
            <v>0</v>
          </cell>
          <cell r="H131">
            <v>0</v>
          </cell>
          <cell r="I131">
            <v>0</v>
          </cell>
        </row>
        <row r="132">
          <cell r="A132">
            <v>0</v>
          </cell>
          <cell r="B132">
            <v>0</v>
          </cell>
          <cell r="D132">
            <v>0</v>
          </cell>
          <cell r="E132">
            <v>0</v>
          </cell>
          <cell r="F132">
            <v>0</v>
          </cell>
          <cell r="G132">
            <v>0</v>
          </cell>
          <cell r="H132">
            <v>0</v>
          </cell>
          <cell r="I132">
            <v>0</v>
          </cell>
        </row>
        <row r="133">
          <cell r="A133">
            <v>0</v>
          </cell>
          <cell r="B133">
            <v>0</v>
          </cell>
          <cell r="D133">
            <v>0</v>
          </cell>
          <cell r="E133">
            <v>0</v>
          </cell>
          <cell r="F133">
            <v>0</v>
          </cell>
          <cell r="G133">
            <v>0</v>
          </cell>
          <cell r="H133">
            <v>0</v>
          </cell>
          <cell r="I133">
            <v>0</v>
          </cell>
        </row>
        <row r="134">
          <cell r="A134">
            <v>0</v>
          </cell>
          <cell r="B134">
            <v>0</v>
          </cell>
          <cell r="D134">
            <v>0</v>
          </cell>
          <cell r="E134">
            <v>0</v>
          </cell>
          <cell r="F134">
            <v>0</v>
          </cell>
          <cell r="G134">
            <v>0</v>
          </cell>
          <cell r="H134">
            <v>0</v>
          </cell>
          <cell r="I134">
            <v>0</v>
          </cell>
        </row>
        <row r="135">
          <cell r="A135">
            <v>0</v>
          </cell>
          <cell r="B135">
            <v>0</v>
          </cell>
          <cell r="D135">
            <v>0</v>
          </cell>
          <cell r="E135">
            <v>0</v>
          </cell>
          <cell r="F135">
            <v>0</v>
          </cell>
          <cell r="G135">
            <v>0</v>
          </cell>
          <cell r="H135">
            <v>0</v>
          </cell>
          <cell r="I135">
            <v>0</v>
          </cell>
        </row>
        <row r="136">
          <cell r="A136">
            <v>0</v>
          </cell>
          <cell r="B136">
            <v>0</v>
          </cell>
          <cell r="D136">
            <v>0</v>
          </cell>
          <cell r="E136">
            <v>0</v>
          </cell>
          <cell r="F136">
            <v>0</v>
          </cell>
          <cell r="G136">
            <v>0</v>
          </cell>
          <cell r="H136">
            <v>0</v>
          </cell>
          <cell r="I136">
            <v>0</v>
          </cell>
        </row>
        <row r="137">
          <cell r="A137">
            <v>0</v>
          </cell>
          <cell r="B137">
            <v>0</v>
          </cell>
          <cell r="D137">
            <v>0</v>
          </cell>
          <cell r="E137">
            <v>0</v>
          </cell>
          <cell r="F137">
            <v>0</v>
          </cell>
          <cell r="G137">
            <v>0</v>
          </cell>
          <cell r="H137">
            <v>0</v>
          </cell>
          <cell r="I137">
            <v>0</v>
          </cell>
        </row>
        <row r="138">
          <cell r="A138">
            <v>0</v>
          </cell>
          <cell r="B138">
            <v>0</v>
          </cell>
          <cell r="D138">
            <v>0</v>
          </cell>
          <cell r="E138">
            <v>0</v>
          </cell>
          <cell r="F138">
            <v>0</v>
          </cell>
          <cell r="G138">
            <v>0</v>
          </cell>
          <cell r="H138">
            <v>0</v>
          </cell>
          <cell r="I138">
            <v>0</v>
          </cell>
        </row>
        <row r="139">
          <cell r="A139">
            <v>0</v>
          </cell>
          <cell r="B139">
            <v>0</v>
          </cell>
          <cell r="D139">
            <v>0</v>
          </cell>
          <cell r="E139">
            <v>0</v>
          </cell>
          <cell r="F139">
            <v>0</v>
          </cell>
          <cell r="G139">
            <v>0</v>
          </cell>
          <cell r="H139">
            <v>0</v>
          </cell>
          <cell r="I139">
            <v>0</v>
          </cell>
        </row>
        <row r="140">
          <cell r="A140">
            <v>0</v>
          </cell>
          <cell r="B140">
            <v>0</v>
          </cell>
          <cell r="D140">
            <v>0</v>
          </cell>
          <cell r="E140">
            <v>0</v>
          </cell>
          <cell r="F140">
            <v>0</v>
          </cell>
          <cell r="G140">
            <v>0</v>
          </cell>
          <cell r="H140">
            <v>0</v>
          </cell>
          <cell r="I140">
            <v>0</v>
          </cell>
        </row>
        <row r="141">
          <cell r="A141">
            <v>0</v>
          </cell>
          <cell r="B141">
            <v>0</v>
          </cell>
          <cell r="D141">
            <v>0</v>
          </cell>
          <cell r="E141">
            <v>0</v>
          </cell>
          <cell r="F141">
            <v>0</v>
          </cell>
          <cell r="G141">
            <v>0</v>
          </cell>
          <cell r="H141">
            <v>0</v>
          </cell>
          <cell r="I141">
            <v>0</v>
          </cell>
        </row>
        <row r="142">
          <cell r="A142">
            <v>0</v>
          </cell>
          <cell r="B142">
            <v>0</v>
          </cell>
          <cell r="D142">
            <v>0</v>
          </cell>
          <cell r="E142">
            <v>0</v>
          </cell>
          <cell r="F142">
            <v>0</v>
          </cell>
          <cell r="G142">
            <v>0</v>
          </cell>
          <cell r="H142">
            <v>0</v>
          </cell>
          <cell r="I142">
            <v>0</v>
          </cell>
        </row>
        <row r="143">
          <cell r="A143">
            <v>0</v>
          </cell>
          <cell r="B143">
            <v>0</v>
          </cell>
          <cell r="D143">
            <v>0</v>
          </cell>
          <cell r="E143">
            <v>0</v>
          </cell>
          <cell r="F143">
            <v>0</v>
          </cell>
          <cell r="G143">
            <v>0</v>
          </cell>
          <cell r="H143">
            <v>0</v>
          </cell>
          <cell r="I143">
            <v>0</v>
          </cell>
        </row>
        <row r="144">
          <cell r="A144">
            <v>0</v>
          </cell>
          <cell r="B144">
            <v>0</v>
          </cell>
          <cell r="D144">
            <v>0</v>
          </cell>
          <cell r="E144">
            <v>0</v>
          </cell>
          <cell r="F144">
            <v>0</v>
          </cell>
          <cell r="G144">
            <v>0</v>
          </cell>
          <cell r="H144">
            <v>0</v>
          </cell>
          <cell r="I144">
            <v>0</v>
          </cell>
        </row>
        <row r="145">
          <cell r="A145">
            <v>0</v>
          </cell>
          <cell r="B145">
            <v>0</v>
          </cell>
          <cell r="D145">
            <v>0</v>
          </cell>
          <cell r="E145">
            <v>0</v>
          </cell>
          <cell r="F145">
            <v>0</v>
          </cell>
          <cell r="G145">
            <v>0</v>
          </cell>
          <cell r="H145">
            <v>0</v>
          </cell>
          <cell r="I145">
            <v>0</v>
          </cell>
        </row>
        <row r="146">
          <cell r="A146">
            <v>0</v>
          </cell>
          <cell r="B146">
            <v>0</v>
          </cell>
          <cell r="D146">
            <v>0</v>
          </cell>
          <cell r="E146">
            <v>0</v>
          </cell>
          <cell r="F146">
            <v>0</v>
          </cell>
          <cell r="G146">
            <v>0</v>
          </cell>
          <cell r="H146">
            <v>0</v>
          </cell>
          <cell r="I146">
            <v>0</v>
          </cell>
        </row>
        <row r="147">
          <cell r="A147">
            <v>0</v>
          </cell>
          <cell r="B147">
            <v>0</v>
          </cell>
          <cell r="D147">
            <v>0</v>
          </cell>
          <cell r="E147">
            <v>0</v>
          </cell>
          <cell r="F147">
            <v>0</v>
          </cell>
          <cell r="G147">
            <v>0</v>
          </cell>
          <cell r="H147">
            <v>0</v>
          </cell>
          <cell r="I147">
            <v>0</v>
          </cell>
        </row>
        <row r="148">
          <cell r="A148">
            <v>0</v>
          </cell>
          <cell r="B148">
            <v>0</v>
          </cell>
          <cell r="D148">
            <v>0</v>
          </cell>
          <cell r="E148">
            <v>0</v>
          </cell>
          <cell r="F148">
            <v>0</v>
          </cell>
          <cell r="G148">
            <v>0</v>
          </cell>
          <cell r="H148">
            <v>0</v>
          </cell>
          <cell r="I148">
            <v>0</v>
          </cell>
        </row>
        <row r="149">
          <cell r="A149">
            <v>0</v>
          </cell>
          <cell r="B149">
            <v>0</v>
          </cell>
          <cell r="D149">
            <v>0</v>
          </cell>
          <cell r="E149">
            <v>0</v>
          </cell>
          <cell r="F149">
            <v>0</v>
          </cell>
          <cell r="G149">
            <v>0</v>
          </cell>
          <cell r="H149">
            <v>0</v>
          </cell>
          <cell r="I149">
            <v>0</v>
          </cell>
        </row>
        <row r="150">
          <cell r="A150">
            <v>0</v>
          </cell>
          <cell r="B150">
            <v>0</v>
          </cell>
          <cell r="D150">
            <v>0</v>
          </cell>
          <cell r="E150">
            <v>0</v>
          </cell>
          <cell r="F150">
            <v>0</v>
          </cell>
          <cell r="G150">
            <v>0</v>
          </cell>
          <cell r="H150">
            <v>0</v>
          </cell>
          <cell r="I150">
            <v>0</v>
          </cell>
        </row>
        <row r="151">
          <cell r="A151">
            <v>0</v>
          </cell>
          <cell r="B151">
            <v>0</v>
          </cell>
          <cell r="D151">
            <v>0</v>
          </cell>
          <cell r="E151">
            <v>0</v>
          </cell>
          <cell r="F151">
            <v>0</v>
          </cell>
          <cell r="G151">
            <v>0</v>
          </cell>
          <cell r="H151">
            <v>0</v>
          </cell>
          <cell r="I151">
            <v>0</v>
          </cell>
        </row>
        <row r="152">
          <cell r="A152">
            <v>0</v>
          </cell>
          <cell r="B152">
            <v>0</v>
          </cell>
          <cell r="D152">
            <v>0</v>
          </cell>
          <cell r="E152">
            <v>0</v>
          </cell>
          <cell r="F152">
            <v>0</v>
          </cell>
          <cell r="G152">
            <v>0</v>
          </cell>
          <cell r="H152">
            <v>0</v>
          </cell>
          <cell r="I152">
            <v>0</v>
          </cell>
        </row>
        <row r="153">
          <cell r="A153">
            <v>0</v>
          </cell>
          <cell r="B153">
            <v>0</v>
          </cell>
          <cell r="D153">
            <v>0</v>
          </cell>
          <cell r="E153">
            <v>0</v>
          </cell>
          <cell r="F153">
            <v>0</v>
          </cell>
          <cell r="G153">
            <v>0</v>
          </cell>
          <cell r="H153">
            <v>0</v>
          </cell>
          <cell r="I153">
            <v>0</v>
          </cell>
        </row>
        <row r="154">
          <cell r="A154">
            <v>0</v>
          </cell>
          <cell r="B154">
            <v>0</v>
          </cell>
          <cell r="D154">
            <v>0</v>
          </cell>
          <cell r="E154">
            <v>0</v>
          </cell>
          <cell r="F154">
            <v>0</v>
          </cell>
          <cell r="G154">
            <v>0</v>
          </cell>
          <cell r="H154">
            <v>0</v>
          </cell>
          <cell r="I154">
            <v>0</v>
          </cell>
        </row>
        <row r="155">
          <cell r="A155">
            <v>0</v>
          </cell>
          <cell r="B155">
            <v>0</v>
          </cell>
          <cell r="D155">
            <v>0</v>
          </cell>
          <cell r="E155">
            <v>0</v>
          </cell>
          <cell r="F155">
            <v>0</v>
          </cell>
          <cell r="G155">
            <v>0</v>
          </cell>
          <cell r="H155">
            <v>0</v>
          </cell>
          <cell r="I155">
            <v>0</v>
          </cell>
        </row>
        <row r="156">
          <cell r="A156">
            <v>0</v>
          </cell>
          <cell r="B156">
            <v>0</v>
          </cell>
          <cell r="D156">
            <v>0</v>
          </cell>
          <cell r="E156">
            <v>0</v>
          </cell>
          <cell r="F156">
            <v>0</v>
          </cell>
          <cell r="G156">
            <v>0</v>
          </cell>
          <cell r="H156">
            <v>0</v>
          </cell>
          <cell r="I156">
            <v>0</v>
          </cell>
        </row>
        <row r="157">
          <cell r="G157">
            <v>0</v>
          </cell>
        </row>
        <row r="158">
          <cell r="B158" t="str">
            <v xml:space="preserve">TOTAL COSTO </v>
          </cell>
          <cell r="F158">
            <v>0</v>
          </cell>
          <cell r="H158">
            <v>0</v>
          </cell>
          <cell r="I158">
            <v>0</v>
          </cell>
        </row>
        <row r="160">
          <cell r="A160" t="str">
            <v>1-</v>
          </cell>
          <cell r="B160" t="str">
            <v>COSTO OFERTA</v>
          </cell>
          <cell r="H160">
            <v>0</v>
          </cell>
        </row>
        <row r="161">
          <cell r="A161" t="str">
            <v>2-</v>
          </cell>
          <cell r="B161" t="str">
            <v>COSTO FINANCIERO  0 % de ( 1 )</v>
          </cell>
          <cell r="E161">
            <v>0</v>
          </cell>
          <cell r="H161">
            <v>0</v>
          </cell>
        </row>
        <row r="162">
          <cell r="A162" t="str">
            <v>3-</v>
          </cell>
          <cell r="B162" t="str">
            <v>COSTO COSTO ( 1 + 2 )</v>
          </cell>
          <cell r="H162">
            <v>0</v>
          </cell>
        </row>
        <row r="163">
          <cell r="A163" t="str">
            <v>4-</v>
          </cell>
          <cell r="B163" t="str">
            <v>GASTOS GENERALES  0 % de ( 3 )</v>
          </cell>
          <cell r="E163">
            <v>0</v>
          </cell>
          <cell r="H163">
            <v>0</v>
          </cell>
        </row>
        <row r="164">
          <cell r="A164" t="str">
            <v>5-</v>
          </cell>
          <cell r="B164" t="str">
            <v>BENEFICIOS  0 % de ( 3 )</v>
          </cell>
          <cell r="E164">
            <v>0</v>
          </cell>
          <cell r="H164">
            <v>0</v>
          </cell>
        </row>
        <row r="165">
          <cell r="A165">
            <v>6</v>
          </cell>
          <cell r="B165" t="str">
            <v>SUB TOTAL ( 3 + 4 + 5 )</v>
          </cell>
          <cell r="H165">
            <v>0</v>
          </cell>
        </row>
        <row r="166">
          <cell r="A166" t="str">
            <v>7-</v>
          </cell>
          <cell r="B166" t="str">
            <v>INGRESOS BRUTOS Y LOTE HOGAR  0 % de ( 6 )</v>
          </cell>
          <cell r="E166">
            <v>0</v>
          </cell>
          <cell r="H166">
            <v>0</v>
          </cell>
        </row>
        <row r="167">
          <cell r="A167" t="str">
            <v>8-</v>
          </cell>
          <cell r="B167" t="str">
            <v>IMPUESTO AL VALOR AGREGADO 0 % de ( 6 )</v>
          </cell>
          <cell r="E167">
            <v>0</v>
          </cell>
          <cell r="H167">
            <v>0</v>
          </cell>
        </row>
        <row r="169">
          <cell r="B169" t="str">
            <v>PRECIO TOTAL INFRAESTRUCTURA - URBANIZACIÓN - DOCUMENTACIÓN FINAL DE OBRA</v>
          </cell>
          <cell r="H169">
            <v>0</v>
          </cell>
        </row>
        <row r="171">
          <cell r="B171" t="str">
            <v>MONTO TOTAL DE OBRA</v>
          </cell>
          <cell r="H171">
            <v>0</v>
          </cell>
          <cell r="I171">
            <v>0</v>
          </cell>
        </row>
        <row r="173">
          <cell r="A173" t="e">
            <v>#N/A</v>
          </cell>
        </row>
        <row r="174">
          <cell r="A174" t="str">
            <v>FIN</v>
          </cell>
        </row>
      </sheetData>
      <sheetData sheetId="6">
        <row r="1">
          <cell r="A1" t="str">
            <v>ANALISIS DE PRECIOS</v>
          </cell>
        </row>
        <row r="2">
          <cell r="A2" t="str">
            <v>COMITENTE:</v>
          </cell>
          <cell r="B2" t="str">
            <v>INSTITUTO PROVINCIAL DE LA VIVIENDA</v>
          </cell>
        </row>
        <row r="3">
          <cell r="A3" t="str">
            <v>CONTRATISTA:</v>
          </cell>
          <cell r="B3">
            <v>0</v>
          </cell>
        </row>
        <row r="4">
          <cell r="A4" t="str">
            <v>OBRA:</v>
          </cell>
          <cell r="B4">
            <v>0</v>
          </cell>
          <cell r="F4" t="str">
            <v>PRECIOS A:</v>
          </cell>
          <cell r="G4">
            <v>0</v>
          </cell>
        </row>
        <row r="5">
          <cell r="A5" t="str">
            <v>UBICACIÓN:</v>
          </cell>
          <cell r="B5">
            <v>0</v>
          </cell>
        </row>
        <row r="6">
          <cell r="A6" t="str">
            <v>RUBRO:</v>
          </cell>
          <cell r="C6">
            <v>0</v>
          </cell>
        </row>
        <row r="7">
          <cell r="A7" t="str">
            <v>ITEM:</v>
          </cell>
          <cell r="B7" t="str">
            <v/>
          </cell>
          <cell r="C7" t="str">
            <v/>
          </cell>
          <cell r="F7" t="str">
            <v>UNIDAD:</v>
          </cell>
          <cell r="G7" t="str">
            <v/>
          </cell>
        </row>
        <row r="9">
          <cell r="A9" t="str">
            <v>DATOS REDETERMINACION</v>
          </cell>
          <cell r="C9" t="str">
            <v>DESIGNACION</v>
          </cell>
          <cell r="D9" t="str">
            <v>U</v>
          </cell>
          <cell r="E9" t="str">
            <v>Cantidad</v>
          </cell>
          <cell r="F9" t="str">
            <v>$ Unitarios</v>
          </cell>
          <cell r="G9" t="str">
            <v>$ Parcial</v>
          </cell>
        </row>
        <row r="10">
          <cell r="A10" t="str">
            <v>CÓDIGO</v>
          </cell>
          <cell r="B10" t="str">
            <v>DESCRIPCIÓN</v>
          </cell>
        </row>
        <row r="11">
          <cell r="A11" t="str">
            <v>A - MATERIALES</v>
          </cell>
        </row>
        <row r="12">
          <cell r="A12" t="str">
            <v/>
          </cell>
          <cell r="B12" t="str">
            <v/>
          </cell>
          <cell r="D12" t="str">
            <v/>
          </cell>
          <cell r="F12">
            <v>0</v>
          </cell>
          <cell r="G12">
            <v>0</v>
          </cell>
        </row>
        <row r="13">
          <cell r="A13" t="str">
            <v/>
          </cell>
          <cell r="B13" t="str">
            <v/>
          </cell>
          <cell r="D13" t="str">
            <v/>
          </cell>
          <cell r="F13">
            <v>0</v>
          </cell>
          <cell r="G13">
            <v>0</v>
          </cell>
        </row>
        <row r="14">
          <cell r="A14" t="str">
            <v/>
          </cell>
          <cell r="B14" t="str">
            <v/>
          </cell>
          <cell r="D14" t="str">
            <v/>
          </cell>
          <cell r="F14">
            <v>0</v>
          </cell>
          <cell r="G14">
            <v>0</v>
          </cell>
        </row>
        <row r="15">
          <cell r="A15" t="str">
            <v/>
          </cell>
          <cell r="B15" t="str">
            <v/>
          </cell>
          <cell r="D15" t="str">
            <v/>
          </cell>
          <cell r="F15">
            <v>0</v>
          </cell>
          <cell r="G15">
            <v>0</v>
          </cell>
        </row>
        <row r="16">
          <cell r="A16" t="str">
            <v/>
          </cell>
          <cell r="B16" t="str">
            <v/>
          </cell>
          <cell r="D16" t="str">
            <v/>
          </cell>
          <cell r="F16">
            <v>0</v>
          </cell>
          <cell r="G16">
            <v>0</v>
          </cell>
        </row>
        <row r="17">
          <cell r="A17" t="str">
            <v/>
          </cell>
          <cell r="B17" t="str">
            <v/>
          </cell>
          <cell r="D17" t="str">
            <v/>
          </cell>
          <cell r="F17">
            <v>0</v>
          </cell>
          <cell r="G17">
            <v>0</v>
          </cell>
        </row>
        <row r="18">
          <cell r="A18" t="str">
            <v/>
          </cell>
          <cell r="B18" t="str">
            <v/>
          </cell>
          <cell r="D18" t="str">
            <v/>
          </cell>
          <cell r="F18">
            <v>0</v>
          </cell>
          <cell r="G18">
            <v>0</v>
          </cell>
        </row>
        <row r="19">
          <cell r="A19" t="str">
            <v/>
          </cell>
          <cell r="B19" t="str">
            <v/>
          </cell>
          <cell r="D19" t="str">
            <v/>
          </cell>
          <cell r="F19">
            <v>0</v>
          </cell>
          <cell r="G19">
            <v>0</v>
          </cell>
        </row>
        <row r="20">
          <cell r="A20" t="str">
            <v/>
          </cell>
          <cell r="B20" t="str">
            <v/>
          </cell>
          <cell r="D20" t="str">
            <v/>
          </cell>
          <cell r="F20">
            <v>0</v>
          </cell>
          <cell r="G20">
            <v>0</v>
          </cell>
        </row>
        <row r="21">
          <cell r="A21" t="str">
            <v/>
          </cell>
          <cell r="B21" t="str">
            <v/>
          </cell>
          <cell r="D21" t="str">
            <v/>
          </cell>
          <cell r="F21">
            <v>0</v>
          </cell>
          <cell r="G21">
            <v>0</v>
          </cell>
        </row>
        <row r="22">
          <cell r="A22" t="str">
            <v/>
          </cell>
          <cell r="B22" t="str">
            <v/>
          </cell>
          <cell r="D22" t="str">
            <v/>
          </cell>
          <cell r="F22">
            <v>0</v>
          </cell>
          <cell r="G22">
            <v>0</v>
          </cell>
        </row>
        <row r="23">
          <cell r="A23" t="str">
            <v/>
          </cell>
          <cell r="B23" t="str">
            <v/>
          </cell>
          <cell r="D23" t="str">
            <v/>
          </cell>
          <cell r="F23">
            <v>0</v>
          </cell>
          <cell r="G23">
            <v>0</v>
          </cell>
        </row>
        <row r="24">
          <cell r="A24" t="str">
            <v/>
          </cell>
          <cell r="B24" t="str">
            <v/>
          </cell>
          <cell r="D24" t="str">
            <v/>
          </cell>
          <cell r="F24">
            <v>0</v>
          </cell>
          <cell r="G24">
            <v>0</v>
          </cell>
        </row>
        <row r="25">
          <cell r="A25" t="str">
            <v/>
          </cell>
          <cell r="B25" t="str">
            <v/>
          </cell>
          <cell r="D25" t="str">
            <v/>
          </cell>
          <cell r="F25">
            <v>0</v>
          </cell>
          <cell r="G25">
            <v>0</v>
          </cell>
        </row>
        <row r="26">
          <cell r="A26" t="str">
            <v/>
          </cell>
          <cell r="B26" t="str">
            <v/>
          </cell>
          <cell r="D26" t="str">
            <v/>
          </cell>
          <cell r="F26">
            <v>0</v>
          </cell>
          <cell r="G26">
            <v>0</v>
          </cell>
        </row>
        <row r="27">
          <cell r="A27" t="str">
            <v/>
          </cell>
          <cell r="B27" t="str">
            <v/>
          </cell>
          <cell r="D27" t="str">
            <v/>
          </cell>
          <cell r="F27">
            <v>0</v>
          </cell>
          <cell r="G27">
            <v>0</v>
          </cell>
        </row>
        <row r="28">
          <cell r="A28" t="str">
            <v/>
          </cell>
          <cell r="B28" t="str">
            <v/>
          </cell>
          <cell r="D28" t="str">
            <v/>
          </cell>
          <cell r="F28">
            <v>0</v>
          </cell>
          <cell r="G28">
            <v>0</v>
          </cell>
        </row>
        <row r="29">
          <cell r="A29" t="str">
            <v/>
          </cell>
          <cell r="B29" t="str">
            <v/>
          </cell>
          <cell r="D29" t="str">
            <v/>
          </cell>
          <cell r="F29">
            <v>0</v>
          </cell>
          <cell r="G29">
            <v>0</v>
          </cell>
        </row>
        <row r="30">
          <cell r="A30" t="str">
            <v/>
          </cell>
          <cell r="B30" t="str">
            <v/>
          </cell>
          <cell r="D30" t="str">
            <v/>
          </cell>
          <cell r="F30">
            <v>0</v>
          </cell>
          <cell r="G30">
            <v>0</v>
          </cell>
        </row>
        <row r="31">
          <cell r="A31" t="str">
            <v/>
          </cell>
          <cell r="B31" t="str">
            <v/>
          </cell>
          <cell r="D31" t="str">
            <v/>
          </cell>
          <cell r="F31">
            <v>0</v>
          </cell>
          <cell r="G31">
            <v>0</v>
          </cell>
        </row>
        <row r="32">
          <cell r="F32" t="str">
            <v>Total A</v>
          </cell>
          <cell r="G32">
            <v>0</v>
          </cell>
        </row>
        <row r="33">
          <cell r="A33" t="str">
            <v>B - MANO DE OBRA</v>
          </cell>
        </row>
        <row r="34">
          <cell r="A34" t="str">
            <v/>
          </cell>
          <cell r="B34" t="str">
            <v/>
          </cell>
          <cell r="D34" t="str">
            <v/>
          </cell>
          <cell r="F34">
            <v>0</v>
          </cell>
          <cell r="G34">
            <v>0</v>
          </cell>
        </row>
        <row r="35">
          <cell r="A35" t="str">
            <v/>
          </cell>
          <cell r="B35" t="str">
            <v/>
          </cell>
          <cell r="D35" t="str">
            <v/>
          </cell>
          <cell r="F35">
            <v>0</v>
          </cell>
          <cell r="G35">
            <v>0</v>
          </cell>
        </row>
        <row r="36">
          <cell r="A36" t="str">
            <v/>
          </cell>
          <cell r="B36" t="str">
            <v/>
          </cell>
          <cell r="D36" t="str">
            <v/>
          </cell>
          <cell r="F36">
            <v>0</v>
          </cell>
          <cell r="G36">
            <v>0</v>
          </cell>
        </row>
        <row r="37">
          <cell r="A37" t="str">
            <v/>
          </cell>
          <cell r="B37" t="str">
            <v/>
          </cell>
          <cell r="D37" t="str">
            <v/>
          </cell>
          <cell r="F37">
            <v>0</v>
          </cell>
          <cell r="G37">
            <v>0</v>
          </cell>
        </row>
        <row r="38">
          <cell r="A38" t="str">
            <v/>
          </cell>
          <cell r="B38" t="str">
            <v/>
          </cell>
          <cell r="D38" t="str">
            <v/>
          </cell>
          <cell r="F38">
            <v>0</v>
          </cell>
          <cell r="G38">
            <v>0</v>
          </cell>
        </row>
        <row r="39">
          <cell r="A39" t="str">
            <v/>
          </cell>
          <cell r="B39" t="str">
            <v/>
          </cell>
          <cell r="D39" t="str">
            <v/>
          </cell>
          <cell r="F39">
            <v>0</v>
          </cell>
          <cell r="G39">
            <v>0</v>
          </cell>
        </row>
        <row r="40">
          <cell r="A40" t="str">
            <v/>
          </cell>
          <cell r="B40" t="str">
            <v/>
          </cell>
          <cell r="D40" t="str">
            <v/>
          </cell>
          <cell r="F40">
            <v>0</v>
          </cell>
          <cell r="G40">
            <v>0</v>
          </cell>
        </row>
        <row r="41">
          <cell r="A41" t="str">
            <v/>
          </cell>
          <cell r="B41" t="str">
            <v/>
          </cell>
          <cell r="D41" t="str">
            <v/>
          </cell>
          <cell r="F41">
            <v>0</v>
          </cell>
          <cell r="G41">
            <v>0</v>
          </cell>
        </row>
        <row r="42">
          <cell r="F42" t="str">
            <v>Total B</v>
          </cell>
          <cell r="G42">
            <v>0</v>
          </cell>
        </row>
        <row r="43">
          <cell r="A43" t="str">
            <v>C - EQUIPOS</v>
          </cell>
        </row>
        <row r="44">
          <cell r="A44" t="str">
            <v/>
          </cell>
          <cell r="B44" t="str">
            <v/>
          </cell>
          <cell r="D44" t="str">
            <v/>
          </cell>
          <cell r="F44">
            <v>0</v>
          </cell>
          <cell r="G44">
            <v>0</v>
          </cell>
        </row>
        <row r="45">
          <cell r="A45" t="str">
            <v/>
          </cell>
          <cell r="B45" t="str">
            <v/>
          </cell>
          <cell r="D45" t="str">
            <v/>
          </cell>
          <cell r="F45">
            <v>0</v>
          </cell>
          <cell r="G45">
            <v>0</v>
          </cell>
        </row>
        <row r="46">
          <cell r="A46" t="str">
            <v/>
          </cell>
          <cell r="B46" t="str">
            <v/>
          </cell>
          <cell r="D46" t="str">
            <v/>
          </cell>
          <cell r="F46">
            <v>0</v>
          </cell>
          <cell r="G46">
            <v>0</v>
          </cell>
        </row>
        <row r="47">
          <cell r="A47" t="str">
            <v/>
          </cell>
          <cell r="B47" t="str">
            <v/>
          </cell>
          <cell r="D47" t="str">
            <v/>
          </cell>
          <cell r="F47">
            <v>0</v>
          </cell>
          <cell r="G47">
            <v>0</v>
          </cell>
        </row>
        <row r="48">
          <cell r="A48" t="str">
            <v/>
          </cell>
          <cell r="B48" t="str">
            <v/>
          </cell>
          <cell r="D48" t="str">
            <v/>
          </cell>
          <cell r="F48">
            <v>0</v>
          </cell>
          <cell r="G48">
            <v>0</v>
          </cell>
        </row>
        <row r="49">
          <cell r="A49" t="str">
            <v/>
          </cell>
          <cell r="B49" t="str">
            <v/>
          </cell>
          <cell r="D49" t="str">
            <v/>
          </cell>
          <cell r="F49">
            <v>0</v>
          </cell>
          <cell r="G49">
            <v>0</v>
          </cell>
        </row>
        <row r="50">
          <cell r="A50" t="str">
            <v/>
          </cell>
          <cell r="B50" t="str">
            <v/>
          </cell>
          <cell r="D50" t="str">
            <v/>
          </cell>
          <cell r="F50">
            <v>0</v>
          </cell>
          <cell r="G50">
            <v>0</v>
          </cell>
        </row>
        <row r="51">
          <cell r="A51" t="str">
            <v/>
          </cell>
          <cell r="B51" t="str">
            <v/>
          </cell>
          <cell r="D51" t="str">
            <v/>
          </cell>
          <cell r="F51">
            <v>0</v>
          </cell>
          <cell r="G51">
            <v>0</v>
          </cell>
        </row>
        <row r="52">
          <cell r="A52" t="str">
            <v/>
          </cell>
          <cell r="B52" t="str">
            <v/>
          </cell>
          <cell r="D52" t="str">
            <v/>
          </cell>
          <cell r="F52">
            <v>0</v>
          </cell>
          <cell r="G52">
            <v>0</v>
          </cell>
        </row>
        <row r="53">
          <cell r="A53" t="str">
            <v/>
          </cell>
          <cell r="B53" t="str">
            <v/>
          </cell>
          <cell r="D53" t="str">
            <v/>
          </cell>
          <cell r="F53">
            <v>0</v>
          </cell>
          <cell r="G53">
            <v>0</v>
          </cell>
        </row>
        <row r="54">
          <cell r="F54" t="str">
            <v>Total C</v>
          </cell>
          <cell r="G54">
            <v>0</v>
          </cell>
        </row>
        <row r="56">
          <cell r="A56" t="str">
            <v/>
          </cell>
          <cell r="B56" t="str">
            <v/>
          </cell>
          <cell r="D56" t="str">
            <v>COSTO NETO</v>
          </cell>
          <cell r="F56" t="str">
            <v>Total D=A+B+C</v>
          </cell>
          <cell r="G56">
            <v>0</v>
          </cell>
        </row>
        <row r="58">
          <cell r="A58" t="str">
            <v>ANALISIS DE PRECIOS</v>
          </cell>
        </row>
        <row r="59">
          <cell r="A59" t="str">
            <v>COMITENTE:</v>
          </cell>
          <cell r="B59" t="str">
            <v>INSTITUTO PROVINCIAL DE LA VIVIENDA</v>
          </cell>
        </row>
        <row r="60">
          <cell r="A60" t="str">
            <v>CONTRATISTA:</v>
          </cell>
          <cell r="B60">
            <v>0</v>
          </cell>
        </row>
        <row r="61">
          <cell r="A61" t="str">
            <v>OBRA:</v>
          </cell>
          <cell r="B61">
            <v>0</v>
          </cell>
          <cell r="F61" t="str">
            <v>PRECIOS A:</v>
          </cell>
          <cell r="G61">
            <v>0</v>
          </cell>
        </row>
        <row r="62">
          <cell r="A62" t="str">
            <v>UBICACIÓN:</v>
          </cell>
          <cell r="B62">
            <v>0</v>
          </cell>
        </row>
        <row r="63">
          <cell r="A63" t="str">
            <v>RUBRO:</v>
          </cell>
          <cell r="C63">
            <v>0</v>
          </cell>
        </row>
        <row r="64">
          <cell r="A64" t="str">
            <v>ITEM:</v>
          </cell>
          <cell r="B64" t="str">
            <v/>
          </cell>
          <cell r="C64" t="str">
            <v/>
          </cell>
          <cell r="F64" t="str">
            <v>UNIDAD:</v>
          </cell>
          <cell r="G64" t="str">
            <v/>
          </cell>
        </row>
        <row r="66">
          <cell r="A66" t="str">
            <v>DATOS REDETERMINACION</v>
          </cell>
          <cell r="C66" t="str">
            <v>DESIGNACION</v>
          </cell>
          <cell r="D66" t="str">
            <v>U</v>
          </cell>
          <cell r="E66" t="str">
            <v>Cantidad</v>
          </cell>
          <cell r="F66" t="str">
            <v>$ Unitarios</v>
          </cell>
          <cell r="G66" t="str">
            <v>$ Parcial</v>
          </cell>
        </row>
        <row r="67">
          <cell r="A67" t="str">
            <v>CÓDIGO</v>
          </cell>
          <cell r="B67" t="str">
            <v>DESCRIPCIÓN</v>
          </cell>
        </row>
        <row r="68">
          <cell r="A68" t="str">
            <v>A - MATERIALES</v>
          </cell>
        </row>
        <row r="69">
          <cell r="A69" t="str">
            <v/>
          </cell>
          <cell r="B69" t="str">
            <v/>
          </cell>
          <cell r="D69" t="str">
            <v/>
          </cell>
          <cell r="F69">
            <v>0</v>
          </cell>
          <cell r="G69">
            <v>0</v>
          </cell>
        </row>
        <row r="70">
          <cell r="A70" t="str">
            <v/>
          </cell>
          <cell r="B70" t="str">
            <v/>
          </cell>
          <cell r="D70" t="str">
            <v/>
          </cell>
          <cell r="F70">
            <v>0</v>
          </cell>
          <cell r="G70">
            <v>0</v>
          </cell>
        </row>
        <row r="71">
          <cell r="A71" t="str">
            <v/>
          </cell>
          <cell r="B71" t="str">
            <v/>
          </cell>
          <cell r="D71" t="str">
            <v/>
          </cell>
          <cell r="F71">
            <v>0</v>
          </cell>
          <cell r="G71">
            <v>0</v>
          </cell>
        </row>
        <row r="72">
          <cell r="A72" t="str">
            <v/>
          </cell>
          <cell r="B72" t="str">
            <v/>
          </cell>
          <cell r="D72" t="str">
            <v/>
          </cell>
          <cell r="F72">
            <v>0</v>
          </cell>
          <cell r="G72">
            <v>0</v>
          </cell>
        </row>
        <row r="73">
          <cell r="A73" t="str">
            <v/>
          </cell>
          <cell r="B73" t="str">
            <v/>
          </cell>
          <cell r="D73" t="str">
            <v/>
          </cell>
          <cell r="F73">
            <v>0</v>
          </cell>
          <cell r="G73">
            <v>0</v>
          </cell>
        </row>
        <row r="74">
          <cell r="A74" t="str">
            <v/>
          </cell>
          <cell r="B74" t="str">
            <v/>
          </cell>
          <cell r="D74" t="str">
            <v/>
          </cell>
          <cell r="F74">
            <v>0</v>
          </cell>
          <cell r="G74">
            <v>0</v>
          </cell>
        </row>
        <row r="75">
          <cell r="A75" t="str">
            <v/>
          </cell>
          <cell r="B75" t="str">
            <v/>
          </cell>
          <cell r="D75" t="str">
            <v/>
          </cell>
          <cell r="F75">
            <v>0</v>
          </cell>
          <cell r="G75">
            <v>0</v>
          </cell>
        </row>
        <row r="76">
          <cell r="A76" t="str">
            <v/>
          </cell>
          <cell r="B76" t="str">
            <v/>
          </cell>
          <cell r="D76" t="str">
            <v/>
          </cell>
          <cell r="F76">
            <v>0</v>
          </cell>
          <cell r="G76">
            <v>0</v>
          </cell>
        </row>
        <row r="77">
          <cell r="A77" t="str">
            <v/>
          </cell>
          <cell r="B77" t="str">
            <v/>
          </cell>
          <cell r="D77" t="str">
            <v/>
          </cell>
          <cell r="F77">
            <v>0</v>
          </cell>
          <cell r="G77">
            <v>0</v>
          </cell>
        </row>
        <row r="78">
          <cell r="A78" t="str">
            <v/>
          </cell>
          <cell r="B78" t="str">
            <v/>
          </cell>
          <cell r="D78" t="str">
            <v/>
          </cell>
          <cell r="F78">
            <v>0</v>
          </cell>
          <cell r="G78">
            <v>0</v>
          </cell>
        </row>
        <row r="79">
          <cell r="A79" t="str">
            <v/>
          </cell>
          <cell r="B79" t="str">
            <v/>
          </cell>
          <cell r="D79" t="str">
            <v/>
          </cell>
          <cell r="F79">
            <v>0</v>
          </cell>
          <cell r="G79">
            <v>0</v>
          </cell>
        </row>
        <row r="80">
          <cell r="A80" t="str">
            <v/>
          </cell>
          <cell r="B80" t="str">
            <v/>
          </cell>
          <cell r="D80" t="str">
            <v/>
          </cell>
          <cell r="F80">
            <v>0</v>
          </cell>
          <cell r="G80">
            <v>0</v>
          </cell>
        </row>
        <row r="81">
          <cell r="A81" t="str">
            <v/>
          </cell>
          <cell r="B81" t="str">
            <v/>
          </cell>
          <cell r="D81" t="str">
            <v/>
          </cell>
          <cell r="F81">
            <v>0</v>
          </cell>
          <cell r="G81">
            <v>0</v>
          </cell>
        </row>
        <row r="82">
          <cell r="A82" t="str">
            <v/>
          </cell>
          <cell r="B82" t="str">
            <v/>
          </cell>
          <cell r="D82" t="str">
            <v/>
          </cell>
          <cell r="F82">
            <v>0</v>
          </cell>
          <cell r="G82">
            <v>0</v>
          </cell>
        </row>
        <row r="83">
          <cell r="A83" t="str">
            <v/>
          </cell>
          <cell r="B83" t="str">
            <v/>
          </cell>
          <cell r="D83" t="str">
            <v/>
          </cell>
          <cell r="F83">
            <v>0</v>
          </cell>
          <cell r="G83">
            <v>0</v>
          </cell>
        </row>
        <row r="84">
          <cell r="A84" t="str">
            <v/>
          </cell>
          <cell r="B84" t="str">
            <v/>
          </cell>
          <cell r="D84" t="str">
            <v/>
          </cell>
          <cell r="F84">
            <v>0</v>
          </cell>
          <cell r="G84">
            <v>0</v>
          </cell>
        </row>
        <row r="85">
          <cell r="A85" t="str">
            <v/>
          </cell>
          <cell r="B85" t="str">
            <v/>
          </cell>
          <cell r="D85" t="str">
            <v/>
          </cell>
          <cell r="F85">
            <v>0</v>
          </cell>
          <cell r="G85">
            <v>0</v>
          </cell>
        </row>
        <row r="86">
          <cell r="A86" t="str">
            <v/>
          </cell>
          <cell r="B86" t="str">
            <v/>
          </cell>
          <cell r="D86" t="str">
            <v/>
          </cell>
          <cell r="F86">
            <v>0</v>
          </cell>
          <cell r="G86">
            <v>0</v>
          </cell>
        </row>
        <row r="87">
          <cell r="A87" t="str">
            <v/>
          </cell>
          <cell r="B87" t="str">
            <v/>
          </cell>
          <cell r="D87" t="str">
            <v/>
          </cell>
          <cell r="F87">
            <v>0</v>
          </cell>
          <cell r="G87">
            <v>0</v>
          </cell>
        </row>
        <row r="88">
          <cell r="A88" t="str">
            <v/>
          </cell>
          <cell r="B88" t="str">
            <v/>
          </cell>
          <cell r="D88" t="str">
            <v/>
          </cell>
          <cell r="F88">
            <v>0</v>
          </cell>
          <cell r="G88">
            <v>0</v>
          </cell>
        </row>
        <row r="89">
          <cell r="F89" t="str">
            <v>Total A</v>
          </cell>
          <cell r="G89">
            <v>0</v>
          </cell>
        </row>
        <row r="90">
          <cell r="A90" t="str">
            <v>B - MANO DE OBRA</v>
          </cell>
        </row>
        <row r="91">
          <cell r="A91" t="str">
            <v/>
          </cell>
          <cell r="B91" t="str">
            <v/>
          </cell>
          <cell r="D91" t="str">
            <v/>
          </cell>
          <cell r="F91">
            <v>0</v>
          </cell>
          <cell r="G91">
            <v>0</v>
          </cell>
        </row>
        <row r="92">
          <cell r="A92" t="str">
            <v/>
          </cell>
          <cell r="B92" t="str">
            <v/>
          </cell>
          <cell r="D92" t="str">
            <v/>
          </cell>
          <cell r="F92">
            <v>0</v>
          </cell>
          <cell r="G92">
            <v>0</v>
          </cell>
        </row>
        <row r="93">
          <cell r="A93" t="str">
            <v/>
          </cell>
          <cell r="B93" t="str">
            <v/>
          </cell>
          <cell r="D93" t="str">
            <v/>
          </cell>
          <cell r="F93">
            <v>0</v>
          </cell>
          <cell r="G93">
            <v>0</v>
          </cell>
        </row>
        <row r="94">
          <cell r="A94" t="str">
            <v/>
          </cell>
          <cell r="B94" t="str">
            <v/>
          </cell>
          <cell r="D94" t="str">
            <v/>
          </cell>
          <cell r="F94">
            <v>0</v>
          </cell>
          <cell r="G94">
            <v>0</v>
          </cell>
        </row>
        <row r="95">
          <cell r="A95" t="str">
            <v/>
          </cell>
          <cell r="B95" t="str">
            <v/>
          </cell>
          <cell r="D95" t="str">
            <v/>
          </cell>
          <cell r="F95">
            <v>0</v>
          </cell>
          <cell r="G95">
            <v>0</v>
          </cell>
        </row>
        <row r="96">
          <cell r="A96" t="str">
            <v/>
          </cell>
          <cell r="B96" t="str">
            <v/>
          </cell>
          <cell r="D96" t="str">
            <v/>
          </cell>
          <cell r="F96">
            <v>0</v>
          </cell>
          <cell r="G96">
            <v>0</v>
          </cell>
        </row>
        <row r="97">
          <cell r="A97" t="str">
            <v/>
          </cell>
          <cell r="B97" t="str">
            <v/>
          </cell>
          <cell r="D97" t="str">
            <v/>
          </cell>
          <cell r="F97">
            <v>0</v>
          </cell>
          <cell r="G97">
            <v>0</v>
          </cell>
        </row>
        <row r="98">
          <cell r="A98" t="str">
            <v/>
          </cell>
          <cell r="B98" t="str">
            <v/>
          </cell>
          <cell r="D98" t="str">
            <v/>
          </cell>
          <cell r="F98">
            <v>0</v>
          </cell>
          <cell r="G98">
            <v>0</v>
          </cell>
        </row>
        <row r="99">
          <cell r="F99" t="str">
            <v>Total B</v>
          </cell>
          <cell r="G99">
            <v>0</v>
          </cell>
        </row>
        <row r="100">
          <cell r="A100" t="str">
            <v>C - EQUIPOS</v>
          </cell>
        </row>
        <row r="101">
          <cell r="A101" t="str">
            <v/>
          </cell>
          <cell r="B101" t="str">
            <v/>
          </cell>
          <cell r="D101" t="str">
            <v/>
          </cell>
          <cell r="F101">
            <v>0</v>
          </cell>
          <cell r="G101">
            <v>0</v>
          </cell>
        </row>
        <row r="102">
          <cell r="A102" t="str">
            <v/>
          </cell>
          <cell r="B102" t="str">
            <v/>
          </cell>
          <cell r="D102" t="str">
            <v/>
          </cell>
          <cell r="F102">
            <v>0</v>
          </cell>
          <cell r="G102">
            <v>0</v>
          </cell>
        </row>
        <row r="103">
          <cell r="A103" t="str">
            <v/>
          </cell>
          <cell r="B103" t="str">
            <v/>
          </cell>
          <cell r="D103" t="str">
            <v/>
          </cell>
          <cell r="F103">
            <v>0</v>
          </cell>
          <cell r="G103">
            <v>0</v>
          </cell>
        </row>
        <row r="104">
          <cell r="A104" t="str">
            <v/>
          </cell>
          <cell r="B104" t="str">
            <v/>
          </cell>
          <cell r="D104" t="str">
            <v/>
          </cell>
          <cell r="F104">
            <v>0</v>
          </cell>
          <cell r="G104">
            <v>0</v>
          </cell>
        </row>
        <row r="105">
          <cell r="A105" t="str">
            <v/>
          </cell>
          <cell r="B105" t="str">
            <v/>
          </cell>
          <cell r="D105" t="str">
            <v/>
          </cell>
          <cell r="F105">
            <v>0</v>
          </cell>
          <cell r="G105">
            <v>0</v>
          </cell>
        </row>
        <row r="106">
          <cell r="A106" t="str">
            <v/>
          </cell>
          <cell r="B106" t="str">
            <v/>
          </cell>
          <cell r="D106" t="str">
            <v/>
          </cell>
          <cell r="F106">
            <v>0</v>
          </cell>
          <cell r="G106">
            <v>0</v>
          </cell>
        </row>
        <row r="107">
          <cell r="A107" t="str">
            <v/>
          </cell>
          <cell r="B107" t="str">
            <v/>
          </cell>
          <cell r="D107" t="str">
            <v/>
          </cell>
          <cell r="F107">
            <v>0</v>
          </cell>
          <cell r="G107">
            <v>0</v>
          </cell>
        </row>
        <row r="108">
          <cell r="A108" t="str">
            <v/>
          </cell>
          <cell r="B108" t="str">
            <v/>
          </cell>
          <cell r="D108" t="str">
            <v/>
          </cell>
          <cell r="F108">
            <v>0</v>
          </cell>
          <cell r="G108">
            <v>0</v>
          </cell>
        </row>
        <row r="109">
          <cell r="A109" t="str">
            <v/>
          </cell>
          <cell r="B109" t="str">
            <v/>
          </cell>
          <cell r="D109" t="str">
            <v/>
          </cell>
          <cell r="F109">
            <v>0</v>
          </cell>
          <cell r="G109">
            <v>0</v>
          </cell>
        </row>
        <row r="110">
          <cell r="A110" t="str">
            <v/>
          </cell>
          <cell r="B110" t="str">
            <v/>
          </cell>
          <cell r="D110" t="str">
            <v/>
          </cell>
          <cell r="F110">
            <v>0</v>
          </cell>
          <cell r="G110">
            <v>0</v>
          </cell>
        </row>
        <row r="111">
          <cell r="F111" t="str">
            <v>Total C</v>
          </cell>
          <cell r="G111">
            <v>0</v>
          </cell>
        </row>
        <row r="113">
          <cell r="A113" t="str">
            <v/>
          </cell>
          <cell r="B113" t="str">
            <v/>
          </cell>
          <cell r="D113" t="str">
            <v>COSTO NETO</v>
          </cell>
          <cell r="F113" t="str">
            <v>Total D=A+B+C</v>
          </cell>
          <cell r="G113">
            <v>0</v>
          </cell>
        </row>
        <row r="115">
          <cell r="A115" t="str">
            <v>ANALISIS DE PRECIOS</v>
          </cell>
        </row>
        <row r="116">
          <cell r="A116" t="str">
            <v>COMITENTE:</v>
          </cell>
          <cell r="B116" t="str">
            <v>INSTITUTO PROVINCIAL DE LA VIVIENDA</v>
          </cell>
        </row>
        <row r="117">
          <cell r="A117" t="str">
            <v>CONTRATISTA:</v>
          </cell>
          <cell r="B117">
            <v>0</v>
          </cell>
        </row>
        <row r="118">
          <cell r="A118" t="str">
            <v>OBRA:</v>
          </cell>
          <cell r="B118">
            <v>0</v>
          </cell>
          <cell r="F118" t="str">
            <v>PRECIOS A:</v>
          </cell>
          <cell r="G118">
            <v>0</v>
          </cell>
        </row>
        <row r="119">
          <cell r="A119" t="str">
            <v>UBICACIÓN:</v>
          </cell>
          <cell r="B119">
            <v>0</v>
          </cell>
        </row>
        <row r="120">
          <cell r="A120" t="str">
            <v>RUBRO:</v>
          </cell>
          <cell r="C120">
            <v>0</v>
          </cell>
        </row>
        <row r="121">
          <cell r="A121" t="str">
            <v>ITEM:</v>
          </cell>
          <cell r="B121" t="str">
            <v/>
          </cell>
          <cell r="C121" t="str">
            <v/>
          </cell>
          <cell r="F121" t="str">
            <v>UNIDAD:</v>
          </cell>
          <cell r="G121" t="str">
            <v/>
          </cell>
        </row>
        <row r="123">
          <cell r="A123" t="str">
            <v>DATOS REDETERMINACION</v>
          </cell>
          <cell r="C123" t="str">
            <v>DESIGNACION</v>
          </cell>
          <cell r="D123" t="str">
            <v>U</v>
          </cell>
          <cell r="E123" t="str">
            <v>Cantidad</v>
          </cell>
          <cell r="F123" t="str">
            <v>$ Unitarios</v>
          </cell>
          <cell r="G123" t="str">
            <v>$ Parcial</v>
          </cell>
        </row>
        <row r="124">
          <cell r="A124" t="str">
            <v>CÓDIGO</v>
          </cell>
          <cell r="B124" t="str">
            <v>DESCRIPCIÓN</v>
          </cell>
        </row>
        <row r="125">
          <cell r="A125" t="str">
            <v>A - MATERIALES</v>
          </cell>
        </row>
        <row r="126">
          <cell r="A126" t="str">
            <v/>
          </cell>
          <cell r="B126" t="str">
            <v/>
          </cell>
          <cell r="D126" t="str">
            <v/>
          </cell>
          <cell r="F126">
            <v>0</v>
          </cell>
          <cell r="G126">
            <v>0</v>
          </cell>
        </row>
        <row r="127">
          <cell r="A127" t="str">
            <v/>
          </cell>
          <cell r="B127" t="str">
            <v/>
          </cell>
          <cell r="D127" t="str">
            <v/>
          </cell>
          <cell r="F127">
            <v>0</v>
          </cell>
          <cell r="G127">
            <v>0</v>
          </cell>
        </row>
        <row r="128">
          <cell r="A128" t="str">
            <v/>
          </cell>
          <cell r="B128" t="str">
            <v/>
          </cell>
          <cell r="D128" t="str">
            <v/>
          </cell>
          <cell r="F128">
            <v>0</v>
          </cell>
          <cell r="G128">
            <v>0</v>
          </cell>
        </row>
        <row r="129">
          <cell r="A129" t="str">
            <v/>
          </cell>
          <cell r="B129" t="str">
            <v/>
          </cell>
          <cell r="D129" t="str">
            <v/>
          </cell>
          <cell r="F129">
            <v>0</v>
          </cell>
          <cell r="G129">
            <v>0</v>
          </cell>
        </row>
        <row r="130">
          <cell r="A130" t="str">
            <v/>
          </cell>
          <cell r="B130" t="str">
            <v/>
          </cell>
          <cell r="D130" t="str">
            <v/>
          </cell>
          <cell r="F130">
            <v>0</v>
          </cell>
          <cell r="G130">
            <v>0</v>
          </cell>
        </row>
        <row r="131">
          <cell r="A131" t="str">
            <v/>
          </cell>
          <cell r="B131" t="str">
            <v/>
          </cell>
          <cell r="D131" t="str">
            <v/>
          </cell>
          <cell r="F131">
            <v>0</v>
          </cell>
          <cell r="G131">
            <v>0</v>
          </cell>
        </row>
        <row r="132">
          <cell r="A132" t="str">
            <v/>
          </cell>
          <cell r="B132" t="str">
            <v/>
          </cell>
          <cell r="D132" t="str">
            <v/>
          </cell>
          <cell r="F132">
            <v>0</v>
          </cell>
          <cell r="G132">
            <v>0</v>
          </cell>
        </row>
        <row r="133">
          <cell r="A133" t="str">
            <v/>
          </cell>
          <cell r="B133" t="str">
            <v/>
          </cell>
          <cell r="D133" t="str">
            <v/>
          </cell>
          <cell r="F133">
            <v>0</v>
          </cell>
          <cell r="G133">
            <v>0</v>
          </cell>
        </row>
        <row r="134">
          <cell r="A134" t="str">
            <v/>
          </cell>
          <cell r="B134" t="str">
            <v/>
          </cell>
          <cell r="D134" t="str">
            <v/>
          </cell>
          <cell r="F134">
            <v>0</v>
          </cell>
          <cell r="G134">
            <v>0</v>
          </cell>
        </row>
        <row r="135">
          <cell r="A135" t="str">
            <v/>
          </cell>
          <cell r="B135" t="str">
            <v/>
          </cell>
          <cell r="D135" t="str">
            <v/>
          </cell>
          <cell r="F135">
            <v>0</v>
          </cell>
          <cell r="G135">
            <v>0</v>
          </cell>
        </row>
        <row r="136">
          <cell r="A136" t="str">
            <v/>
          </cell>
          <cell r="B136" t="str">
            <v/>
          </cell>
          <cell r="D136" t="str">
            <v/>
          </cell>
          <cell r="F136">
            <v>0</v>
          </cell>
          <cell r="G136">
            <v>0</v>
          </cell>
        </row>
        <row r="137">
          <cell r="A137" t="str">
            <v/>
          </cell>
          <cell r="B137" t="str">
            <v/>
          </cell>
          <cell r="D137" t="str">
            <v/>
          </cell>
          <cell r="F137">
            <v>0</v>
          </cell>
          <cell r="G137">
            <v>0</v>
          </cell>
        </row>
        <row r="138">
          <cell r="A138" t="str">
            <v/>
          </cell>
          <cell r="B138" t="str">
            <v/>
          </cell>
          <cell r="D138" t="str">
            <v/>
          </cell>
          <cell r="F138">
            <v>0</v>
          </cell>
          <cell r="G138">
            <v>0</v>
          </cell>
        </row>
        <row r="139">
          <cell r="A139" t="str">
            <v/>
          </cell>
          <cell r="B139" t="str">
            <v/>
          </cell>
          <cell r="D139" t="str">
            <v/>
          </cell>
          <cell r="F139">
            <v>0</v>
          </cell>
          <cell r="G139">
            <v>0</v>
          </cell>
        </row>
        <row r="140">
          <cell r="A140" t="str">
            <v/>
          </cell>
          <cell r="B140" t="str">
            <v/>
          </cell>
          <cell r="D140" t="str">
            <v/>
          </cell>
          <cell r="F140">
            <v>0</v>
          </cell>
          <cell r="G140">
            <v>0</v>
          </cell>
        </row>
        <row r="141">
          <cell r="A141" t="str">
            <v/>
          </cell>
          <cell r="B141" t="str">
            <v/>
          </cell>
          <cell r="D141" t="str">
            <v/>
          </cell>
          <cell r="F141">
            <v>0</v>
          </cell>
          <cell r="G141">
            <v>0</v>
          </cell>
        </row>
        <row r="142">
          <cell r="A142" t="str">
            <v/>
          </cell>
          <cell r="B142" t="str">
            <v/>
          </cell>
          <cell r="D142" t="str">
            <v/>
          </cell>
          <cell r="F142">
            <v>0</v>
          </cell>
          <cell r="G142">
            <v>0</v>
          </cell>
        </row>
        <row r="143">
          <cell r="A143" t="str">
            <v/>
          </cell>
          <cell r="B143" t="str">
            <v/>
          </cell>
          <cell r="D143" t="str">
            <v/>
          </cell>
          <cell r="F143">
            <v>0</v>
          </cell>
          <cell r="G143">
            <v>0</v>
          </cell>
        </row>
        <row r="144">
          <cell r="A144" t="str">
            <v/>
          </cell>
          <cell r="B144" t="str">
            <v/>
          </cell>
          <cell r="D144" t="str">
            <v/>
          </cell>
          <cell r="F144">
            <v>0</v>
          </cell>
          <cell r="G144">
            <v>0</v>
          </cell>
        </row>
        <row r="145">
          <cell r="A145" t="str">
            <v/>
          </cell>
          <cell r="B145" t="str">
            <v/>
          </cell>
          <cell r="D145" t="str">
            <v/>
          </cell>
          <cell r="F145">
            <v>0</v>
          </cell>
          <cell r="G145">
            <v>0</v>
          </cell>
        </row>
        <row r="146">
          <cell r="F146" t="str">
            <v>Total A</v>
          </cell>
          <cell r="G146">
            <v>0</v>
          </cell>
        </row>
        <row r="147">
          <cell r="A147" t="str">
            <v>B - MANO DE OBRA</v>
          </cell>
        </row>
        <row r="148">
          <cell r="A148" t="str">
            <v/>
          </cell>
          <cell r="B148" t="str">
            <v/>
          </cell>
          <cell r="D148" t="str">
            <v/>
          </cell>
          <cell r="F148">
            <v>0</v>
          </cell>
          <cell r="G148">
            <v>0</v>
          </cell>
        </row>
        <row r="149">
          <cell r="A149" t="str">
            <v/>
          </cell>
          <cell r="B149" t="str">
            <v/>
          </cell>
          <cell r="D149" t="str">
            <v/>
          </cell>
          <cell r="F149">
            <v>0</v>
          </cell>
          <cell r="G149">
            <v>0</v>
          </cell>
        </row>
        <row r="150">
          <cell r="A150" t="str">
            <v/>
          </cell>
          <cell r="B150" t="str">
            <v/>
          </cell>
          <cell r="D150" t="str">
            <v/>
          </cell>
          <cell r="F150">
            <v>0</v>
          </cell>
          <cell r="G150">
            <v>0</v>
          </cell>
        </row>
        <row r="151">
          <cell r="A151" t="str">
            <v/>
          </cell>
          <cell r="B151" t="str">
            <v/>
          </cell>
          <cell r="D151" t="str">
            <v/>
          </cell>
          <cell r="F151">
            <v>0</v>
          </cell>
          <cell r="G151">
            <v>0</v>
          </cell>
        </row>
        <row r="152">
          <cell r="A152" t="str">
            <v/>
          </cell>
          <cell r="B152" t="str">
            <v/>
          </cell>
          <cell r="D152" t="str">
            <v/>
          </cell>
          <cell r="F152">
            <v>0</v>
          </cell>
          <cell r="G152">
            <v>0</v>
          </cell>
        </row>
        <row r="153">
          <cell r="A153" t="str">
            <v/>
          </cell>
          <cell r="B153" t="str">
            <v/>
          </cell>
          <cell r="D153" t="str">
            <v/>
          </cell>
          <cell r="F153">
            <v>0</v>
          </cell>
          <cell r="G153">
            <v>0</v>
          </cell>
        </row>
        <row r="154">
          <cell r="A154" t="str">
            <v/>
          </cell>
          <cell r="B154" t="str">
            <v/>
          </cell>
          <cell r="D154" t="str">
            <v/>
          </cell>
          <cell r="F154">
            <v>0</v>
          </cell>
          <cell r="G154">
            <v>0</v>
          </cell>
        </row>
        <row r="155">
          <cell r="A155" t="str">
            <v/>
          </cell>
          <cell r="B155" t="str">
            <v/>
          </cell>
          <cell r="D155" t="str">
            <v/>
          </cell>
          <cell r="F155">
            <v>0</v>
          </cell>
          <cell r="G155">
            <v>0</v>
          </cell>
        </row>
        <row r="156">
          <cell r="F156" t="str">
            <v>Total B</v>
          </cell>
          <cell r="G156">
            <v>0</v>
          </cell>
        </row>
        <row r="157">
          <cell r="A157" t="str">
            <v>C - EQUIPOS</v>
          </cell>
        </row>
        <row r="158">
          <cell r="A158" t="str">
            <v/>
          </cell>
          <cell r="B158" t="str">
            <v/>
          </cell>
          <cell r="D158" t="str">
            <v/>
          </cell>
          <cell r="F158">
            <v>0</v>
          </cell>
          <cell r="G158">
            <v>0</v>
          </cell>
        </row>
        <row r="159">
          <cell r="A159" t="str">
            <v/>
          </cell>
          <cell r="B159" t="str">
            <v/>
          </cell>
          <cell r="D159" t="str">
            <v/>
          </cell>
          <cell r="F159">
            <v>0</v>
          </cell>
          <cell r="G159">
            <v>0</v>
          </cell>
        </row>
        <row r="160">
          <cell r="A160" t="str">
            <v/>
          </cell>
          <cell r="B160" t="str">
            <v/>
          </cell>
          <cell r="D160" t="str">
            <v/>
          </cell>
          <cell r="F160">
            <v>0</v>
          </cell>
          <cell r="G160">
            <v>0</v>
          </cell>
        </row>
        <row r="161">
          <cell r="A161" t="str">
            <v/>
          </cell>
          <cell r="B161" t="str">
            <v/>
          </cell>
          <cell r="D161" t="str">
            <v/>
          </cell>
          <cell r="F161">
            <v>0</v>
          </cell>
          <cell r="G161">
            <v>0</v>
          </cell>
        </row>
        <row r="162">
          <cell r="A162" t="str">
            <v/>
          </cell>
          <cell r="B162" t="str">
            <v/>
          </cell>
          <cell r="D162" t="str">
            <v/>
          </cell>
          <cell r="F162">
            <v>0</v>
          </cell>
          <cell r="G162">
            <v>0</v>
          </cell>
        </row>
        <row r="163">
          <cell r="A163" t="str">
            <v/>
          </cell>
          <cell r="B163" t="str">
            <v/>
          </cell>
          <cell r="D163" t="str">
            <v/>
          </cell>
          <cell r="F163">
            <v>0</v>
          </cell>
          <cell r="G163">
            <v>0</v>
          </cell>
        </row>
        <row r="164">
          <cell r="A164" t="str">
            <v/>
          </cell>
          <cell r="B164" t="str">
            <v/>
          </cell>
          <cell r="D164" t="str">
            <v/>
          </cell>
          <cell r="F164">
            <v>0</v>
          </cell>
          <cell r="G164">
            <v>0</v>
          </cell>
        </row>
        <row r="165">
          <cell r="A165" t="str">
            <v/>
          </cell>
          <cell r="B165" t="str">
            <v/>
          </cell>
          <cell r="D165" t="str">
            <v/>
          </cell>
          <cell r="F165">
            <v>0</v>
          </cell>
          <cell r="G165">
            <v>0</v>
          </cell>
        </row>
        <row r="166">
          <cell r="A166" t="str">
            <v/>
          </cell>
          <cell r="B166" t="str">
            <v/>
          </cell>
          <cell r="D166" t="str">
            <v/>
          </cell>
          <cell r="F166">
            <v>0</v>
          </cell>
          <cell r="G166">
            <v>0</v>
          </cell>
        </row>
        <row r="167">
          <cell r="A167" t="str">
            <v/>
          </cell>
          <cell r="B167" t="str">
            <v/>
          </cell>
          <cell r="D167" t="str">
            <v/>
          </cell>
          <cell r="F167">
            <v>0</v>
          </cell>
          <cell r="G167">
            <v>0</v>
          </cell>
        </row>
        <row r="168">
          <cell r="F168" t="str">
            <v>Total C</v>
          </cell>
          <cell r="G168">
            <v>0</v>
          </cell>
        </row>
        <row r="170">
          <cell r="A170" t="str">
            <v/>
          </cell>
          <cell r="B170" t="str">
            <v/>
          </cell>
          <cell r="D170" t="str">
            <v>COSTO NETO</v>
          </cell>
          <cell r="F170" t="str">
            <v>Total D=A+B+C</v>
          </cell>
          <cell r="G170">
            <v>0</v>
          </cell>
        </row>
        <row r="172">
          <cell r="A172" t="str">
            <v>ANALISIS DE PRECIOS</v>
          </cell>
        </row>
        <row r="173">
          <cell r="A173" t="str">
            <v>COMITENTE:</v>
          </cell>
          <cell r="B173" t="str">
            <v>INSTITUTO PROVINCIAL DE LA VIVIENDA</v>
          </cell>
        </row>
        <row r="174">
          <cell r="A174" t="str">
            <v>CONTRATISTA:</v>
          </cell>
          <cell r="B174">
            <v>0</v>
          </cell>
        </row>
        <row r="175">
          <cell r="A175" t="str">
            <v>OBRA:</v>
          </cell>
          <cell r="B175">
            <v>0</v>
          </cell>
          <cell r="F175" t="str">
            <v>PRECIOS A:</v>
          </cell>
          <cell r="G175">
            <v>0</v>
          </cell>
        </row>
        <row r="176">
          <cell r="A176" t="str">
            <v>UBICACIÓN:</v>
          </cell>
          <cell r="B176">
            <v>0</v>
          </cell>
        </row>
        <row r="177">
          <cell r="A177" t="str">
            <v>RUBRO:</v>
          </cell>
          <cell r="C177">
            <v>0</v>
          </cell>
        </row>
        <row r="178">
          <cell r="A178" t="str">
            <v>ITEM:</v>
          </cell>
          <cell r="B178" t="str">
            <v/>
          </cell>
          <cell r="C178" t="str">
            <v/>
          </cell>
          <cell r="F178" t="str">
            <v>UNIDAD:</v>
          </cell>
          <cell r="G178" t="str">
            <v/>
          </cell>
        </row>
        <row r="180">
          <cell r="A180" t="str">
            <v>DATOS REDETERMINACION</v>
          </cell>
          <cell r="C180" t="str">
            <v>DESIGNACION</v>
          </cell>
          <cell r="D180" t="str">
            <v>U</v>
          </cell>
          <cell r="E180" t="str">
            <v>Cantidad</v>
          </cell>
          <cell r="F180" t="str">
            <v>$ Unitarios</v>
          </cell>
          <cell r="G180" t="str">
            <v>$ Parcial</v>
          </cell>
        </row>
        <row r="181">
          <cell r="A181" t="str">
            <v>CÓDIGO</v>
          </cell>
          <cell r="B181" t="str">
            <v>DESCRIPCIÓN</v>
          </cell>
        </row>
        <row r="182">
          <cell r="A182" t="str">
            <v>A - MATERIALES</v>
          </cell>
        </row>
        <row r="183">
          <cell r="A183" t="str">
            <v/>
          </cell>
          <cell r="B183" t="str">
            <v/>
          </cell>
          <cell r="D183" t="str">
            <v/>
          </cell>
          <cell r="F183">
            <v>0</v>
          </cell>
          <cell r="G183">
            <v>0</v>
          </cell>
        </row>
        <row r="184">
          <cell r="A184" t="str">
            <v/>
          </cell>
          <cell r="B184" t="str">
            <v/>
          </cell>
          <cell r="D184" t="str">
            <v/>
          </cell>
          <cell r="F184">
            <v>0</v>
          </cell>
          <cell r="G184">
            <v>0</v>
          </cell>
        </row>
        <row r="185">
          <cell r="A185" t="str">
            <v/>
          </cell>
          <cell r="B185" t="str">
            <v/>
          </cell>
          <cell r="D185" t="str">
            <v/>
          </cell>
          <cell r="F185">
            <v>0</v>
          </cell>
          <cell r="G185">
            <v>0</v>
          </cell>
        </row>
        <row r="186">
          <cell r="A186" t="str">
            <v/>
          </cell>
          <cell r="B186" t="str">
            <v/>
          </cell>
          <cell r="D186" t="str">
            <v/>
          </cell>
          <cell r="F186">
            <v>0</v>
          </cell>
          <cell r="G186">
            <v>0</v>
          </cell>
        </row>
        <row r="187">
          <cell r="A187" t="str">
            <v/>
          </cell>
          <cell r="B187" t="str">
            <v/>
          </cell>
          <cell r="D187" t="str">
            <v/>
          </cell>
          <cell r="F187">
            <v>0</v>
          </cell>
          <cell r="G187">
            <v>0</v>
          </cell>
        </row>
        <row r="188">
          <cell r="A188" t="str">
            <v/>
          </cell>
          <cell r="B188" t="str">
            <v/>
          </cell>
          <cell r="D188" t="str">
            <v/>
          </cell>
          <cell r="F188">
            <v>0</v>
          </cell>
          <cell r="G188">
            <v>0</v>
          </cell>
        </row>
        <row r="189">
          <cell r="A189" t="str">
            <v/>
          </cell>
          <cell r="B189" t="str">
            <v/>
          </cell>
          <cell r="D189" t="str">
            <v/>
          </cell>
          <cell r="F189">
            <v>0</v>
          </cell>
          <cell r="G189">
            <v>0</v>
          </cell>
        </row>
        <row r="190">
          <cell r="A190" t="str">
            <v/>
          </cell>
          <cell r="B190" t="str">
            <v/>
          </cell>
          <cell r="D190" t="str">
            <v/>
          </cell>
          <cell r="F190">
            <v>0</v>
          </cell>
          <cell r="G190">
            <v>0</v>
          </cell>
        </row>
        <row r="191">
          <cell r="A191" t="str">
            <v/>
          </cell>
          <cell r="B191" t="str">
            <v/>
          </cell>
          <cell r="D191" t="str">
            <v/>
          </cell>
          <cell r="F191">
            <v>0</v>
          </cell>
          <cell r="G191">
            <v>0</v>
          </cell>
        </row>
        <row r="192">
          <cell r="A192" t="str">
            <v/>
          </cell>
          <cell r="B192" t="str">
            <v/>
          </cell>
          <cell r="D192" t="str">
            <v/>
          </cell>
          <cell r="F192">
            <v>0</v>
          </cell>
          <cell r="G192">
            <v>0</v>
          </cell>
        </row>
        <row r="193">
          <cell r="A193" t="str">
            <v/>
          </cell>
          <cell r="B193" t="str">
            <v/>
          </cell>
          <cell r="D193" t="str">
            <v/>
          </cell>
          <cell r="F193">
            <v>0</v>
          </cell>
          <cell r="G193">
            <v>0</v>
          </cell>
        </row>
        <row r="194">
          <cell r="A194" t="str">
            <v/>
          </cell>
          <cell r="B194" t="str">
            <v/>
          </cell>
          <cell r="D194" t="str">
            <v/>
          </cell>
          <cell r="F194">
            <v>0</v>
          </cell>
          <cell r="G194">
            <v>0</v>
          </cell>
        </row>
        <row r="195">
          <cell r="A195" t="str">
            <v/>
          </cell>
          <cell r="B195" t="str">
            <v/>
          </cell>
          <cell r="D195" t="str">
            <v/>
          </cell>
          <cell r="F195">
            <v>0</v>
          </cell>
          <cell r="G195">
            <v>0</v>
          </cell>
        </row>
        <row r="196">
          <cell r="A196" t="str">
            <v/>
          </cell>
          <cell r="B196" t="str">
            <v/>
          </cell>
          <cell r="D196" t="str">
            <v/>
          </cell>
          <cell r="F196">
            <v>0</v>
          </cell>
          <cell r="G196">
            <v>0</v>
          </cell>
        </row>
        <row r="197">
          <cell r="A197" t="str">
            <v/>
          </cell>
          <cell r="B197" t="str">
            <v/>
          </cell>
          <cell r="D197" t="str">
            <v/>
          </cell>
          <cell r="F197">
            <v>0</v>
          </cell>
          <cell r="G197">
            <v>0</v>
          </cell>
        </row>
        <row r="198">
          <cell r="A198" t="str">
            <v/>
          </cell>
          <cell r="B198" t="str">
            <v/>
          </cell>
          <cell r="D198" t="str">
            <v/>
          </cell>
          <cell r="F198">
            <v>0</v>
          </cell>
          <cell r="G198">
            <v>0</v>
          </cell>
        </row>
        <row r="199">
          <cell r="A199" t="str">
            <v/>
          </cell>
          <cell r="B199" t="str">
            <v/>
          </cell>
          <cell r="D199" t="str">
            <v/>
          </cell>
          <cell r="F199">
            <v>0</v>
          </cell>
          <cell r="G199">
            <v>0</v>
          </cell>
        </row>
        <row r="200">
          <cell r="A200" t="str">
            <v/>
          </cell>
          <cell r="B200" t="str">
            <v/>
          </cell>
          <cell r="D200" t="str">
            <v/>
          </cell>
          <cell r="F200">
            <v>0</v>
          </cell>
          <cell r="G200">
            <v>0</v>
          </cell>
        </row>
        <row r="201">
          <cell r="A201" t="str">
            <v/>
          </cell>
          <cell r="B201" t="str">
            <v/>
          </cell>
          <cell r="D201" t="str">
            <v/>
          </cell>
          <cell r="F201">
            <v>0</v>
          </cell>
          <cell r="G201">
            <v>0</v>
          </cell>
        </row>
        <row r="202">
          <cell r="A202" t="str">
            <v/>
          </cell>
          <cell r="B202" t="str">
            <v/>
          </cell>
          <cell r="D202" t="str">
            <v/>
          </cell>
          <cell r="F202">
            <v>0</v>
          </cell>
          <cell r="G202">
            <v>0</v>
          </cell>
        </row>
        <row r="203">
          <cell r="F203" t="str">
            <v>Total A</v>
          </cell>
          <cell r="G203">
            <v>0</v>
          </cell>
        </row>
        <row r="204">
          <cell r="A204" t="str">
            <v>B - MANO DE OBRA</v>
          </cell>
        </row>
        <row r="205">
          <cell r="A205" t="str">
            <v/>
          </cell>
          <cell r="B205" t="str">
            <v/>
          </cell>
          <cell r="D205" t="str">
            <v/>
          </cell>
          <cell r="F205">
            <v>0</v>
          </cell>
          <cell r="G205">
            <v>0</v>
          </cell>
        </row>
        <row r="206">
          <cell r="A206" t="str">
            <v/>
          </cell>
          <cell r="B206" t="str">
            <v/>
          </cell>
          <cell r="D206" t="str">
            <v/>
          </cell>
          <cell r="F206">
            <v>0</v>
          </cell>
          <cell r="G206">
            <v>0</v>
          </cell>
        </row>
        <row r="207">
          <cell r="A207" t="str">
            <v/>
          </cell>
          <cell r="B207" t="str">
            <v/>
          </cell>
          <cell r="D207" t="str">
            <v/>
          </cell>
          <cell r="F207">
            <v>0</v>
          </cell>
          <cell r="G207">
            <v>0</v>
          </cell>
        </row>
        <row r="208">
          <cell r="A208" t="str">
            <v/>
          </cell>
          <cell r="B208" t="str">
            <v/>
          </cell>
          <cell r="D208" t="str">
            <v/>
          </cell>
          <cell r="F208">
            <v>0</v>
          </cell>
          <cell r="G208">
            <v>0</v>
          </cell>
        </row>
        <row r="209">
          <cell r="A209" t="str">
            <v/>
          </cell>
          <cell r="B209" t="str">
            <v/>
          </cell>
          <cell r="D209" t="str">
            <v/>
          </cell>
          <cell r="F209">
            <v>0</v>
          </cell>
          <cell r="G209">
            <v>0</v>
          </cell>
        </row>
        <row r="210">
          <cell r="A210" t="str">
            <v/>
          </cell>
          <cell r="B210" t="str">
            <v/>
          </cell>
          <cell r="D210" t="str">
            <v/>
          </cell>
          <cell r="F210">
            <v>0</v>
          </cell>
          <cell r="G210">
            <v>0</v>
          </cell>
        </row>
        <row r="211">
          <cell r="A211" t="str">
            <v/>
          </cell>
          <cell r="B211" t="str">
            <v/>
          </cell>
          <cell r="D211" t="str">
            <v/>
          </cell>
          <cell r="F211">
            <v>0</v>
          </cell>
          <cell r="G211">
            <v>0</v>
          </cell>
        </row>
        <row r="212">
          <cell r="A212" t="str">
            <v/>
          </cell>
          <cell r="B212" t="str">
            <v/>
          </cell>
          <cell r="D212" t="str">
            <v/>
          </cell>
          <cell r="F212">
            <v>0</v>
          </cell>
          <cell r="G212">
            <v>0</v>
          </cell>
        </row>
        <row r="213">
          <cell r="F213" t="str">
            <v>Total B</v>
          </cell>
          <cell r="G213">
            <v>0</v>
          </cell>
        </row>
        <row r="214">
          <cell r="A214" t="str">
            <v>C - EQUIPOS</v>
          </cell>
        </row>
        <row r="215">
          <cell r="A215" t="str">
            <v/>
          </cell>
          <cell r="B215" t="str">
            <v/>
          </cell>
          <cell r="D215" t="str">
            <v/>
          </cell>
          <cell r="F215">
            <v>0</v>
          </cell>
          <cell r="G215">
            <v>0</v>
          </cell>
        </row>
        <row r="216">
          <cell r="A216" t="str">
            <v/>
          </cell>
          <cell r="B216" t="str">
            <v/>
          </cell>
          <cell r="D216" t="str">
            <v/>
          </cell>
          <cell r="F216">
            <v>0</v>
          </cell>
          <cell r="G216">
            <v>0</v>
          </cell>
        </row>
        <row r="217">
          <cell r="A217" t="str">
            <v/>
          </cell>
          <cell r="B217" t="str">
            <v/>
          </cell>
          <cell r="D217" t="str">
            <v/>
          </cell>
          <cell r="F217">
            <v>0</v>
          </cell>
          <cell r="G217">
            <v>0</v>
          </cell>
        </row>
        <row r="218">
          <cell r="A218" t="str">
            <v/>
          </cell>
          <cell r="B218" t="str">
            <v/>
          </cell>
          <cell r="D218" t="str">
            <v/>
          </cell>
          <cell r="F218">
            <v>0</v>
          </cell>
          <cell r="G218">
            <v>0</v>
          </cell>
        </row>
        <row r="219">
          <cell r="A219" t="str">
            <v/>
          </cell>
          <cell r="B219" t="str">
            <v/>
          </cell>
          <cell r="D219" t="str">
            <v/>
          </cell>
          <cell r="F219">
            <v>0</v>
          </cell>
          <cell r="G219">
            <v>0</v>
          </cell>
        </row>
        <row r="220">
          <cell r="A220" t="str">
            <v/>
          </cell>
          <cell r="B220" t="str">
            <v/>
          </cell>
          <cell r="D220" t="str">
            <v/>
          </cell>
          <cell r="F220">
            <v>0</v>
          </cell>
          <cell r="G220">
            <v>0</v>
          </cell>
        </row>
        <row r="221">
          <cell r="A221" t="str">
            <v/>
          </cell>
          <cell r="B221" t="str">
            <v/>
          </cell>
          <cell r="D221" t="str">
            <v/>
          </cell>
          <cell r="F221">
            <v>0</v>
          </cell>
          <cell r="G221">
            <v>0</v>
          </cell>
        </row>
        <row r="222">
          <cell r="A222" t="str">
            <v/>
          </cell>
          <cell r="B222" t="str">
            <v/>
          </cell>
          <cell r="D222" t="str">
            <v/>
          </cell>
          <cell r="F222">
            <v>0</v>
          </cell>
          <cell r="G222">
            <v>0</v>
          </cell>
        </row>
        <row r="223">
          <cell r="A223" t="str">
            <v/>
          </cell>
          <cell r="B223" t="str">
            <v/>
          </cell>
          <cell r="D223" t="str">
            <v/>
          </cell>
          <cell r="F223">
            <v>0</v>
          </cell>
          <cell r="G223">
            <v>0</v>
          </cell>
        </row>
        <row r="224">
          <cell r="A224" t="str">
            <v/>
          </cell>
          <cell r="B224" t="str">
            <v/>
          </cell>
          <cell r="D224" t="str">
            <v/>
          </cell>
          <cell r="F224">
            <v>0</v>
          </cell>
          <cell r="G224">
            <v>0</v>
          </cell>
        </row>
        <row r="225">
          <cell r="F225" t="str">
            <v>Total C</v>
          </cell>
          <cell r="G225">
            <v>0</v>
          </cell>
        </row>
        <row r="227">
          <cell r="A227" t="str">
            <v/>
          </cell>
          <cell r="B227" t="str">
            <v/>
          </cell>
          <cell r="D227" t="str">
            <v>COSTO NETO</v>
          </cell>
          <cell r="F227" t="str">
            <v>Total D=A+B+C</v>
          </cell>
          <cell r="G227">
            <v>0</v>
          </cell>
        </row>
        <row r="229">
          <cell r="A229" t="str">
            <v>ANALISIS DE PRECIOS</v>
          </cell>
        </row>
        <row r="230">
          <cell r="A230" t="str">
            <v>COMITENTE:</v>
          </cell>
          <cell r="B230" t="str">
            <v>INSTITUTO PROVINCIAL DE LA VIVIENDA</v>
          </cell>
        </row>
        <row r="231">
          <cell r="A231" t="str">
            <v>CONTRATISTA:</v>
          </cell>
          <cell r="B231">
            <v>0</v>
          </cell>
        </row>
        <row r="232">
          <cell r="A232" t="str">
            <v>OBRA:</v>
          </cell>
          <cell r="B232">
            <v>0</v>
          </cell>
          <cell r="F232" t="str">
            <v>PRECIOS A:</v>
          </cell>
          <cell r="G232">
            <v>0</v>
          </cell>
        </row>
        <row r="233">
          <cell r="A233" t="str">
            <v>UBICACIÓN:</v>
          </cell>
          <cell r="B233">
            <v>0</v>
          </cell>
        </row>
        <row r="234">
          <cell r="A234" t="str">
            <v>RUBRO:</v>
          </cell>
          <cell r="C234">
            <v>0</v>
          </cell>
        </row>
        <row r="235">
          <cell r="A235" t="str">
            <v>ITEM:</v>
          </cell>
          <cell r="B235" t="str">
            <v/>
          </cell>
          <cell r="C235" t="str">
            <v/>
          </cell>
          <cell r="F235" t="str">
            <v>UNIDAD:</v>
          </cell>
          <cell r="G235" t="str">
            <v/>
          </cell>
        </row>
        <row r="237">
          <cell r="A237" t="str">
            <v>DATOS REDETERMINACION</v>
          </cell>
          <cell r="C237" t="str">
            <v>DESIGNACION</v>
          </cell>
          <cell r="D237" t="str">
            <v>U</v>
          </cell>
          <cell r="E237" t="str">
            <v>Cantidad</v>
          </cell>
          <cell r="F237" t="str">
            <v>$ Unitarios</v>
          </cell>
          <cell r="G237" t="str">
            <v>$ Parcial</v>
          </cell>
        </row>
        <row r="238">
          <cell r="A238" t="str">
            <v>CÓDIGO</v>
          </cell>
          <cell r="B238" t="str">
            <v>DESCRIPCIÓN</v>
          </cell>
        </row>
        <row r="239">
          <cell r="A239" t="str">
            <v>A - MATERIALES</v>
          </cell>
        </row>
        <row r="240">
          <cell r="A240" t="str">
            <v/>
          </cell>
          <cell r="B240" t="str">
            <v/>
          </cell>
          <cell r="D240" t="str">
            <v/>
          </cell>
          <cell r="F240">
            <v>0</v>
          </cell>
          <cell r="G240">
            <v>0</v>
          </cell>
        </row>
        <row r="241">
          <cell r="A241" t="str">
            <v/>
          </cell>
          <cell r="B241" t="str">
            <v/>
          </cell>
          <cell r="D241" t="str">
            <v/>
          </cell>
          <cell r="F241">
            <v>0</v>
          </cell>
          <cell r="G241">
            <v>0</v>
          </cell>
        </row>
        <row r="242">
          <cell r="A242" t="str">
            <v/>
          </cell>
          <cell r="B242" t="str">
            <v/>
          </cell>
          <cell r="D242" t="str">
            <v/>
          </cell>
          <cell r="F242">
            <v>0</v>
          </cell>
          <cell r="G242">
            <v>0</v>
          </cell>
        </row>
        <row r="243">
          <cell r="A243" t="str">
            <v/>
          </cell>
          <cell r="B243" t="str">
            <v/>
          </cell>
          <cell r="D243" t="str">
            <v/>
          </cell>
          <cell r="F243">
            <v>0</v>
          </cell>
          <cell r="G243">
            <v>0</v>
          </cell>
        </row>
        <row r="244">
          <cell r="A244" t="str">
            <v/>
          </cell>
          <cell r="B244" t="str">
            <v/>
          </cell>
          <cell r="D244" t="str">
            <v/>
          </cell>
          <cell r="F244">
            <v>0</v>
          </cell>
          <cell r="G244">
            <v>0</v>
          </cell>
        </row>
        <row r="245">
          <cell r="A245" t="str">
            <v/>
          </cell>
          <cell r="B245" t="str">
            <v/>
          </cell>
          <cell r="D245" t="str">
            <v/>
          </cell>
          <cell r="F245">
            <v>0</v>
          </cell>
          <cell r="G245">
            <v>0</v>
          </cell>
        </row>
        <row r="246">
          <cell r="A246" t="str">
            <v/>
          </cell>
          <cell r="B246" t="str">
            <v/>
          </cell>
          <cell r="D246" t="str">
            <v/>
          </cell>
          <cell r="F246">
            <v>0</v>
          </cell>
          <cell r="G246">
            <v>0</v>
          </cell>
        </row>
        <row r="247">
          <cell r="A247" t="str">
            <v/>
          </cell>
          <cell r="B247" t="str">
            <v/>
          </cell>
          <cell r="D247" t="str">
            <v/>
          </cell>
          <cell r="F247">
            <v>0</v>
          </cell>
          <cell r="G247">
            <v>0</v>
          </cell>
        </row>
        <row r="248">
          <cell r="A248" t="str">
            <v/>
          </cell>
          <cell r="B248" t="str">
            <v/>
          </cell>
          <cell r="D248" t="str">
            <v/>
          </cell>
          <cell r="F248">
            <v>0</v>
          </cell>
          <cell r="G248">
            <v>0</v>
          </cell>
        </row>
        <row r="249">
          <cell r="A249" t="str">
            <v/>
          </cell>
          <cell r="B249" t="str">
            <v/>
          </cell>
          <cell r="D249" t="str">
            <v/>
          </cell>
          <cell r="F249">
            <v>0</v>
          </cell>
          <cell r="G249">
            <v>0</v>
          </cell>
        </row>
        <row r="250">
          <cell r="A250" t="str">
            <v/>
          </cell>
          <cell r="B250" t="str">
            <v/>
          </cell>
          <cell r="D250" t="str">
            <v/>
          </cell>
          <cell r="F250">
            <v>0</v>
          </cell>
          <cell r="G250">
            <v>0</v>
          </cell>
        </row>
        <row r="251">
          <cell r="A251" t="str">
            <v/>
          </cell>
          <cell r="B251" t="str">
            <v/>
          </cell>
          <cell r="D251" t="str">
            <v/>
          </cell>
          <cell r="F251">
            <v>0</v>
          </cell>
          <cell r="G251">
            <v>0</v>
          </cell>
        </row>
        <row r="252">
          <cell r="A252" t="str">
            <v/>
          </cell>
          <cell r="B252" t="str">
            <v/>
          </cell>
          <cell r="D252" t="str">
            <v/>
          </cell>
          <cell r="F252">
            <v>0</v>
          </cell>
          <cell r="G252">
            <v>0</v>
          </cell>
        </row>
        <row r="253">
          <cell r="A253" t="str">
            <v/>
          </cell>
          <cell r="B253" t="str">
            <v/>
          </cell>
          <cell r="D253" t="str">
            <v/>
          </cell>
          <cell r="F253">
            <v>0</v>
          </cell>
          <cell r="G253">
            <v>0</v>
          </cell>
        </row>
        <row r="254">
          <cell r="A254" t="str">
            <v/>
          </cell>
          <cell r="B254" t="str">
            <v/>
          </cell>
          <cell r="D254" t="str">
            <v/>
          </cell>
          <cell r="F254">
            <v>0</v>
          </cell>
          <cell r="G254">
            <v>0</v>
          </cell>
        </row>
        <row r="255">
          <cell r="A255" t="str">
            <v/>
          </cell>
          <cell r="B255" t="str">
            <v/>
          </cell>
          <cell r="D255" t="str">
            <v/>
          </cell>
          <cell r="F255">
            <v>0</v>
          </cell>
          <cell r="G255">
            <v>0</v>
          </cell>
        </row>
        <row r="256">
          <cell r="A256" t="str">
            <v/>
          </cell>
          <cell r="B256" t="str">
            <v/>
          </cell>
          <cell r="D256" t="str">
            <v/>
          </cell>
          <cell r="F256">
            <v>0</v>
          </cell>
          <cell r="G256">
            <v>0</v>
          </cell>
        </row>
        <row r="257">
          <cell r="A257" t="str">
            <v/>
          </cell>
          <cell r="B257" t="str">
            <v/>
          </cell>
          <cell r="D257" t="str">
            <v/>
          </cell>
          <cell r="F257">
            <v>0</v>
          </cell>
          <cell r="G257">
            <v>0</v>
          </cell>
        </row>
        <row r="258">
          <cell r="A258" t="str">
            <v/>
          </cell>
          <cell r="B258" t="str">
            <v/>
          </cell>
          <cell r="D258" t="str">
            <v/>
          </cell>
          <cell r="F258">
            <v>0</v>
          </cell>
          <cell r="G258">
            <v>0</v>
          </cell>
        </row>
        <row r="259">
          <cell r="A259" t="str">
            <v/>
          </cell>
          <cell r="B259" t="str">
            <v/>
          </cell>
          <cell r="D259" t="str">
            <v/>
          </cell>
          <cell r="F259">
            <v>0</v>
          </cell>
          <cell r="G259">
            <v>0</v>
          </cell>
        </row>
        <row r="260">
          <cell r="F260" t="str">
            <v>Total A</v>
          </cell>
          <cell r="G260">
            <v>0</v>
          </cell>
        </row>
        <row r="261">
          <cell r="A261" t="str">
            <v>B - MANO DE OBRA</v>
          </cell>
        </row>
        <row r="262">
          <cell r="A262" t="str">
            <v/>
          </cell>
          <cell r="B262" t="str">
            <v/>
          </cell>
          <cell r="D262" t="str">
            <v/>
          </cell>
          <cell r="F262">
            <v>0</v>
          </cell>
          <cell r="G262">
            <v>0</v>
          </cell>
        </row>
        <row r="263">
          <cell r="A263" t="str">
            <v/>
          </cell>
          <cell r="B263" t="str">
            <v/>
          </cell>
          <cell r="D263" t="str">
            <v/>
          </cell>
          <cell r="F263">
            <v>0</v>
          </cell>
          <cell r="G263">
            <v>0</v>
          </cell>
        </row>
        <row r="264">
          <cell r="A264" t="str">
            <v/>
          </cell>
          <cell r="B264" t="str">
            <v/>
          </cell>
          <cell r="D264" t="str">
            <v/>
          </cell>
          <cell r="F264">
            <v>0</v>
          </cell>
          <cell r="G264">
            <v>0</v>
          </cell>
        </row>
        <row r="265">
          <cell r="A265" t="str">
            <v/>
          </cell>
          <cell r="B265" t="str">
            <v/>
          </cell>
          <cell r="D265" t="str">
            <v/>
          </cell>
          <cell r="F265">
            <v>0</v>
          </cell>
          <cell r="G265">
            <v>0</v>
          </cell>
        </row>
        <row r="266">
          <cell r="A266" t="str">
            <v/>
          </cell>
          <cell r="B266" t="str">
            <v/>
          </cell>
          <cell r="D266" t="str">
            <v/>
          </cell>
          <cell r="F266">
            <v>0</v>
          </cell>
          <cell r="G266">
            <v>0</v>
          </cell>
        </row>
        <row r="267">
          <cell r="A267" t="str">
            <v/>
          </cell>
          <cell r="B267" t="str">
            <v/>
          </cell>
          <cell r="D267" t="str">
            <v/>
          </cell>
          <cell r="F267">
            <v>0</v>
          </cell>
          <cell r="G267">
            <v>0</v>
          </cell>
        </row>
        <row r="268">
          <cell r="A268" t="str">
            <v/>
          </cell>
          <cell r="B268" t="str">
            <v/>
          </cell>
          <cell r="D268" t="str">
            <v/>
          </cell>
          <cell r="F268">
            <v>0</v>
          </cell>
          <cell r="G268">
            <v>0</v>
          </cell>
        </row>
        <row r="269">
          <cell r="A269" t="str">
            <v/>
          </cell>
          <cell r="B269" t="str">
            <v/>
          </cell>
          <cell r="D269" t="str">
            <v/>
          </cell>
          <cell r="F269">
            <v>0</v>
          </cell>
          <cell r="G269">
            <v>0</v>
          </cell>
        </row>
        <row r="270">
          <cell r="F270" t="str">
            <v>Total B</v>
          </cell>
          <cell r="G270">
            <v>0</v>
          </cell>
        </row>
        <row r="271">
          <cell r="A271" t="str">
            <v>C - EQUIPOS</v>
          </cell>
        </row>
        <row r="272">
          <cell r="A272" t="str">
            <v/>
          </cell>
          <cell r="B272" t="str">
            <v/>
          </cell>
          <cell r="D272" t="str">
            <v/>
          </cell>
          <cell r="F272">
            <v>0</v>
          </cell>
          <cell r="G272">
            <v>0</v>
          </cell>
        </row>
        <row r="273">
          <cell r="A273" t="str">
            <v/>
          </cell>
          <cell r="B273" t="str">
            <v/>
          </cell>
          <cell r="D273" t="str">
            <v/>
          </cell>
          <cell r="F273">
            <v>0</v>
          </cell>
          <cell r="G273">
            <v>0</v>
          </cell>
        </row>
        <row r="274">
          <cell r="A274" t="str">
            <v/>
          </cell>
          <cell r="B274" t="str">
            <v/>
          </cell>
          <cell r="D274" t="str">
            <v/>
          </cell>
          <cell r="F274">
            <v>0</v>
          </cell>
          <cell r="G274">
            <v>0</v>
          </cell>
        </row>
        <row r="275">
          <cell r="A275" t="str">
            <v/>
          </cell>
          <cell r="B275" t="str">
            <v/>
          </cell>
          <cell r="D275" t="str">
            <v/>
          </cell>
          <cell r="F275">
            <v>0</v>
          </cell>
          <cell r="G275">
            <v>0</v>
          </cell>
        </row>
        <row r="276">
          <cell r="A276" t="str">
            <v/>
          </cell>
          <cell r="B276" t="str">
            <v/>
          </cell>
          <cell r="D276" t="str">
            <v/>
          </cell>
          <cell r="F276">
            <v>0</v>
          </cell>
          <cell r="G276">
            <v>0</v>
          </cell>
        </row>
        <row r="277">
          <cell r="A277" t="str">
            <v/>
          </cell>
          <cell r="B277" t="str">
            <v/>
          </cell>
          <cell r="D277" t="str">
            <v/>
          </cell>
          <cell r="F277">
            <v>0</v>
          </cell>
          <cell r="G277">
            <v>0</v>
          </cell>
        </row>
        <row r="278">
          <cell r="A278" t="str">
            <v/>
          </cell>
          <cell r="B278" t="str">
            <v/>
          </cell>
          <cell r="D278" t="str">
            <v/>
          </cell>
          <cell r="F278">
            <v>0</v>
          </cell>
          <cell r="G278">
            <v>0</v>
          </cell>
        </row>
        <row r="279">
          <cell r="A279" t="str">
            <v/>
          </cell>
          <cell r="B279" t="str">
            <v/>
          </cell>
          <cell r="D279" t="str">
            <v/>
          </cell>
          <cell r="F279">
            <v>0</v>
          </cell>
          <cell r="G279">
            <v>0</v>
          </cell>
        </row>
        <row r="280">
          <cell r="A280" t="str">
            <v/>
          </cell>
          <cell r="B280" t="str">
            <v/>
          </cell>
          <cell r="D280" t="str">
            <v/>
          </cell>
          <cell r="F280">
            <v>0</v>
          </cell>
          <cell r="G280">
            <v>0</v>
          </cell>
        </row>
        <row r="281">
          <cell r="A281" t="str">
            <v/>
          </cell>
          <cell r="B281" t="str">
            <v/>
          </cell>
          <cell r="D281" t="str">
            <v/>
          </cell>
          <cell r="F281">
            <v>0</v>
          </cell>
          <cell r="G281">
            <v>0</v>
          </cell>
        </row>
        <row r="282">
          <cell r="F282" t="str">
            <v>Total C</v>
          </cell>
          <cell r="G282">
            <v>0</v>
          </cell>
        </row>
        <row r="284">
          <cell r="A284" t="str">
            <v/>
          </cell>
          <cell r="B284" t="str">
            <v/>
          </cell>
          <cell r="D284" t="str">
            <v>COSTO NETO</v>
          </cell>
          <cell r="F284" t="str">
            <v>Total D=A+B+C</v>
          </cell>
          <cell r="G284">
            <v>0</v>
          </cell>
        </row>
        <row r="286">
          <cell r="A286" t="str">
            <v>ANALISIS DE PRECIOS</v>
          </cell>
        </row>
        <row r="287">
          <cell r="A287" t="str">
            <v>COMITENTE:</v>
          </cell>
          <cell r="B287" t="str">
            <v>INSTITUTO PROVINCIAL DE LA VIVIENDA</v>
          </cell>
        </row>
        <row r="288">
          <cell r="A288" t="str">
            <v>CONTRATISTA:</v>
          </cell>
          <cell r="B288">
            <v>0</v>
          </cell>
        </row>
        <row r="289">
          <cell r="A289" t="str">
            <v>OBRA:</v>
          </cell>
          <cell r="B289">
            <v>0</v>
          </cell>
          <cell r="F289" t="str">
            <v>PRECIOS A:</v>
          </cell>
          <cell r="G289">
            <v>0</v>
          </cell>
        </row>
        <row r="290">
          <cell r="A290" t="str">
            <v>UBICACIÓN:</v>
          </cell>
          <cell r="B290">
            <v>0</v>
          </cell>
        </row>
        <row r="291">
          <cell r="A291" t="str">
            <v>RUBRO:</v>
          </cell>
          <cell r="C291">
            <v>0</v>
          </cell>
        </row>
        <row r="292">
          <cell r="A292" t="str">
            <v>ITEM:</v>
          </cell>
          <cell r="B292" t="str">
            <v/>
          </cell>
          <cell r="C292" t="str">
            <v/>
          </cell>
          <cell r="F292" t="str">
            <v>UNIDAD:</v>
          </cell>
          <cell r="G292" t="str">
            <v/>
          </cell>
        </row>
        <row r="294">
          <cell r="A294" t="str">
            <v>DATOS REDETERMINACION</v>
          </cell>
          <cell r="C294" t="str">
            <v>DESIGNACION</v>
          </cell>
          <cell r="D294" t="str">
            <v>U</v>
          </cell>
          <cell r="E294" t="str">
            <v>Cantidad</v>
          </cell>
          <cell r="F294" t="str">
            <v>$ Unitarios</v>
          </cell>
          <cell r="G294" t="str">
            <v>$ Parcial</v>
          </cell>
        </row>
        <row r="295">
          <cell r="A295" t="str">
            <v>CÓDIGO</v>
          </cell>
          <cell r="B295" t="str">
            <v>DESCRIPCIÓN</v>
          </cell>
        </row>
        <row r="296">
          <cell r="A296" t="str">
            <v>A - MATERIALES</v>
          </cell>
        </row>
        <row r="297">
          <cell r="A297" t="str">
            <v/>
          </cell>
          <cell r="B297" t="str">
            <v/>
          </cell>
          <cell r="D297" t="str">
            <v/>
          </cell>
          <cell r="F297">
            <v>0</v>
          </cell>
          <cell r="G297">
            <v>0</v>
          </cell>
        </row>
        <row r="298">
          <cell r="A298" t="str">
            <v/>
          </cell>
          <cell r="B298" t="str">
            <v/>
          </cell>
          <cell r="D298" t="str">
            <v/>
          </cell>
          <cell r="F298">
            <v>0</v>
          </cell>
          <cell r="G298">
            <v>0</v>
          </cell>
        </row>
        <row r="299">
          <cell r="A299" t="str">
            <v/>
          </cell>
          <cell r="B299" t="str">
            <v/>
          </cell>
          <cell r="D299" t="str">
            <v/>
          </cell>
          <cell r="F299">
            <v>0</v>
          </cell>
          <cell r="G299">
            <v>0</v>
          </cell>
        </row>
        <row r="300">
          <cell r="A300" t="str">
            <v/>
          </cell>
          <cell r="B300" t="str">
            <v/>
          </cell>
          <cell r="D300" t="str">
            <v/>
          </cell>
          <cell r="F300">
            <v>0</v>
          </cell>
          <cell r="G300">
            <v>0</v>
          </cell>
        </row>
        <row r="301">
          <cell r="A301" t="str">
            <v/>
          </cell>
          <cell r="B301" t="str">
            <v/>
          </cell>
          <cell r="D301" t="str">
            <v/>
          </cell>
          <cell r="F301">
            <v>0</v>
          </cell>
          <cell r="G301">
            <v>0</v>
          </cell>
        </row>
        <row r="302">
          <cell r="A302" t="str">
            <v/>
          </cell>
          <cell r="B302" t="str">
            <v/>
          </cell>
          <cell r="D302" t="str">
            <v/>
          </cell>
          <cell r="F302">
            <v>0</v>
          </cell>
          <cell r="G302">
            <v>0</v>
          </cell>
        </row>
        <row r="303">
          <cell r="A303" t="str">
            <v/>
          </cell>
          <cell r="B303" t="str">
            <v/>
          </cell>
          <cell r="D303" t="str">
            <v/>
          </cell>
          <cell r="F303">
            <v>0</v>
          </cell>
          <cell r="G303">
            <v>0</v>
          </cell>
        </row>
        <row r="304">
          <cell r="A304" t="str">
            <v/>
          </cell>
          <cell r="B304" t="str">
            <v/>
          </cell>
          <cell r="D304" t="str">
            <v/>
          </cell>
          <cell r="F304">
            <v>0</v>
          </cell>
          <cell r="G304">
            <v>0</v>
          </cell>
        </row>
        <row r="305">
          <cell r="A305" t="str">
            <v/>
          </cell>
          <cell r="B305" t="str">
            <v/>
          </cell>
          <cell r="D305" t="str">
            <v/>
          </cell>
          <cell r="F305">
            <v>0</v>
          </cell>
          <cell r="G305">
            <v>0</v>
          </cell>
        </row>
        <row r="306">
          <cell r="A306" t="str">
            <v/>
          </cell>
          <cell r="B306" t="str">
            <v/>
          </cell>
          <cell r="D306" t="str">
            <v/>
          </cell>
          <cell r="F306">
            <v>0</v>
          </cell>
          <cell r="G306">
            <v>0</v>
          </cell>
        </row>
        <row r="307">
          <cell r="A307" t="str">
            <v/>
          </cell>
          <cell r="B307" t="str">
            <v/>
          </cell>
          <cell r="D307" t="str">
            <v/>
          </cell>
          <cell r="F307">
            <v>0</v>
          </cell>
          <cell r="G307">
            <v>0</v>
          </cell>
        </row>
        <row r="308">
          <cell r="A308" t="str">
            <v/>
          </cell>
          <cell r="B308" t="str">
            <v/>
          </cell>
          <cell r="D308" t="str">
            <v/>
          </cell>
          <cell r="F308">
            <v>0</v>
          </cell>
          <cell r="G308">
            <v>0</v>
          </cell>
        </row>
        <row r="309">
          <cell r="A309" t="str">
            <v/>
          </cell>
          <cell r="B309" t="str">
            <v/>
          </cell>
          <cell r="D309" t="str">
            <v/>
          </cell>
          <cell r="F309">
            <v>0</v>
          </cell>
          <cell r="G309">
            <v>0</v>
          </cell>
        </row>
        <row r="310">
          <cell r="A310" t="str">
            <v/>
          </cell>
          <cell r="B310" t="str">
            <v/>
          </cell>
          <cell r="D310" t="str">
            <v/>
          </cell>
          <cell r="F310">
            <v>0</v>
          </cell>
          <cell r="G310">
            <v>0</v>
          </cell>
        </row>
        <row r="311">
          <cell r="A311" t="str">
            <v/>
          </cell>
          <cell r="B311" t="str">
            <v/>
          </cell>
          <cell r="D311" t="str">
            <v/>
          </cell>
          <cell r="F311">
            <v>0</v>
          </cell>
          <cell r="G311">
            <v>0</v>
          </cell>
        </row>
        <row r="312">
          <cell r="A312" t="str">
            <v/>
          </cell>
          <cell r="B312" t="str">
            <v/>
          </cell>
          <cell r="D312" t="str">
            <v/>
          </cell>
          <cell r="F312">
            <v>0</v>
          </cell>
          <cell r="G312">
            <v>0</v>
          </cell>
        </row>
        <row r="313">
          <cell r="A313" t="str">
            <v/>
          </cell>
          <cell r="B313" t="str">
            <v/>
          </cell>
          <cell r="D313" t="str">
            <v/>
          </cell>
          <cell r="F313">
            <v>0</v>
          </cell>
          <cell r="G313">
            <v>0</v>
          </cell>
        </row>
        <row r="314">
          <cell r="A314" t="str">
            <v/>
          </cell>
          <cell r="B314" t="str">
            <v/>
          </cell>
          <cell r="D314" t="str">
            <v/>
          </cell>
          <cell r="F314">
            <v>0</v>
          </cell>
          <cell r="G314">
            <v>0</v>
          </cell>
        </row>
        <row r="315">
          <cell r="A315" t="str">
            <v/>
          </cell>
          <cell r="B315" t="str">
            <v/>
          </cell>
          <cell r="D315" t="str">
            <v/>
          </cell>
          <cell r="F315">
            <v>0</v>
          </cell>
          <cell r="G315">
            <v>0</v>
          </cell>
        </row>
        <row r="316">
          <cell r="A316" t="str">
            <v/>
          </cell>
          <cell r="B316" t="str">
            <v/>
          </cell>
          <cell r="D316" t="str">
            <v/>
          </cell>
          <cell r="F316">
            <v>0</v>
          </cell>
          <cell r="G316">
            <v>0</v>
          </cell>
        </row>
        <row r="317">
          <cell r="F317" t="str">
            <v>Total A</v>
          </cell>
          <cell r="G317">
            <v>0</v>
          </cell>
        </row>
        <row r="318">
          <cell r="A318" t="str">
            <v>B - MANO DE OBRA</v>
          </cell>
        </row>
        <row r="319">
          <cell r="A319" t="str">
            <v/>
          </cell>
          <cell r="B319" t="str">
            <v/>
          </cell>
          <cell r="D319" t="str">
            <v/>
          </cell>
          <cell r="F319">
            <v>0</v>
          </cell>
          <cell r="G319">
            <v>0</v>
          </cell>
        </row>
        <row r="320">
          <cell r="A320" t="str">
            <v/>
          </cell>
          <cell r="B320" t="str">
            <v/>
          </cell>
          <cell r="D320" t="str">
            <v/>
          </cell>
          <cell r="F320">
            <v>0</v>
          </cell>
          <cell r="G320">
            <v>0</v>
          </cell>
        </row>
        <row r="321">
          <cell r="A321" t="str">
            <v/>
          </cell>
          <cell r="B321" t="str">
            <v/>
          </cell>
          <cell r="D321" t="str">
            <v/>
          </cell>
          <cell r="F321">
            <v>0</v>
          </cell>
          <cell r="G321">
            <v>0</v>
          </cell>
        </row>
        <row r="322">
          <cell r="A322" t="str">
            <v/>
          </cell>
          <cell r="B322" t="str">
            <v/>
          </cell>
          <cell r="D322" t="str">
            <v/>
          </cell>
          <cell r="F322">
            <v>0</v>
          </cell>
          <cell r="G322">
            <v>0</v>
          </cell>
        </row>
        <row r="323">
          <cell r="A323" t="str">
            <v/>
          </cell>
          <cell r="B323" t="str">
            <v/>
          </cell>
          <cell r="D323" t="str">
            <v/>
          </cell>
          <cell r="F323">
            <v>0</v>
          </cell>
          <cell r="G323">
            <v>0</v>
          </cell>
        </row>
        <row r="324">
          <cell r="A324" t="str">
            <v/>
          </cell>
          <cell r="B324" t="str">
            <v/>
          </cell>
          <cell r="D324" t="str">
            <v/>
          </cell>
          <cell r="F324">
            <v>0</v>
          </cell>
          <cell r="G324">
            <v>0</v>
          </cell>
        </row>
        <row r="325">
          <cell r="A325" t="str">
            <v/>
          </cell>
          <cell r="B325" t="str">
            <v/>
          </cell>
          <cell r="D325" t="str">
            <v/>
          </cell>
          <cell r="F325">
            <v>0</v>
          </cell>
          <cell r="G325">
            <v>0</v>
          </cell>
        </row>
        <row r="326">
          <cell r="A326" t="str">
            <v/>
          </cell>
          <cell r="B326" t="str">
            <v/>
          </cell>
          <cell r="D326" t="str">
            <v/>
          </cell>
          <cell r="F326">
            <v>0</v>
          </cell>
          <cell r="G326">
            <v>0</v>
          </cell>
        </row>
        <row r="327">
          <cell r="F327" t="str">
            <v>Total B</v>
          </cell>
          <cell r="G327">
            <v>0</v>
          </cell>
        </row>
        <row r="328">
          <cell r="A328" t="str">
            <v>C - EQUIPOS</v>
          </cell>
        </row>
        <row r="329">
          <cell r="A329" t="str">
            <v/>
          </cell>
          <cell r="B329" t="str">
            <v/>
          </cell>
          <cell r="D329" t="str">
            <v/>
          </cell>
          <cell r="F329">
            <v>0</v>
          </cell>
          <cell r="G329">
            <v>0</v>
          </cell>
        </row>
        <row r="330">
          <cell r="A330" t="str">
            <v/>
          </cell>
          <cell r="B330" t="str">
            <v/>
          </cell>
          <cell r="D330" t="str">
            <v/>
          </cell>
          <cell r="F330">
            <v>0</v>
          </cell>
          <cell r="G330">
            <v>0</v>
          </cell>
        </row>
        <row r="331">
          <cell r="A331" t="str">
            <v/>
          </cell>
          <cell r="B331" t="str">
            <v/>
          </cell>
          <cell r="D331" t="str">
            <v/>
          </cell>
          <cell r="F331">
            <v>0</v>
          </cell>
          <cell r="G331">
            <v>0</v>
          </cell>
        </row>
        <row r="332">
          <cell r="A332" t="str">
            <v/>
          </cell>
          <cell r="B332" t="str">
            <v/>
          </cell>
          <cell r="D332" t="str">
            <v/>
          </cell>
          <cell r="F332">
            <v>0</v>
          </cell>
          <cell r="G332">
            <v>0</v>
          </cell>
        </row>
        <row r="333">
          <cell r="A333" t="str">
            <v/>
          </cell>
          <cell r="B333" t="str">
            <v/>
          </cell>
          <cell r="D333" t="str">
            <v/>
          </cell>
          <cell r="F333">
            <v>0</v>
          </cell>
          <cell r="G333">
            <v>0</v>
          </cell>
        </row>
        <row r="334">
          <cell r="A334" t="str">
            <v/>
          </cell>
          <cell r="B334" t="str">
            <v/>
          </cell>
          <cell r="D334" t="str">
            <v/>
          </cell>
          <cell r="F334">
            <v>0</v>
          </cell>
          <cell r="G334">
            <v>0</v>
          </cell>
        </row>
        <row r="335">
          <cell r="A335" t="str">
            <v/>
          </cell>
          <cell r="B335" t="str">
            <v/>
          </cell>
          <cell r="D335" t="str">
            <v/>
          </cell>
          <cell r="F335">
            <v>0</v>
          </cell>
          <cell r="G335">
            <v>0</v>
          </cell>
        </row>
        <row r="336">
          <cell r="A336" t="str">
            <v/>
          </cell>
          <cell r="B336" t="str">
            <v/>
          </cell>
          <cell r="D336" t="str">
            <v/>
          </cell>
          <cell r="F336">
            <v>0</v>
          </cell>
          <cell r="G336">
            <v>0</v>
          </cell>
        </row>
        <row r="337">
          <cell r="A337" t="str">
            <v/>
          </cell>
          <cell r="B337" t="str">
            <v/>
          </cell>
          <cell r="D337" t="str">
            <v/>
          </cell>
          <cell r="F337">
            <v>0</v>
          </cell>
          <cell r="G337">
            <v>0</v>
          </cell>
        </row>
        <row r="338">
          <cell r="A338" t="str">
            <v/>
          </cell>
          <cell r="B338" t="str">
            <v/>
          </cell>
          <cell r="D338" t="str">
            <v/>
          </cell>
          <cell r="F338">
            <v>0</v>
          </cell>
          <cell r="G338">
            <v>0</v>
          </cell>
        </row>
        <row r="339">
          <cell r="F339" t="str">
            <v>Total C</v>
          </cell>
          <cell r="G339">
            <v>0</v>
          </cell>
        </row>
        <row r="341">
          <cell r="A341" t="str">
            <v/>
          </cell>
          <cell r="B341" t="str">
            <v/>
          </cell>
          <cell r="D341" t="str">
            <v>COSTO NETO</v>
          </cell>
          <cell r="F341" t="str">
            <v>Total D=A+B+C</v>
          </cell>
          <cell r="G341">
            <v>0</v>
          </cell>
        </row>
        <row r="343">
          <cell r="A343" t="str">
            <v>ANALISIS DE PRECIOS</v>
          </cell>
        </row>
        <row r="344">
          <cell r="A344" t="str">
            <v>COMITENTE:</v>
          </cell>
          <cell r="B344" t="str">
            <v>INSTITUTO PROVINCIAL DE LA VIVIENDA</v>
          </cell>
        </row>
        <row r="345">
          <cell r="A345" t="str">
            <v>CONTRATISTA:</v>
          </cell>
          <cell r="B345">
            <v>0</v>
          </cell>
        </row>
        <row r="346">
          <cell r="A346" t="str">
            <v>OBRA:</v>
          </cell>
          <cell r="B346">
            <v>0</v>
          </cell>
          <cell r="F346" t="str">
            <v>PRECIOS A:</v>
          </cell>
          <cell r="G346">
            <v>0</v>
          </cell>
        </row>
        <row r="347">
          <cell r="A347" t="str">
            <v>UBICACIÓN:</v>
          </cell>
          <cell r="B347">
            <v>0</v>
          </cell>
        </row>
        <row r="348">
          <cell r="A348" t="str">
            <v>RUBRO:</v>
          </cell>
          <cell r="C348">
            <v>0</v>
          </cell>
        </row>
        <row r="349">
          <cell r="A349" t="str">
            <v>ITEM:</v>
          </cell>
          <cell r="B349" t="str">
            <v/>
          </cell>
          <cell r="C349" t="str">
            <v/>
          </cell>
          <cell r="F349" t="str">
            <v>UNIDAD:</v>
          </cell>
          <cell r="G349" t="str">
            <v/>
          </cell>
        </row>
        <row r="351">
          <cell r="A351" t="str">
            <v>DATOS REDETERMINACION</v>
          </cell>
          <cell r="C351" t="str">
            <v>DESIGNACION</v>
          </cell>
          <cell r="D351" t="str">
            <v>U</v>
          </cell>
          <cell r="E351" t="str">
            <v>Cantidad</v>
          </cell>
          <cell r="F351" t="str">
            <v>$ Unitarios</v>
          </cell>
          <cell r="G351" t="str">
            <v>$ Parcial</v>
          </cell>
        </row>
        <row r="352">
          <cell r="A352" t="str">
            <v>CÓDIGO</v>
          </cell>
          <cell r="B352" t="str">
            <v>DESCRIPCIÓN</v>
          </cell>
        </row>
        <row r="353">
          <cell r="A353" t="str">
            <v>A - MATERIALES</v>
          </cell>
        </row>
        <row r="354">
          <cell r="A354" t="str">
            <v/>
          </cell>
          <cell r="B354" t="str">
            <v/>
          </cell>
          <cell r="D354" t="str">
            <v/>
          </cell>
          <cell r="F354">
            <v>0</v>
          </cell>
          <cell r="G354">
            <v>0</v>
          </cell>
        </row>
        <row r="355">
          <cell r="A355" t="str">
            <v/>
          </cell>
          <cell r="B355" t="str">
            <v/>
          </cell>
          <cell r="D355" t="str">
            <v/>
          </cell>
          <cell r="F355">
            <v>0</v>
          </cell>
          <cell r="G355">
            <v>0</v>
          </cell>
        </row>
        <row r="356">
          <cell r="A356" t="str">
            <v/>
          </cell>
          <cell r="B356" t="str">
            <v/>
          </cell>
          <cell r="D356" t="str">
            <v/>
          </cell>
          <cell r="F356">
            <v>0</v>
          </cell>
          <cell r="G356">
            <v>0</v>
          </cell>
        </row>
        <row r="357">
          <cell r="A357" t="str">
            <v/>
          </cell>
          <cell r="B357" t="str">
            <v/>
          </cell>
          <cell r="D357" t="str">
            <v/>
          </cell>
          <cell r="F357">
            <v>0</v>
          </cell>
          <cell r="G357">
            <v>0</v>
          </cell>
        </row>
        <row r="358">
          <cell r="A358" t="str">
            <v/>
          </cell>
          <cell r="B358" t="str">
            <v/>
          </cell>
          <cell r="D358" t="str">
            <v/>
          </cell>
          <cell r="F358">
            <v>0</v>
          </cell>
          <cell r="G358">
            <v>0</v>
          </cell>
        </row>
        <row r="359">
          <cell r="A359" t="str">
            <v/>
          </cell>
          <cell r="B359" t="str">
            <v/>
          </cell>
          <cell r="D359" t="str">
            <v/>
          </cell>
          <cell r="F359">
            <v>0</v>
          </cell>
          <cell r="G359">
            <v>0</v>
          </cell>
        </row>
        <row r="360">
          <cell r="A360" t="str">
            <v/>
          </cell>
          <cell r="B360" t="str">
            <v/>
          </cell>
          <cell r="D360" t="str">
            <v/>
          </cell>
          <cell r="F360">
            <v>0</v>
          </cell>
          <cell r="G360">
            <v>0</v>
          </cell>
        </row>
        <row r="361">
          <cell r="A361" t="str">
            <v/>
          </cell>
          <cell r="B361" t="str">
            <v/>
          </cell>
          <cell r="D361" t="str">
            <v/>
          </cell>
          <cell r="F361">
            <v>0</v>
          </cell>
          <cell r="G361">
            <v>0</v>
          </cell>
        </row>
        <row r="362">
          <cell r="A362" t="str">
            <v/>
          </cell>
          <cell r="B362" t="str">
            <v/>
          </cell>
          <cell r="D362" t="str">
            <v/>
          </cell>
          <cell r="F362">
            <v>0</v>
          </cell>
          <cell r="G362">
            <v>0</v>
          </cell>
        </row>
        <row r="363">
          <cell r="A363" t="str">
            <v/>
          </cell>
          <cell r="B363" t="str">
            <v/>
          </cell>
          <cell r="D363" t="str">
            <v/>
          </cell>
          <cell r="F363">
            <v>0</v>
          </cell>
          <cell r="G363">
            <v>0</v>
          </cell>
        </row>
        <row r="364">
          <cell r="A364" t="str">
            <v/>
          </cell>
          <cell r="B364" t="str">
            <v/>
          </cell>
          <cell r="D364" t="str">
            <v/>
          </cell>
          <cell r="F364">
            <v>0</v>
          </cell>
          <cell r="G364">
            <v>0</v>
          </cell>
        </row>
        <row r="365">
          <cell r="A365" t="str">
            <v/>
          </cell>
          <cell r="B365" t="str">
            <v/>
          </cell>
          <cell r="D365" t="str">
            <v/>
          </cell>
          <cell r="F365">
            <v>0</v>
          </cell>
          <cell r="G365">
            <v>0</v>
          </cell>
        </row>
        <row r="366">
          <cell r="A366" t="str">
            <v/>
          </cell>
          <cell r="B366" t="str">
            <v/>
          </cell>
          <cell r="D366" t="str">
            <v/>
          </cell>
          <cell r="F366">
            <v>0</v>
          </cell>
          <cell r="G366">
            <v>0</v>
          </cell>
        </row>
        <row r="367">
          <cell r="A367" t="str">
            <v/>
          </cell>
          <cell r="B367" t="str">
            <v/>
          </cell>
          <cell r="D367" t="str">
            <v/>
          </cell>
          <cell r="F367">
            <v>0</v>
          </cell>
          <cell r="G367">
            <v>0</v>
          </cell>
        </row>
        <row r="368">
          <cell r="A368" t="str">
            <v/>
          </cell>
          <cell r="B368" t="str">
            <v/>
          </cell>
          <cell r="D368" t="str">
            <v/>
          </cell>
          <cell r="F368">
            <v>0</v>
          </cell>
          <cell r="G368">
            <v>0</v>
          </cell>
        </row>
        <row r="369">
          <cell r="A369" t="str">
            <v/>
          </cell>
          <cell r="B369" t="str">
            <v/>
          </cell>
          <cell r="D369" t="str">
            <v/>
          </cell>
          <cell r="F369">
            <v>0</v>
          </cell>
          <cell r="G369">
            <v>0</v>
          </cell>
        </row>
        <row r="370">
          <cell r="A370" t="str">
            <v/>
          </cell>
          <cell r="B370" t="str">
            <v/>
          </cell>
          <cell r="D370" t="str">
            <v/>
          </cell>
          <cell r="F370">
            <v>0</v>
          </cell>
          <cell r="G370">
            <v>0</v>
          </cell>
        </row>
        <row r="371">
          <cell r="A371" t="str">
            <v/>
          </cell>
          <cell r="B371" t="str">
            <v/>
          </cell>
          <cell r="D371" t="str">
            <v/>
          </cell>
          <cell r="F371">
            <v>0</v>
          </cell>
          <cell r="G371">
            <v>0</v>
          </cell>
        </row>
        <row r="372">
          <cell r="A372" t="str">
            <v/>
          </cell>
          <cell r="B372" t="str">
            <v/>
          </cell>
          <cell r="D372" t="str">
            <v/>
          </cell>
          <cell r="F372">
            <v>0</v>
          </cell>
          <cell r="G372">
            <v>0</v>
          </cell>
        </row>
        <row r="373">
          <cell r="A373" t="str">
            <v/>
          </cell>
          <cell r="B373" t="str">
            <v/>
          </cell>
          <cell r="D373" t="str">
            <v/>
          </cell>
          <cell r="F373">
            <v>0</v>
          </cell>
          <cell r="G373">
            <v>0</v>
          </cell>
        </row>
        <row r="374">
          <cell r="F374" t="str">
            <v>Total A</v>
          </cell>
          <cell r="G374">
            <v>0</v>
          </cell>
        </row>
        <row r="375">
          <cell r="A375" t="str">
            <v>B - MANO DE OBRA</v>
          </cell>
        </row>
        <row r="376">
          <cell r="A376" t="str">
            <v/>
          </cell>
          <cell r="B376" t="str">
            <v/>
          </cell>
          <cell r="D376" t="str">
            <v/>
          </cell>
          <cell r="F376">
            <v>0</v>
          </cell>
          <cell r="G376">
            <v>0</v>
          </cell>
        </row>
        <row r="377">
          <cell r="A377" t="str">
            <v/>
          </cell>
          <cell r="B377" t="str">
            <v/>
          </cell>
          <cell r="D377" t="str">
            <v/>
          </cell>
          <cell r="F377">
            <v>0</v>
          </cell>
          <cell r="G377">
            <v>0</v>
          </cell>
        </row>
        <row r="378">
          <cell r="A378" t="str">
            <v/>
          </cell>
          <cell r="B378" t="str">
            <v/>
          </cell>
          <cell r="D378" t="str">
            <v/>
          </cell>
          <cell r="F378">
            <v>0</v>
          </cell>
          <cell r="G378">
            <v>0</v>
          </cell>
        </row>
        <row r="379">
          <cell r="A379" t="str">
            <v/>
          </cell>
          <cell r="B379" t="str">
            <v/>
          </cell>
          <cell r="D379" t="str">
            <v/>
          </cell>
          <cell r="F379">
            <v>0</v>
          </cell>
          <cell r="G379">
            <v>0</v>
          </cell>
        </row>
        <row r="380">
          <cell r="A380" t="str">
            <v/>
          </cell>
          <cell r="B380" t="str">
            <v/>
          </cell>
          <cell r="D380" t="str">
            <v/>
          </cell>
          <cell r="F380">
            <v>0</v>
          </cell>
          <cell r="G380">
            <v>0</v>
          </cell>
        </row>
        <row r="381">
          <cell r="A381" t="str">
            <v/>
          </cell>
          <cell r="B381" t="str">
            <v/>
          </cell>
          <cell r="D381" t="str">
            <v/>
          </cell>
          <cell r="F381">
            <v>0</v>
          </cell>
          <cell r="G381">
            <v>0</v>
          </cell>
        </row>
        <row r="382">
          <cell r="A382" t="str">
            <v/>
          </cell>
          <cell r="B382" t="str">
            <v/>
          </cell>
          <cell r="D382" t="str">
            <v/>
          </cell>
          <cell r="F382">
            <v>0</v>
          </cell>
          <cell r="G382">
            <v>0</v>
          </cell>
        </row>
        <row r="383">
          <cell r="A383" t="str">
            <v/>
          </cell>
          <cell r="B383" t="str">
            <v/>
          </cell>
          <cell r="D383" t="str">
            <v/>
          </cell>
          <cell r="F383">
            <v>0</v>
          </cell>
          <cell r="G383">
            <v>0</v>
          </cell>
        </row>
        <row r="384">
          <cell r="F384" t="str">
            <v>Total B</v>
          </cell>
          <cell r="G384">
            <v>0</v>
          </cell>
        </row>
        <row r="385">
          <cell r="A385" t="str">
            <v>C - EQUIPOS</v>
          </cell>
        </row>
        <row r="386">
          <cell r="A386" t="str">
            <v/>
          </cell>
          <cell r="B386" t="str">
            <v/>
          </cell>
          <cell r="D386" t="str">
            <v/>
          </cell>
          <cell r="F386">
            <v>0</v>
          </cell>
          <cell r="G386">
            <v>0</v>
          </cell>
        </row>
        <row r="387">
          <cell r="A387" t="str">
            <v/>
          </cell>
          <cell r="B387" t="str">
            <v/>
          </cell>
          <cell r="D387" t="str">
            <v/>
          </cell>
          <cell r="F387">
            <v>0</v>
          </cell>
          <cell r="G387">
            <v>0</v>
          </cell>
        </row>
        <row r="388">
          <cell r="A388" t="str">
            <v/>
          </cell>
          <cell r="B388" t="str">
            <v/>
          </cell>
          <cell r="D388" t="str">
            <v/>
          </cell>
          <cell r="F388">
            <v>0</v>
          </cell>
          <cell r="G388">
            <v>0</v>
          </cell>
        </row>
        <row r="389">
          <cell r="A389" t="str">
            <v/>
          </cell>
          <cell r="B389" t="str">
            <v/>
          </cell>
          <cell r="D389" t="str">
            <v/>
          </cell>
          <cell r="F389">
            <v>0</v>
          </cell>
          <cell r="G389">
            <v>0</v>
          </cell>
        </row>
        <row r="390">
          <cell r="A390" t="str">
            <v/>
          </cell>
          <cell r="B390" t="str">
            <v/>
          </cell>
          <cell r="D390" t="str">
            <v/>
          </cell>
          <cell r="F390">
            <v>0</v>
          </cell>
          <cell r="G390">
            <v>0</v>
          </cell>
        </row>
        <row r="391">
          <cell r="A391" t="str">
            <v/>
          </cell>
          <cell r="B391" t="str">
            <v/>
          </cell>
          <cell r="D391" t="str">
            <v/>
          </cell>
          <cell r="F391">
            <v>0</v>
          </cell>
          <cell r="G391">
            <v>0</v>
          </cell>
        </row>
        <row r="392">
          <cell r="A392" t="str">
            <v/>
          </cell>
          <cell r="B392" t="str">
            <v/>
          </cell>
          <cell r="D392" t="str">
            <v/>
          </cell>
          <cell r="F392">
            <v>0</v>
          </cell>
          <cell r="G392">
            <v>0</v>
          </cell>
        </row>
        <row r="393">
          <cell r="A393" t="str">
            <v/>
          </cell>
          <cell r="B393" t="str">
            <v/>
          </cell>
          <cell r="D393" t="str">
            <v/>
          </cell>
          <cell r="F393">
            <v>0</v>
          </cell>
          <cell r="G393">
            <v>0</v>
          </cell>
        </row>
        <row r="394">
          <cell r="A394" t="str">
            <v/>
          </cell>
          <cell r="B394" t="str">
            <v/>
          </cell>
          <cell r="D394" t="str">
            <v/>
          </cell>
          <cell r="F394">
            <v>0</v>
          </cell>
          <cell r="G394">
            <v>0</v>
          </cell>
        </row>
        <row r="395">
          <cell r="A395" t="str">
            <v/>
          </cell>
          <cell r="B395" t="str">
            <v/>
          </cell>
          <cell r="D395" t="str">
            <v/>
          </cell>
          <cell r="F395">
            <v>0</v>
          </cell>
          <cell r="G395">
            <v>0</v>
          </cell>
        </row>
        <row r="396">
          <cell r="F396" t="str">
            <v>Total C</v>
          </cell>
          <cell r="G396">
            <v>0</v>
          </cell>
        </row>
        <row r="398">
          <cell r="A398" t="str">
            <v/>
          </cell>
          <cell r="B398" t="str">
            <v/>
          </cell>
          <cell r="D398" t="str">
            <v>COSTO NETO</v>
          </cell>
          <cell r="F398" t="str">
            <v>Total D=A+B+C</v>
          </cell>
          <cell r="G398">
            <v>0</v>
          </cell>
        </row>
        <row r="400">
          <cell r="A400" t="str">
            <v>ANALISIS DE PRECIOS</v>
          </cell>
        </row>
        <row r="401">
          <cell r="A401" t="str">
            <v>COMITENTE:</v>
          </cell>
          <cell r="B401" t="str">
            <v>INSTITUTO PROVINCIAL DE LA VIVIENDA</v>
          </cell>
        </row>
        <row r="402">
          <cell r="A402" t="str">
            <v>CONTRATISTA:</v>
          </cell>
          <cell r="B402">
            <v>0</v>
          </cell>
        </row>
        <row r="403">
          <cell r="A403" t="str">
            <v>OBRA:</v>
          </cell>
          <cell r="B403">
            <v>0</v>
          </cell>
          <cell r="F403" t="str">
            <v>PRECIOS A:</v>
          </cell>
          <cell r="G403">
            <v>0</v>
          </cell>
        </row>
        <row r="404">
          <cell r="A404" t="str">
            <v>UBICACIÓN:</v>
          </cell>
          <cell r="B404">
            <v>0</v>
          </cell>
        </row>
        <row r="405">
          <cell r="A405" t="str">
            <v>RUBRO:</v>
          </cell>
          <cell r="C405">
            <v>0</v>
          </cell>
        </row>
        <row r="406">
          <cell r="A406" t="str">
            <v>ITEM:</v>
          </cell>
          <cell r="B406" t="str">
            <v/>
          </cell>
          <cell r="C406" t="str">
            <v/>
          </cell>
          <cell r="F406" t="str">
            <v>UNIDAD:</v>
          </cell>
          <cell r="G406" t="str">
            <v/>
          </cell>
        </row>
        <row r="408">
          <cell r="A408" t="str">
            <v>DATOS REDETERMINACION</v>
          </cell>
          <cell r="C408" t="str">
            <v>DESIGNACION</v>
          </cell>
          <cell r="D408" t="str">
            <v>U</v>
          </cell>
          <cell r="E408" t="str">
            <v>Cantidad</v>
          </cell>
          <cell r="F408" t="str">
            <v>$ Unitarios</v>
          </cell>
          <cell r="G408" t="str">
            <v>$ Parcial</v>
          </cell>
        </row>
        <row r="409">
          <cell r="A409" t="str">
            <v>CÓDIGO</v>
          </cell>
          <cell r="B409" t="str">
            <v>DESCRIPCIÓN</v>
          </cell>
        </row>
        <row r="410">
          <cell r="A410" t="str">
            <v>A - MATERIALES</v>
          </cell>
        </row>
        <row r="411">
          <cell r="A411" t="str">
            <v/>
          </cell>
          <cell r="B411" t="str">
            <v/>
          </cell>
          <cell r="D411" t="str">
            <v/>
          </cell>
          <cell r="F411">
            <v>0</v>
          </cell>
          <cell r="G411">
            <v>0</v>
          </cell>
        </row>
        <row r="412">
          <cell r="A412" t="str">
            <v/>
          </cell>
          <cell r="B412" t="str">
            <v/>
          </cell>
          <cell r="D412" t="str">
            <v/>
          </cell>
          <cell r="F412">
            <v>0</v>
          </cell>
          <cell r="G412">
            <v>0</v>
          </cell>
        </row>
        <row r="413">
          <cell r="A413" t="str">
            <v/>
          </cell>
          <cell r="B413" t="str">
            <v/>
          </cell>
          <cell r="D413" t="str">
            <v/>
          </cell>
          <cell r="F413">
            <v>0</v>
          </cell>
          <cell r="G413">
            <v>0</v>
          </cell>
        </row>
        <row r="414">
          <cell r="A414" t="str">
            <v/>
          </cell>
          <cell r="B414" t="str">
            <v/>
          </cell>
          <cell r="D414" t="str">
            <v/>
          </cell>
          <cell r="F414">
            <v>0</v>
          </cell>
          <cell r="G414">
            <v>0</v>
          </cell>
        </row>
        <row r="415">
          <cell r="A415" t="str">
            <v/>
          </cell>
          <cell r="B415" t="str">
            <v/>
          </cell>
          <cell r="D415" t="str">
            <v/>
          </cell>
          <cell r="F415">
            <v>0</v>
          </cell>
          <cell r="G415">
            <v>0</v>
          </cell>
        </row>
        <row r="416">
          <cell r="A416" t="str">
            <v/>
          </cell>
          <cell r="B416" t="str">
            <v/>
          </cell>
          <cell r="D416" t="str">
            <v/>
          </cell>
          <cell r="F416">
            <v>0</v>
          </cell>
          <cell r="G416">
            <v>0</v>
          </cell>
        </row>
        <row r="417">
          <cell r="A417" t="str">
            <v/>
          </cell>
          <cell r="B417" t="str">
            <v/>
          </cell>
          <cell r="D417" t="str">
            <v/>
          </cell>
          <cell r="F417">
            <v>0</v>
          </cell>
          <cell r="G417">
            <v>0</v>
          </cell>
        </row>
        <row r="418">
          <cell r="A418" t="str">
            <v/>
          </cell>
          <cell r="B418" t="str">
            <v/>
          </cell>
          <cell r="D418" t="str">
            <v/>
          </cell>
          <cell r="F418">
            <v>0</v>
          </cell>
          <cell r="G418">
            <v>0</v>
          </cell>
        </row>
        <row r="419">
          <cell r="A419" t="str">
            <v/>
          </cell>
          <cell r="B419" t="str">
            <v/>
          </cell>
          <cell r="D419" t="str">
            <v/>
          </cell>
          <cell r="F419">
            <v>0</v>
          </cell>
          <cell r="G419">
            <v>0</v>
          </cell>
        </row>
        <row r="420">
          <cell r="A420" t="str">
            <v/>
          </cell>
          <cell r="B420" t="str">
            <v/>
          </cell>
          <cell r="D420" t="str">
            <v/>
          </cell>
          <cell r="F420">
            <v>0</v>
          </cell>
          <cell r="G420">
            <v>0</v>
          </cell>
        </row>
        <row r="421">
          <cell r="A421" t="str">
            <v/>
          </cell>
          <cell r="B421" t="str">
            <v/>
          </cell>
          <cell r="D421" t="str">
            <v/>
          </cell>
          <cell r="F421">
            <v>0</v>
          </cell>
          <cell r="G421">
            <v>0</v>
          </cell>
        </row>
        <row r="422">
          <cell r="A422" t="str">
            <v/>
          </cell>
          <cell r="B422" t="str">
            <v/>
          </cell>
          <cell r="D422" t="str">
            <v/>
          </cell>
          <cell r="F422">
            <v>0</v>
          </cell>
          <cell r="G422">
            <v>0</v>
          </cell>
        </row>
        <row r="423">
          <cell r="A423" t="str">
            <v/>
          </cell>
          <cell r="B423" t="str">
            <v/>
          </cell>
          <cell r="D423" t="str">
            <v/>
          </cell>
          <cell r="F423">
            <v>0</v>
          </cell>
          <cell r="G423">
            <v>0</v>
          </cell>
        </row>
        <row r="424">
          <cell r="A424" t="str">
            <v/>
          </cell>
          <cell r="B424" t="str">
            <v/>
          </cell>
          <cell r="D424" t="str">
            <v/>
          </cell>
          <cell r="F424">
            <v>0</v>
          </cell>
          <cell r="G424">
            <v>0</v>
          </cell>
        </row>
        <row r="425">
          <cell r="A425" t="str">
            <v/>
          </cell>
          <cell r="B425" t="str">
            <v/>
          </cell>
          <cell r="D425" t="str">
            <v/>
          </cell>
          <cell r="F425">
            <v>0</v>
          </cell>
          <cell r="G425">
            <v>0</v>
          </cell>
        </row>
        <row r="426">
          <cell r="A426" t="str">
            <v/>
          </cell>
          <cell r="B426" t="str">
            <v/>
          </cell>
          <cell r="D426" t="str">
            <v/>
          </cell>
          <cell r="F426">
            <v>0</v>
          </cell>
          <cell r="G426">
            <v>0</v>
          </cell>
        </row>
        <row r="427">
          <cell r="A427" t="str">
            <v/>
          </cell>
          <cell r="B427" t="str">
            <v/>
          </cell>
          <cell r="D427" t="str">
            <v/>
          </cell>
          <cell r="F427">
            <v>0</v>
          </cell>
          <cell r="G427">
            <v>0</v>
          </cell>
        </row>
        <row r="428">
          <cell r="A428" t="str">
            <v/>
          </cell>
          <cell r="B428" t="str">
            <v/>
          </cell>
          <cell r="D428" t="str">
            <v/>
          </cell>
          <cell r="F428">
            <v>0</v>
          </cell>
          <cell r="G428">
            <v>0</v>
          </cell>
        </row>
        <row r="429">
          <cell r="A429" t="str">
            <v/>
          </cell>
          <cell r="B429" t="str">
            <v/>
          </cell>
          <cell r="D429" t="str">
            <v/>
          </cell>
          <cell r="F429">
            <v>0</v>
          </cell>
          <cell r="G429">
            <v>0</v>
          </cell>
        </row>
        <row r="430">
          <cell r="A430" t="str">
            <v/>
          </cell>
          <cell r="B430" t="str">
            <v/>
          </cell>
          <cell r="D430" t="str">
            <v/>
          </cell>
          <cell r="F430">
            <v>0</v>
          </cell>
          <cell r="G430">
            <v>0</v>
          </cell>
        </row>
        <row r="431">
          <cell r="F431" t="str">
            <v>Total A</v>
          </cell>
          <cell r="G431">
            <v>0</v>
          </cell>
        </row>
        <row r="432">
          <cell r="A432" t="str">
            <v>B - MANO DE OBRA</v>
          </cell>
        </row>
        <row r="433">
          <cell r="A433" t="str">
            <v/>
          </cell>
          <cell r="B433" t="str">
            <v/>
          </cell>
          <cell r="D433" t="str">
            <v/>
          </cell>
          <cell r="F433">
            <v>0</v>
          </cell>
          <cell r="G433">
            <v>0</v>
          </cell>
        </row>
        <row r="434">
          <cell r="A434" t="str">
            <v/>
          </cell>
          <cell r="B434" t="str">
            <v/>
          </cell>
          <cell r="D434" t="str">
            <v/>
          </cell>
          <cell r="F434">
            <v>0</v>
          </cell>
          <cell r="G434">
            <v>0</v>
          </cell>
        </row>
        <row r="435">
          <cell r="A435" t="str">
            <v/>
          </cell>
          <cell r="B435" t="str">
            <v/>
          </cell>
          <cell r="D435" t="str">
            <v/>
          </cell>
          <cell r="F435">
            <v>0</v>
          </cell>
          <cell r="G435">
            <v>0</v>
          </cell>
        </row>
        <row r="436">
          <cell r="A436" t="str">
            <v/>
          </cell>
          <cell r="B436" t="str">
            <v/>
          </cell>
          <cell r="D436" t="str">
            <v/>
          </cell>
          <cell r="F436">
            <v>0</v>
          </cell>
          <cell r="G436">
            <v>0</v>
          </cell>
        </row>
        <row r="437">
          <cell r="A437" t="str">
            <v/>
          </cell>
          <cell r="B437" t="str">
            <v/>
          </cell>
          <cell r="D437" t="str">
            <v/>
          </cell>
          <cell r="F437">
            <v>0</v>
          </cell>
          <cell r="G437">
            <v>0</v>
          </cell>
        </row>
        <row r="438">
          <cell r="A438" t="str">
            <v/>
          </cell>
          <cell r="B438" t="str">
            <v/>
          </cell>
          <cell r="D438" t="str">
            <v/>
          </cell>
          <cell r="F438">
            <v>0</v>
          </cell>
          <cell r="G438">
            <v>0</v>
          </cell>
        </row>
        <row r="439">
          <cell r="A439" t="str">
            <v/>
          </cell>
          <cell r="B439" t="str">
            <v/>
          </cell>
          <cell r="D439" t="str">
            <v/>
          </cell>
          <cell r="F439">
            <v>0</v>
          </cell>
          <cell r="G439">
            <v>0</v>
          </cell>
        </row>
        <row r="440">
          <cell r="A440" t="str">
            <v/>
          </cell>
          <cell r="B440" t="str">
            <v/>
          </cell>
          <cell r="D440" t="str">
            <v/>
          </cell>
          <cell r="F440">
            <v>0</v>
          </cell>
          <cell r="G440">
            <v>0</v>
          </cell>
        </row>
        <row r="441">
          <cell r="F441" t="str">
            <v>Total B</v>
          </cell>
          <cell r="G441">
            <v>0</v>
          </cell>
        </row>
        <row r="442">
          <cell r="A442" t="str">
            <v>C - EQUIPOS</v>
          </cell>
        </row>
        <row r="443">
          <cell r="A443" t="str">
            <v/>
          </cell>
          <cell r="B443" t="str">
            <v/>
          </cell>
          <cell r="D443" t="str">
            <v/>
          </cell>
          <cell r="F443">
            <v>0</v>
          </cell>
          <cell r="G443">
            <v>0</v>
          </cell>
        </row>
        <row r="444">
          <cell r="A444" t="str">
            <v/>
          </cell>
          <cell r="B444" t="str">
            <v/>
          </cell>
          <cell r="D444" t="str">
            <v/>
          </cell>
          <cell r="F444">
            <v>0</v>
          </cell>
          <cell r="G444">
            <v>0</v>
          </cell>
        </row>
        <row r="445">
          <cell r="A445" t="str">
            <v/>
          </cell>
          <cell r="B445" t="str">
            <v/>
          </cell>
          <cell r="D445" t="str">
            <v/>
          </cell>
          <cell r="F445">
            <v>0</v>
          </cell>
          <cell r="G445">
            <v>0</v>
          </cell>
        </row>
        <row r="446">
          <cell r="A446" t="str">
            <v/>
          </cell>
          <cell r="B446" t="str">
            <v/>
          </cell>
          <cell r="D446" t="str">
            <v/>
          </cell>
          <cell r="F446">
            <v>0</v>
          </cell>
          <cell r="G446">
            <v>0</v>
          </cell>
        </row>
        <row r="447">
          <cell r="A447" t="str">
            <v/>
          </cell>
          <cell r="B447" t="str">
            <v/>
          </cell>
          <cell r="D447" t="str">
            <v/>
          </cell>
          <cell r="F447">
            <v>0</v>
          </cell>
          <cell r="G447">
            <v>0</v>
          </cell>
        </row>
        <row r="448">
          <cell r="A448" t="str">
            <v/>
          </cell>
          <cell r="B448" t="str">
            <v/>
          </cell>
          <cell r="D448" t="str">
            <v/>
          </cell>
          <cell r="F448">
            <v>0</v>
          </cell>
          <cell r="G448">
            <v>0</v>
          </cell>
        </row>
        <row r="449">
          <cell r="A449" t="str">
            <v/>
          </cell>
          <cell r="B449" t="str">
            <v/>
          </cell>
          <cell r="D449" t="str">
            <v/>
          </cell>
          <cell r="F449">
            <v>0</v>
          </cell>
          <cell r="G449">
            <v>0</v>
          </cell>
        </row>
        <row r="450">
          <cell r="A450" t="str">
            <v/>
          </cell>
          <cell r="B450" t="str">
            <v/>
          </cell>
          <cell r="D450" t="str">
            <v/>
          </cell>
          <cell r="F450">
            <v>0</v>
          </cell>
          <cell r="G450">
            <v>0</v>
          </cell>
        </row>
        <row r="451">
          <cell r="A451" t="str">
            <v/>
          </cell>
          <cell r="B451" t="str">
            <v/>
          </cell>
          <cell r="D451" t="str">
            <v/>
          </cell>
          <cell r="F451">
            <v>0</v>
          </cell>
          <cell r="G451">
            <v>0</v>
          </cell>
        </row>
        <row r="452">
          <cell r="A452" t="str">
            <v/>
          </cell>
          <cell r="B452" t="str">
            <v/>
          </cell>
          <cell r="D452" t="str">
            <v/>
          </cell>
          <cell r="F452">
            <v>0</v>
          </cell>
          <cell r="G452">
            <v>0</v>
          </cell>
        </row>
        <row r="453">
          <cell r="F453" t="str">
            <v>Total C</v>
          </cell>
          <cell r="G453">
            <v>0</v>
          </cell>
        </row>
        <row r="455">
          <cell r="A455" t="str">
            <v/>
          </cell>
          <cell r="B455" t="str">
            <v/>
          </cell>
          <cell r="D455" t="str">
            <v>COSTO NETO</v>
          </cell>
          <cell r="F455" t="str">
            <v>Total D=A+B+C</v>
          </cell>
          <cell r="G455">
            <v>0</v>
          </cell>
        </row>
        <row r="457">
          <cell r="A457" t="str">
            <v>ANALISIS DE PRECIOS</v>
          </cell>
        </row>
        <row r="458">
          <cell r="A458" t="str">
            <v>COMITENTE:</v>
          </cell>
          <cell r="B458" t="str">
            <v>INSTITUTO PROVINCIAL DE LA VIVIENDA</v>
          </cell>
        </row>
        <row r="459">
          <cell r="A459" t="str">
            <v>CONTRATISTA:</v>
          </cell>
          <cell r="B459">
            <v>0</v>
          </cell>
        </row>
        <row r="460">
          <cell r="A460" t="str">
            <v>OBRA:</v>
          </cell>
          <cell r="B460">
            <v>0</v>
          </cell>
          <cell r="F460" t="str">
            <v>PRECIOS A:</v>
          </cell>
          <cell r="G460">
            <v>0</v>
          </cell>
        </row>
        <row r="461">
          <cell r="A461" t="str">
            <v>UBICACIÓN:</v>
          </cell>
          <cell r="B461">
            <v>0</v>
          </cell>
        </row>
        <row r="462">
          <cell r="A462" t="str">
            <v>RUBRO:</v>
          </cell>
          <cell r="C462">
            <v>0</v>
          </cell>
        </row>
        <row r="463">
          <cell r="A463" t="str">
            <v>ITEM:</v>
          </cell>
          <cell r="B463" t="str">
            <v/>
          </cell>
          <cell r="C463" t="str">
            <v/>
          </cell>
          <cell r="F463" t="str">
            <v>UNIDAD:</v>
          </cell>
          <cell r="G463" t="str">
            <v/>
          </cell>
        </row>
        <row r="465">
          <cell r="A465" t="str">
            <v>DATOS REDETERMINACION</v>
          </cell>
          <cell r="C465" t="str">
            <v>DESIGNACION</v>
          </cell>
          <cell r="D465" t="str">
            <v>U</v>
          </cell>
          <cell r="E465" t="str">
            <v>Cantidad</v>
          </cell>
          <cell r="F465" t="str">
            <v>$ Unitarios</v>
          </cell>
          <cell r="G465" t="str">
            <v>$ Parcial</v>
          </cell>
        </row>
        <row r="466">
          <cell r="A466" t="str">
            <v>CÓDIGO</v>
          </cell>
          <cell r="B466" t="str">
            <v>DESCRIPCIÓN</v>
          </cell>
        </row>
        <row r="467">
          <cell r="A467" t="str">
            <v>A - MATERIALES</v>
          </cell>
        </row>
        <row r="468">
          <cell r="A468" t="str">
            <v/>
          </cell>
          <cell r="B468" t="str">
            <v/>
          </cell>
          <cell r="D468" t="str">
            <v/>
          </cell>
          <cell r="F468">
            <v>0</v>
          </cell>
          <cell r="G468">
            <v>0</v>
          </cell>
        </row>
        <row r="469">
          <cell r="A469" t="str">
            <v/>
          </cell>
          <cell r="B469" t="str">
            <v/>
          </cell>
          <cell r="D469" t="str">
            <v/>
          </cell>
          <cell r="F469">
            <v>0</v>
          </cell>
          <cell r="G469">
            <v>0</v>
          </cell>
        </row>
        <row r="470">
          <cell r="A470" t="str">
            <v/>
          </cell>
          <cell r="B470" t="str">
            <v/>
          </cell>
          <cell r="D470" t="str">
            <v/>
          </cell>
          <cell r="F470">
            <v>0</v>
          </cell>
          <cell r="G470">
            <v>0</v>
          </cell>
        </row>
        <row r="471">
          <cell r="A471" t="str">
            <v/>
          </cell>
          <cell r="B471" t="str">
            <v/>
          </cell>
          <cell r="D471" t="str">
            <v/>
          </cell>
          <cell r="F471">
            <v>0</v>
          </cell>
          <cell r="G471">
            <v>0</v>
          </cell>
        </row>
        <row r="472">
          <cell r="A472" t="str">
            <v/>
          </cell>
          <cell r="B472" t="str">
            <v/>
          </cell>
          <cell r="D472" t="str">
            <v/>
          </cell>
          <cell r="F472">
            <v>0</v>
          </cell>
          <cell r="G472">
            <v>0</v>
          </cell>
        </row>
        <row r="473">
          <cell r="A473" t="str">
            <v/>
          </cell>
          <cell r="B473" t="str">
            <v/>
          </cell>
          <cell r="D473" t="str">
            <v/>
          </cell>
          <cell r="F473">
            <v>0</v>
          </cell>
          <cell r="G473">
            <v>0</v>
          </cell>
        </row>
        <row r="474">
          <cell r="A474" t="str">
            <v/>
          </cell>
          <cell r="B474" t="str">
            <v/>
          </cell>
          <cell r="D474" t="str">
            <v/>
          </cell>
          <cell r="F474">
            <v>0</v>
          </cell>
          <cell r="G474">
            <v>0</v>
          </cell>
        </row>
        <row r="475">
          <cell r="A475" t="str">
            <v/>
          </cell>
          <cell r="B475" t="str">
            <v/>
          </cell>
          <cell r="D475" t="str">
            <v/>
          </cell>
          <cell r="F475">
            <v>0</v>
          </cell>
          <cell r="G475">
            <v>0</v>
          </cell>
        </row>
        <row r="476">
          <cell r="A476" t="str">
            <v/>
          </cell>
          <cell r="B476" t="str">
            <v/>
          </cell>
          <cell r="D476" t="str">
            <v/>
          </cell>
          <cell r="F476">
            <v>0</v>
          </cell>
          <cell r="G476">
            <v>0</v>
          </cell>
        </row>
        <row r="477">
          <cell r="A477" t="str">
            <v/>
          </cell>
          <cell r="B477" t="str">
            <v/>
          </cell>
          <cell r="D477" t="str">
            <v/>
          </cell>
          <cell r="F477">
            <v>0</v>
          </cell>
          <cell r="G477">
            <v>0</v>
          </cell>
        </row>
        <row r="478">
          <cell r="A478" t="str">
            <v/>
          </cell>
          <cell r="B478" t="str">
            <v/>
          </cell>
          <cell r="D478" t="str">
            <v/>
          </cell>
          <cell r="F478">
            <v>0</v>
          </cell>
          <cell r="G478">
            <v>0</v>
          </cell>
        </row>
        <row r="479">
          <cell r="A479" t="str">
            <v/>
          </cell>
          <cell r="B479" t="str">
            <v/>
          </cell>
          <cell r="D479" t="str">
            <v/>
          </cell>
          <cell r="F479">
            <v>0</v>
          </cell>
          <cell r="G479">
            <v>0</v>
          </cell>
        </row>
        <row r="480">
          <cell r="A480" t="str">
            <v/>
          </cell>
          <cell r="B480" t="str">
            <v/>
          </cell>
          <cell r="D480" t="str">
            <v/>
          </cell>
          <cell r="F480">
            <v>0</v>
          </cell>
          <cell r="G480">
            <v>0</v>
          </cell>
        </row>
        <row r="481">
          <cell r="A481" t="str">
            <v/>
          </cell>
          <cell r="B481" t="str">
            <v/>
          </cell>
          <cell r="D481" t="str">
            <v/>
          </cell>
          <cell r="F481">
            <v>0</v>
          </cell>
          <cell r="G481">
            <v>0</v>
          </cell>
        </row>
        <row r="482">
          <cell r="A482" t="str">
            <v/>
          </cell>
          <cell r="B482" t="str">
            <v/>
          </cell>
          <cell r="D482" t="str">
            <v/>
          </cell>
          <cell r="F482">
            <v>0</v>
          </cell>
          <cell r="G482">
            <v>0</v>
          </cell>
        </row>
        <row r="483">
          <cell r="A483" t="str">
            <v/>
          </cell>
          <cell r="B483" t="str">
            <v/>
          </cell>
          <cell r="D483" t="str">
            <v/>
          </cell>
          <cell r="F483">
            <v>0</v>
          </cell>
          <cell r="G483">
            <v>0</v>
          </cell>
        </row>
        <row r="484">
          <cell r="A484" t="str">
            <v/>
          </cell>
          <cell r="B484" t="str">
            <v/>
          </cell>
          <cell r="D484" t="str">
            <v/>
          </cell>
          <cell r="F484">
            <v>0</v>
          </cell>
          <cell r="G484">
            <v>0</v>
          </cell>
        </row>
        <row r="485">
          <cell r="A485" t="str">
            <v/>
          </cell>
          <cell r="B485" t="str">
            <v/>
          </cell>
          <cell r="D485" t="str">
            <v/>
          </cell>
          <cell r="F485">
            <v>0</v>
          </cell>
          <cell r="G485">
            <v>0</v>
          </cell>
        </row>
        <row r="486">
          <cell r="A486" t="str">
            <v/>
          </cell>
          <cell r="B486" t="str">
            <v/>
          </cell>
          <cell r="D486" t="str">
            <v/>
          </cell>
          <cell r="F486">
            <v>0</v>
          </cell>
          <cell r="G486">
            <v>0</v>
          </cell>
        </row>
        <row r="487">
          <cell r="A487" t="str">
            <v/>
          </cell>
          <cell r="B487" t="str">
            <v/>
          </cell>
          <cell r="D487" t="str">
            <v/>
          </cell>
          <cell r="F487">
            <v>0</v>
          </cell>
          <cell r="G487">
            <v>0</v>
          </cell>
        </row>
        <row r="488">
          <cell r="F488" t="str">
            <v>Total A</v>
          </cell>
          <cell r="G488">
            <v>0</v>
          </cell>
        </row>
        <row r="489">
          <cell r="A489" t="str">
            <v>B - MANO DE OBRA</v>
          </cell>
        </row>
        <row r="490">
          <cell r="A490" t="str">
            <v/>
          </cell>
          <cell r="B490" t="str">
            <v/>
          </cell>
          <cell r="D490" t="str">
            <v/>
          </cell>
          <cell r="F490">
            <v>0</v>
          </cell>
          <cell r="G490">
            <v>0</v>
          </cell>
        </row>
        <row r="491">
          <cell r="A491" t="str">
            <v/>
          </cell>
          <cell r="B491" t="str">
            <v/>
          </cell>
          <cell r="D491" t="str">
            <v/>
          </cell>
          <cell r="F491">
            <v>0</v>
          </cell>
          <cell r="G491">
            <v>0</v>
          </cell>
        </row>
        <row r="492">
          <cell r="A492" t="str">
            <v/>
          </cell>
          <cell r="B492" t="str">
            <v/>
          </cell>
          <cell r="D492" t="str">
            <v/>
          </cell>
          <cell r="F492">
            <v>0</v>
          </cell>
          <cell r="G492">
            <v>0</v>
          </cell>
        </row>
        <row r="493">
          <cell r="A493" t="str">
            <v/>
          </cell>
          <cell r="B493" t="str">
            <v/>
          </cell>
          <cell r="D493" t="str">
            <v/>
          </cell>
          <cell r="F493">
            <v>0</v>
          </cell>
          <cell r="G493">
            <v>0</v>
          </cell>
        </row>
        <row r="494">
          <cell r="A494" t="str">
            <v/>
          </cell>
          <cell r="B494" t="str">
            <v/>
          </cell>
          <cell r="D494" t="str">
            <v/>
          </cell>
          <cell r="F494">
            <v>0</v>
          </cell>
          <cell r="G494">
            <v>0</v>
          </cell>
        </row>
        <row r="495">
          <cell r="A495" t="str">
            <v/>
          </cell>
          <cell r="B495" t="str">
            <v/>
          </cell>
          <cell r="D495" t="str">
            <v/>
          </cell>
          <cell r="F495">
            <v>0</v>
          </cell>
          <cell r="G495">
            <v>0</v>
          </cell>
        </row>
        <row r="496">
          <cell r="A496" t="str">
            <v/>
          </cell>
          <cell r="B496" t="str">
            <v/>
          </cell>
          <cell r="D496" t="str">
            <v/>
          </cell>
          <cell r="F496">
            <v>0</v>
          </cell>
          <cell r="G496">
            <v>0</v>
          </cell>
        </row>
        <row r="497">
          <cell r="A497" t="str">
            <v/>
          </cell>
          <cell r="B497" t="str">
            <v/>
          </cell>
          <cell r="D497" t="str">
            <v/>
          </cell>
          <cell r="F497">
            <v>0</v>
          </cell>
          <cell r="G497">
            <v>0</v>
          </cell>
        </row>
        <row r="498">
          <cell r="F498" t="str">
            <v>Total B</v>
          </cell>
          <cell r="G498">
            <v>0</v>
          </cell>
        </row>
        <row r="499">
          <cell r="A499" t="str">
            <v>C - EQUIPOS</v>
          </cell>
        </row>
        <row r="500">
          <cell r="A500" t="str">
            <v/>
          </cell>
          <cell r="B500" t="str">
            <v/>
          </cell>
          <cell r="D500" t="str">
            <v/>
          </cell>
          <cell r="F500">
            <v>0</v>
          </cell>
          <cell r="G500">
            <v>0</v>
          </cell>
        </row>
        <row r="501">
          <cell r="A501" t="str">
            <v/>
          </cell>
          <cell r="B501" t="str">
            <v/>
          </cell>
          <cell r="D501" t="str">
            <v/>
          </cell>
          <cell r="F501">
            <v>0</v>
          </cell>
          <cell r="G501">
            <v>0</v>
          </cell>
        </row>
        <row r="502">
          <cell r="A502" t="str">
            <v/>
          </cell>
          <cell r="B502" t="str">
            <v/>
          </cell>
          <cell r="D502" t="str">
            <v/>
          </cell>
          <cell r="F502">
            <v>0</v>
          </cell>
          <cell r="G502">
            <v>0</v>
          </cell>
        </row>
        <row r="503">
          <cell r="A503" t="str">
            <v/>
          </cell>
          <cell r="B503" t="str">
            <v/>
          </cell>
          <cell r="D503" t="str">
            <v/>
          </cell>
          <cell r="F503">
            <v>0</v>
          </cell>
          <cell r="G503">
            <v>0</v>
          </cell>
        </row>
        <row r="504">
          <cell r="A504" t="str">
            <v/>
          </cell>
          <cell r="B504" t="str">
            <v/>
          </cell>
          <cell r="D504" t="str">
            <v/>
          </cell>
          <cell r="F504">
            <v>0</v>
          </cell>
          <cell r="G504">
            <v>0</v>
          </cell>
        </row>
        <row r="505">
          <cell r="A505" t="str">
            <v/>
          </cell>
          <cell r="B505" t="str">
            <v/>
          </cell>
          <cell r="D505" t="str">
            <v/>
          </cell>
          <cell r="F505">
            <v>0</v>
          </cell>
          <cell r="G505">
            <v>0</v>
          </cell>
        </row>
        <row r="506">
          <cell r="A506" t="str">
            <v/>
          </cell>
          <cell r="B506" t="str">
            <v/>
          </cell>
          <cell r="D506" t="str">
            <v/>
          </cell>
          <cell r="F506">
            <v>0</v>
          </cell>
          <cell r="G506">
            <v>0</v>
          </cell>
        </row>
        <row r="507">
          <cell r="A507" t="str">
            <v/>
          </cell>
          <cell r="B507" t="str">
            <v/>
          </cell>
          <cell r="D507" t="str">
            <v/>
          </cell>
          <cell r="F507">
            <v>0</v>
          </cell>
          <cell r="G507">
            <v>0</v>
          </cell>
        </row>
        <row r="508">
          <cell r="A508" t="str">
            <v/>
          </cell>
          <cell r="B508" t="str">
            <v/>
          </cell>
          <cell r="D508" t="str">
            <v/>
          </cell>
          <cell r="F508">
            <v>0</v>
          </cell>
          <cell r="G508">
            <v>0</v>
          </cell>
        </row>
        <row r="509">
          <cell r="A509" t="str">
            <v/>
          </cell>
          <cell r="B509" t="str">
            <v/>
          </cell>
          <cell r="D509" t="str">
            <v/>
          </cell>
          <cell r="F509">
            <v>0</v>
          </cell>
          <cell r="G509">
            <v>0</v>
          </cell>
        </row>
        <row r="510">
          <cell r="F510" t="str">
            <v>Total C</v>
          </cell>
          <cell r="G510">
            <v>0</v>
          </cell>
        </row>
        <row r="512">
          <cell r="A512" t="str">
            <v/>
          </cell>
          <cell r="B512" t="str">
            <v/>
          </cell>
          <cell r="D512" t="str">
            <v>COSTO NETO</v>
          </cell>
          <cell r="F512" t="str">
            <v>Total D=A+B+C</v>
          </cell>
          <cell r="G512">
            <v>0</v>
          </cell>
        </row>
        <row r="514">
          <cell r="A514" t="str">
            <v>ANALISIS DE PRECIOS</v>
          </cell>
        </row>
        <row r="515">
          <cell r="A515" t="str">
            <v>COMITENTE:</v>
          </cell>
          <cell r="B515" t="str">
            <v>INSTITUTO PROVINCIAL DE LA VIVIENDA</v>
          </cell>
        </row>
        <row r="516">
          <cell r="A516" t="str">
            <v>CONTRATISTA:</v>
          </cell>
          <cell r="B516">
            <v>0</v>
          </cell>
        </row>
        <row r="517">
          <cell r="A517" t="str">
            <v>OBRA:</v>
          </cell>
          <cell r="B517">
            <v>0</v>
          </cell>
          <cell r="F517" t="str">
            <v>PRECIOS A:</v>
          </cell>
          <cell r="G517">
            <v>0</v>
          </cell>
        </row>
        <row r="518">
          <cell r="A518" t="str">
            <v>UBICACIÓN:</v>
          </cell>
          <cell r="B518">
            <v>0</v>
          </cell>
        </row>
        <row r="519">
          <cell r="A519" t="str">
            <v>RUBRO:</v>
          </cell>
          <cell r="C519">
            <v>0</v>
          </cell>
        </row>
        <row r="520">
          <cell r="A520" t="str">
            <v>ITEM:</v>
          </cell>
          <cell r="B520" t="str">
            <v/>
          </cell>
          <cell r="C520" t="str">
            <v/>
          </cell>
          <cell r="F520" t="str">
            <v>UNIDAD:</v>
          </cell>
          <cell r="G520" t="str">
            <v/>
          </cell>
        </row>
        <row r="522">
          <cell r="A522" t="str">
            <v>DATOS REDETERMINACION</v>
          </cell>
          <cell r="C522" t="str">
            <v>DESIGNACION</v>
          </cell>
          <cell r="D522" t="str">
            <v>U</v>
          </cell>
          <cell r="E522" t="str">
            <v>Cantidad</v>
          </cell>
          <cell r="F522" t="str">
            <v>$ Unitarios</v>
          </cell>
          <cell r="G522" t="str">
            <v>$ Parcial</v>
          </cell>
        </row>
        <row r="523">
          <cell r="A523" t="str">
            <v>CÓDIGO</v>
          </cell>
          <cell r="B523" t="str">
            <v>DESCRIPCIÓN</v>
          </cell>
        </row>
        <row r="524">
          <cell r="A524" t="str">
            <v>A - MATERIALES</v>
          </cell>
        </row>
        <row r="525">
          <cell r="A525" t="str">
            <v/>
          </cell>
          <cell r="B525" t="str">
            <v/>
          </cell>
          <cell r="D525" t="str">
            <v/>
          </cell>
          <cell r="F525">
            <v>0</v>
          </cell>
          <cell r="G525">
            <v>0</v>
          </cell>
        </row>
        <row r="526">
          <cell r="A526" t="str">
            <v/>
          </cell>
          <cell r="B526" t="str">
            <v/>
          </cell>
          <cell r="D526" t="str">
            <v/>
          </cell>
          <cell r="F526">
            <v>0</v>
          </cell>
          <cell r="G526">
            <v>0</v>
          </cell>
        </row>
        <row r="527">
          <cell r="A527" t="str">
            <v/>
          </cell>
          <cell r="B527" t="str">
            <v/>
          </cell>
          <cell r="D527" t="str">
            <v/>
          </cell>
          <cell r="F527">
            <v>0</v>
          </cell>
          <cell r="G527">
            <v>0</v>
          </cell>
        </row>
        <row r="528">
          <cell r="A528" t="str">
            <v/>
          </cell>
          <cell r="B528" t="str">
            <v/>
          </cell>
          <cell r="D528" t="str">
            <v/>
          </cell>
          <cell r="F528">
            <v>0</v>
          </cell>
          <cell r="G528">
            <v>0</v>
          </cell>
        </row>
        <row r="529">
          <cell r="A529" t="str">
            <v/>
          </cell>
          <cell r="B529" t="str">
            <v/>
          </cell>
          <cell r="D529" t="str">
            <v/>
          </cell>
          <cell r="F529">
            <v>0</v>
          </cell>
          <cell r="G529">
            <v>0</v>
          </cell>
        </row>
        <row r="530">
          <cell r="A530" t="str">
            <v/>
          </cell>
          <cell r="B530" t="str">
            <v/>
          </cell>
          <cell r="D530" t="str">
            <v/>
          </cell>
          <cell r="F530">
            <v>0</v>
          </cell>
          <cell r="G530">
            <v>0</v>
          </cell>
        </row>
        <row r="531">
          <cell r="A531" t="str">
            <v/>
          </cell>
          <cell r="B531" t="str">
            <v/>
          </cell>
          <cell r="D531" t="str">
            <v/>
          </cell>
          <cell r="F531">
            <v>0</v>
          </cell>
          <cell r="G531">
            <v>0</v>
          </cell>
        </row>
        <row r="532">
          <cell r="A532" t="str">
            <v/>
          </cell>
          <cell r="B532" t="str">
            <v/>
          </cell>
          <cell r="D532" t="str">
            <v/>
          </cell>
          <cell r="F532">
            <v>0</v>
          </cell>
          <cell r="G532">
            <v>0</v>
          </cell>
        </row>
        <row r="533">
          <cell r="A533" t="str">
            <v/>
          </cell>
          <cell r="B533" t="str">
            <v/>
          </cell>
          <cell r="D533" t="str">
            <v/>
          </cell>
          <cell r="F533">
            <v>0</v>
          </cell>
          <cell r="G533">
            <v>0</v>
          </cell>
        </row>
        <row r="534">
          <cell r="A534" t="str">
            <v/>
          </cell>
          <cell r="B534" t="str">
            <v/>
          </cell>
          <cell r="D534" t="str">
            <v/>
          </cell>
          <cell r="F534">
            <v>0</v>
          </cell>
          <cell r="G534">
            <v>0</v>
          </cell>
        </row>
        <row r="535">
          <cell r="A535" t="str">
            <v/>
          </cell>
          <cell r="B535" t="str">
            <v/>
          </cell>
          <cell r="D535" t="str">
            <v/>
          </cell>
          <cell r="F535">
            <v>0</v>
          </cell>
          <cell r="G535">
            <v>0</v>
          </cell>
        </row>
        <row r="536">
          <cell r="A536" t="str">
            <v/>
          </cell>
          <cell r="B536" t="str">
            <v/>
          </cell>
          <cell r="D536" t="str">
            <v/>
          </cell>
          <cell r="F536">
            <v>0</v>
          </cell>
          <cell r="G536">
            <v>0</v>
          </cell>
        </row>
        <row r="537">
          <cell r="A537" t="str">
            <v/>
          </cell>
          <cell r="B537" t="str">
            <v/>
          </cell>
          <cell r="D537" t="str">
            <v/>
          </cell>
          <cell r="F537">
            <v>0</v>
          </cell>
          <cell r="G537">
            <v>0</v>
          </cell>
        </row>
        <row r="538">
          <cell r="A538" t="str">
            <v/>
          </cell>
          <cell r="B538" t="str">
            <v/>
          </cell>
          <cell r="D538" t="str">
            <v/>
          </cell>
          <cell r="F538">
            <v>0</v>
          </cell>
          <cell r="G538">
            <v>0</v>
          </cell>
        </row>
        <row r="539">
          <cell r="A539" t="str">
            <v/>
          </cell>
          <cell r="B539" t="str">
            <v/>
          </cell>
          <cell r="D539" t="str">
            <v/>
          </cell>
          <cell r="F539">
            <v>0</v>
          </cell>
          <cell r="G539">
            <v>0</v>
          </cell>
        </row>
        <row r="540">
          <cell r="A540" t="str">
            <v/>
          </cell>
          <cell r="B540" t="str">
            <v/>
          </cell>
          <cell r="D540" t="str">
            <v/>
          </cell>
          <cell r="F540">
            <v>0</v>
          </cell>
          <cell r="G540">
            <v>0</v>
          </cell>
        </row>
        <row r="541">
          <cell r="A541" t="str">
            <v/>
          </cell>
          <cell r="B541" t="str">
            <v/>
          </cell>
          <cell r="D541" t="str">
            <v/>
          </cell>
          <cell r="F541">
            <v>0</v>
          </cell>
          <cell r="G541">
            <v>0</v>
          </cell>
        </row>
        <row r="542">
          <cell r="A542" t="str">
            <v/>
          </cell>
          <cell r="B542" t="str">
            <v/>
          </cell>
          <cell r="D542" t="str">
            <v/>
          </cell>
          <cell r="F542">
            <v>0</v>
          </cell>
          <cell r="G542">
            <v>0</v>
          </cell>
        </row>
        <row r="543">
          <cell r="A543" t="str">
            <v/>
          </cell>
          <cell r="B543" t="str">
            <v/>
          </cell>
          <cell r="D543" t="str">
            <v/>
          </cell>
          <cell r="F543">
            <v>0</v>
          </cell>
          <cell r="G543">
            <v>0</v>
          </cell>
        </row>
        <row r="544">
          <cell r="A544" t="str">
            <v/>
          </cell>
          <cell r="B544" t="str">
            <v/>
          </cell>
          <cell r="D544" t="str">
            <v/>
          </cell>
          <cell r="F544">
            <v>0</v>
          </cell>
          <cell r="G544">
            <v>0</v>
          </cell>
        </row>
        <row r="545">
          <cell r="F545" t="str">
            <v>Total A</v>
          </cell>
          <cell r="G545">
            <v>0</v>
          </cell>
        </row>
        <row r="546">
          <cell r="A546" t="str">
            <v>B - MANO DE OBRA</v>
          </cell>
        </row>
        <row r="547">
          <cell r="A547" t="str">
            <v/>
          </cell>
          <cell r="B547" t="str">
            <v/>
          </cell>
          <cell r="D547" t="str">
            <v/>
          </cell>
          <cell r="F547">
            <v>0</v>
          </cell>
          <cell r="G547">
            <v>0</v>
          </cell>
        </row>
        <row r="548">
          <cell r="A548" t="str">
            <v/>
          </cell>
          <cell r="B548" t="str">
            <v/>
          </cell>
          <cell r="D548" t="str">
            <v/>
          </cell>
          <cell r="F548">
            <v>0</v>
          </cell>
          <cell r="G548">
            <v>0</v>
          </cell>
        </row>
        <row r="549">
          <cell r="A549" t="str">
            <v/>
          </cell>
          <cell r="B549" t="str">
            <v/>
          </cell>
          <cell r="D549" t="str">
            <v/>
          </cell>
          <cell r="F549">
            <v>0</v>
          </cell>
          <cell r="G549">
            <v>0</v>
          </cell>
        </row>
        <row r="550">
          <cell r="A550" t="str">
            <v/>
          </cell>
          <cell r="B550" t="str">
            <v/>
          </cell>
          <cell r="D550" t="str">
            <v/>
          </cell>
          <cell r="F550">
            <v>0</v>
          </cell>
          <cell r="G550">
            <v>0</v>
          </cell>
        </row>
        <row r="551">
          <cell r="A551" t="str">
            <v/>
          </cell>
          <cell r="B551" t="str">
            <v/>
          </cell>
          <cell r="D551" t="str">
            <v/>
          </cell>
          <cell r="F551">
            <v>0</v>
          </cell>
          <cell r="G551">
            <v>0</v>
          </cell>
        </row>
        <row r="552">
          <cell r="A552" t="str">
            <v/>
          </cell>
          <cell r="B552" t="str">
            <v/>
          </cell>
          <cell r="D552" t="str">
            <v/>
          </cell>
          <cell r="F552">
            <v>0</v>
          </cell>
          <cell r="G552">
            <v>0</v>
          </cell>
        </row>
        <row r="553">
          <cell r="A553" t="str">
            <v/>
          </cell>
          <cell r="B553" t="str">
            <v/>
          </cell>
          <cell r="D553" t="str">
            <v/>
          </cell>
          <cell r="F553">
            <v>0</v>
          </cell>
          <cell r="G553">
            <v>0</v>
          </cell>
        </row>
        <row r="554">
          <cell r="A554" t="str">
            <v/>
          </cell>
          <cell r="B554" t="str">
            <v/>
          </cell>
          <cell r="D554" t="str">
            <v/>
          </cell>
          <cell r="F554">
            <v>0</v>
          </cell>
          <cell r="G554">
            <v>0</v>
          </cell>
        </row>
        <row r="555">
          <cell r="F555" t="str">
            <v>Total B</v>
          </cell>
          <cell r="G555">
            <v>0</v>
          </cell>
        </row>
        <row r="556">
          <cell r="A556" t="str">
            <v>C - EQUIPOS</v>
          </cell>
        </row>
        <row r="557">
          <cell r="A557" t="str">
            <v/>
          </cell>
          <cell r="B557" t="str">
            <v/>
          </cell>
          <cell r="D557" t="str">
            <v/>
          </cell>
          <cell r="F557">
            <v>0</v>
          </cell>
          <cell r="G557">
            <v>0</v>
          </cell>
        </row>
        <row r="558">
          <cell r="A558" t="str">
            <v/>
          </cell>
          <cell r="B558" t="str">
            <v/>
          </cell>
          <cell r="D558" t="str">
            <v/>
          </cell>
          <cell r="F558">
            <v>0</v>
          </cell>
          <cell r="G558">
            <v>0</v>
          </cell>
        </row>
        <row r="559">
          <cell r="A559" t="str">
            <v/>
          </cell>
          <cell r="B559" t="str">
            <v/>
          </cell>
          <cell r="D559" t="str">
            <v/>
          </cell>
          <cell r="F559">
            <v>0</v>
          </cell>
          <cell r="G559">
            <v>0</v>
          </cell>
        </row>
        <row r="560">
          <cell r="A560" t="str">
            <v/>
          </cell>
          <cell r="B560" t="str">
            <v/>
          </cell>
          <cell r="D560" t="str">
            <v/>
          </cell>
          <cell r="F560">
            <v>0</v>
          </cell>
          <cell r="G560">
            <v>0</v>
          </cell>
        </row>
        <row r="561">
          <cell r="A561" t="str">
            <v/>
          </cell>
          <cell r="B561" t="str">
            <v/>
          </cell>
          <cell r="D561" t="str">
            <v/>
          </cell>
          <cell r="F561">
            <v>0</v>
          </cell>
          <cell r="G561">
            <v>0</v>
          </cell>
        </row>
        <row r="562">
          <cell r="A562" t="str">
            <v/>
          </cell>
          <cell r="B562" t="str">
            <v/>
          </cell>
          <cell r="D562" t="str">
            <v/>
          </cell>
          <cell r="F562">
            <v>0</v>
          </cell>
          <cell r="G562">
            <v>0</v>
          </cell>
        </row>
        <row r="563">
          <cell r="A563" t="str">
            <v/>
          </cell>
          <cell r="B563" t="str">
            <v/>
          </cell>
          <cell r="D563" t="str">
            <v/>
          </cell>
          <cell r="F563">
            <v>0</v>
          </cell>
          <cell r="G563">
            <v>0</v>
          </cell>
        </row>
        <row r="564">
          <cell r="A564" t="str">
            <v/>
          </cell>
          <cell r="B564" t="str">
            <v/>
          </cell>
          <cell r="D564" t="str">
            <v/>
          </cell>
          <cell r="F564">
            <v>0</v>
          </cell>
          <cell r="G564">
            <v>0</v>
          </cell>
        </row>
        <row r="565">
          <cell r="A565" t="str">
            <v/>
          </cell>
          <cell r="B565" t="str">
            <v/>
          </cell>
          <cell r="D565" t="str">
            <v/>
          </cell>
          <cell r="F565">
            <v>0</v>
          </cell>
          <cell r="G565">
            <v>0</v>
          </cell>
        </row>
        <row r="566">
          <cell r="A566" t="str">
            <v/>
          </cell>
          <cell r="B566" t="str">
            <v/>
          </cell>
          <cell r="D566" t="str">
            <v/>
          </cell>
          <cell r="F566">
            <v>0</v>
          </cell>
          <cell r="G566">
            <v>0</v>
          </cell>
        </row>
        <row r="567">
          <cell r="F567" t="str">
            <v>Total C</v>
          </cell>
          <cell r="G567">
            <v>0</v>
          </cell>
        </row>
        <row r="569">
          <cell r="A569" t="str">
            <v/>
          </cell>
          <cell r="B569" t="str">
            <v/>
          </cell>
          <cell r="D569" t="str">
            <v>COSTO NETO</v>
          </cell>
          <cell r="F569" t="str">
            <v>Total D=A+B+C</v>
          </cell>
          <cell r="G569">
            <v>0</v>
          </cell>
        </row>
        <row r="571">
          <cell r="A571" t="str">
            <v>ANALISIS DE PRECIOS</v>
          </cell>
        </row>
        <row r="572">
          <cell r="A572" t="str">
            <v>COMITENTE:</v>
          </cell>
          <cell r="B572" t="str">
            <v>INSTITUTO PROVINCIAL DE LA VIVIENDA</v>
          </cell>
        </row>
        <row r="573">
          <cell r="A573" t="str">
            <v>CONTRATISTA:</v>
          </cell>
          <cell r="B573">
            <v>0</v>
          </cell>
        </row>
        <row r="574">
          <cell r="A574" t="str">
            <v>OBRA:</v>
          </cell>
          <cell r="B574">
            <v>0</v>
          </cell>
          <cell r="F574" t="str">
            <v>PRECIOS A:</v>
          </cell>
          <cell r="G574">
            <v>0</v>
          </cell>
        </row>
        <row r="575">
          <cell r="A575" t="str">
            <v>UBICACIÓN:</v>
          </cell>
          <cell r="B575">
            <v>0</v>
          </cell>
        </row>
        <row r="576">
          <cell r="A576" t="str">
            <v>RUBRO:</v>
          </cell>
          <cell r="C576">
            <v>0</v>
          </cell>
        </row>
        <row r="577">
          <cell r="A577" t="str">
            <v>ITEM:</v>
          </cell>
          <cell r="B577" t="str">
            <v/>
          </cell>
          <cell r="C577" t="str">
            <v/>
          </cell>
          <cell r="F577" t="str">
            <v>UNIDAD:</v>
          </cell>
          <cell r="G577" t="str">
            <v/>
          </cell>
        </row>
        <row r="579">
          <cell r="A579" t="str">
            <v>DATOS REDETERMINACION</v>
          </cell>
          <cell r="C579" t="str">
            <v>DESIGNACION</v>
          </cell>
          <cell r="D579" t="str">
            <v>U</v>
          </cell>
          <cell r="E579" t="str">
            <v>Cantidad</v>
          </cell>
          <cell r="F579" t="str">
            <v>$ Unitarios</v>
          </cell>
          <cell r="G579" t="str">
            <v>$ Parcial</v>
          </cell>
        </row>
        <row r="580">
          <cell r="A580" t="str">
            <v>CÓDIGO</v>
          </cell>
          <cell r="B580" t="str">
            <v>DESCRIPCIÓN</v>
          </cell>
        </row>
        <row r="581">
          <cell r="A581" t="str">
            <v>A - MATERIALES</v>
          </cell>
        </row>
        <row r="582">
          <cell r="A582" t="str">
            <v/>
          </cell>
          <cell r="B582" t="str">
            <v/>
          </cell>
          <cell r="D582" t="str">
            <v/>
          </cell>
          <cell r="F582">
            <v>0</v>
          </cell>
          <cell r="G582">
            <v>0</v>
          </cell>
        </row>
        <row r="583">
          <cell r="A583" t="str">
            <v/>
          </cell>
          <cell r="B583" t="str">
            <v/>
          </cell>
          <cell r="D583" t="str">
            <v/>
          </cell>
          <cell r="F583">
            <v>0</v>
          </cell>
          <cell r="G583">
            <v>0</v>
          </cell>
        </row>
        <row r="584">
          <cell r="A584" t="str">
            <v/>
          </cell>
          <cell r="B584" t="str">
            <v/>
          </cell>
          <cell r="D584" t="str">
            <v/>
          </cell>
          <cell r="F584">
            <v>0</v>
          </cell>
          <cell r="G584">
            <v>0</v>
          </cell>
        </row>
        <row r="585">
          <cell r="A585" t="str">
            <v/>
          </cell>
          <cell r="B585" t="str">
            <v/>
          </cell>
          <cell r="D585" t="str">
            <v/>
          </cell>
          <cell r="F585">
            <v>0</v>
          </cell>
          <cell r="G585">
            <v>0</v>
          </cell>
        </row>
        <row r="586">
          <cell r="A586" t="str">
            <v/>
          </cell>
          <cell r="B586" t="str">
            <v/>
          </cell>
          <cell r="D586" t="str">
            <v/>
          </cell>
          <cell r="F586">
            <v>0</v>
          </cell>
          <cell r="G586">
            <v>0</v>
          </cell>
        </row>
        <row r="587">
          <cell r="A587" t="str">
            <v/>
          </cell>
          <cell r="B587" t="str">
            <v/>
          </cell>
          <cell r="D587" t="str">
            <v/>
          </cell>
          <cell r="F587">
            <v>0</v>
          </cell>
          <cell r="G587">
            <v>0</v>
          </cell>
        </row>
        <row r="588">
          <cell r="A588" t="str">
            <v/>
          </cell>
          <cell r="B588" t="str">
            <v/>
          </cell>
          <cell r="D588" t="str">
            <v/>
          </cell>
          <cell r="F588">
            <v>0</v>
          </cell>
          <cell r="G588">
            <v>0</v>
          </cell>
        </row>
        <row r="589">
          <cell r="A589" t="str">
            <v/>
          </cell>
          <cell r="B589" t="str">
            <v/>
          </cell>
          <cell r="D589" t="str">
            <v/>
          </cell>
          <cell r="F589">
            <v>0</v>
          </cell>
          <cell r="G589">
            <v>0</v>
          </cell>
        </row>
        <row r="590">
          <cell r="A590" t="str">
            <v/>
          </cell>
          <cell r="B590" t="str">
            <v/>
          </cell>
          <cell r="D590" t="str">
            <v/>
          </cell>
          <cell r="F590">
            <v>0</v>
          </cell>
          <cell r="G590">
            <v>0</v>
          </cell>
        </row>
        <row r="591">
          <cell r="A591" t="str">
            <v/>
          </cell>
          <cell r="B591" t="str">
            <v/>
          </cell>
          <cell r="D591" t="str">
            <v/>
          </cell>
          <cell r="F591">
            <v>0</v>
          </cell>
          <cell r="G591">
            <v>0</v>
          </cell>
        </row>
        <row r="592">
          <cell r="A592" t="str">
            <v/>
          </cell>
          <cell r="B592" t="str">
            <v/>
          </cell>
          <cell r="D592" t="str">
            <v/>
          </cell>
          <cell r="F592">
            <v>0</v>
          </cell>
          <cell r="G592">
            <v>0</v>
          </cell>
        </row>
        <row r="593">
          <cell r="A593" t="str">
            <v/>
          </cell>
          <cell r="B593" t="str">
            <v/>
          </cell>
          <cell r="D593" t="str">
            <v/>
          </cell>
          <cell r="F593">
            <v>0</v>
          </cell>
          <cell r="G593">
            <v>0</v>
          </cell>
        </row>
        <row r="594">
          <cell r="A594" t="str">
            <v/>
          </cell>
          <cell r="B594" t="str">
            <v/>
          </cell>
          <cell r="D594" t="str">
            <v/>
          </cell>
          <cell r="F594">
            <v>0</v>
          </cell>
          <cell r="G594">
            <v>0</v>
          </cell>
        </row>
        <row r="595">
          <cell r="A595" t="str">
            <v/>
          </cell>
          <cell r="B595" t="str">
            <v/>
          </cell>
          <cell r="D595" t="str">
            <v/>
          </cell>
          <cell r="F595">
            <v>0</v>
          </cell>
          <cell r="G595">
            <v>0</v>
          </cell>
        </row>
        <row r="596">
          <cell r="A596" t="str">
            <v/>
          </cell>
          <cell r="B596" t="str">
            <v/>
          </cell>
          <cell r="D596" t="str">
            <v/>
          </cell>
          <cell r="F596">
            <v>0</v>
          </cell>
          <cell r="G596">
            <v>0</v>
          </cell>
        </row>
        <row r="597">
          <cell r="A597" t="str">
            <v/>
          </cell>
          <cell r="B597" t="str">
            <v/>
          </cell>
          <cell r="D597" t="str">
            <v/>
          </cell>
          <cell r="F597">
            <v>0</v>
          </cell>
          <cell r="G597">
            <v>0</v>
          </cell>
        </row>
        <row r="598">
          <cell r="A598" t="str">
            <v/>
          </cell>
          <cell r="B598" t="str">
            <v/>
          </cell>
          <cell r="D598" t="str">
            <v/>
          </cell>
          <cell r="F598">
            <v>0</v>
          </cell>
          <cell r="G598">
            <v>0</v>
          </cell>
        </row>
        <row r="599">
          <cell r="A599" t="str">
            <v/>
          </cell>
          <cell r="B599" t="str">
            <v/>
          </cell>
          <cell r="D599" t="str">
            <v/>
          </cell>
          <cell r="F599">
            <v>0</v>
          </cell>
          <cell r="G599">
            <v>0</v>
          </cell>
        </row>
        <row r="600">
          <cell r="A600" t="str">
            <v/>
          </cell>
          <cell r="B600" t="str">
            <v/>
          </cell>
          <cell r="D600" t="str">
            <v/>
          </cell>
          <cell r="F600">
            <v>0</v>
          </cell>
          <cell r="G600">
            <v>0</v>
          </cell>
        </row>
        <row r="601">
          <cell r="A601" t="str">
            <v/>
          </cell>
          <cell r="B601" t="str">
            <v/>
          </cell>
          <cell r="D601" t="str">
            <v/>
          </cell>
          <cell r="F601">
            <v>0</v>
          </cell>
          <cell r="G601">
            <v>0</v>
          </cell>
        </row>
        <row r="602">
          <cell r="F602" t="str">
            <v>Total A</v>
          </cell>
          <cell r="G602">
            <v>0</v>
          </cell>
        </row>
        <row r="603">
          <cell r="A603" t="str">
            <v>B - MANO DE OBRA</v>
          </cell>
        </row>
        <row r="604">
          <cell r="A604" t="str">
            <v/>
          </cell>
          <cell r="B604" t="str">
            <v/>
          </cell>
          <cell r="D604" t="str">
            <v/>
          </cell>
          <cell r="F604">
            <v>0</v>
          </cell>
          <cell r="G604">
            <v>0</v>
          </cell>
        </row>
        <row r="605">
          <cell r="A605" t="str">
            <v/>
          </cell>
          <cell r="B605" t="str">
            <v/>
          </cell>
          <cell r="D605" t="str">
            <v/>
          </cell>
          <cell r="F605">
            <v>0</v>
          </cell>
          <cell r="G605">
            <v>0</v>
          </cell>
        </row>
        <row r="606">
          <cell r="A606" t="str">
            <v/>
          </cell>
          <cell r="B606" t="str">
            <v/>
          </cell>
          <cell r="D606" t="str">
            <v/>
          </cell>
          <cell r="F606">
            <v>0</v>
          </cell>
          <cell r="G606">
            <v>0</v>
          </cell>
        </row>
        <row r="607">
          <cell r="A607" t="str">
            <v/>
          </cell>
          <cell r="B607" t="str">
            <v/>
          </cell>
          <cell r="D607" t="str">
            <v/>
          </cell>
          <cell r="F607">
            <v>0</v>
          </cell>
          <cell r="G607">
            <v>0</v>
          </cell>
        </row>
        <row r="608">
          <cell r="A608" t="str">
            <v/>
          </cell>
          <cell r="B608" t="str">
            <v/>
          </cell>
          <cell r="D608" t="str">
            <v/>
          </cell>
          <cell r="F608">
            <v>0</v>
          </cell>
          <cell r="G608">
            <v>0</v>
          </cell>
        </row>
        <row r="609">
          <cell r="A609" t="str">
            <v/>
          </cell>
          <cell r="B609" t="str">
            <v/>
          </cell>
          <cell r="D609" t="str">
            <v/>
          </cell>
          <cell r="F609">
            <v>0</v>
          </cell>
          <cell r="G609">
            <v>0</v>
          </cell>
        </row>
        <row r="610">
          <cell r="A610" t="str">
            <v/>
          </cell>
          <cell r="B610" t="str">
            <v/>
          </cell>
          <cell r="D610" t="str">
            <v/>
          </cell>
          <cell r="F610">
            <v>0</v>
          </cell>
          <cell r="G610">
            <v>0</v>
          </cell>
        </row>
        <row r="611">
          <cell r="A611" t="str">
            <v/>
          </cell>
          <cell r="B611" t="str">
            <v/>
          </cell>
          <cell r="D611" t="str">
            <v/>
          </cell>
          <cell r="F611">
            <v>0</v>
          </cell>
          <cell r="G611">
            <v>0</v>
          </cell>
        </row>
        <row r="612">
          <cell r="F612" t="str">
            <v>Total B</v>
          </cell>
          <cell r="G612">
            <v>0</v>
          </cell>
        </row>
        <row r="613">
          <cell r="A613" t="str">
            <v>C - EQUIPOS</v>
          </cell>
        </row>
        <row r="614">
          <cell r="A614" t="str">
            <v/>
          </cell>
          <cell r="B614" t="str">
            <v/>
          </cell>
          <cell r="D614" t="str">
            <v/>
          </cell>
          <cell r="F614">
            <v>0</v>
          </cell>
          <cell r="G614">
            <v>0</v>
          </cell>
        </row>
        <row r="615">
          <cell r="A615" t="str">
            <v/>
          </cell>
          <cell r="B615" t="str">
            <v/>
          </cell>
          <cell r="D615" t="str">
            <v/>
          </cell>
          <cell r="F615">
            <v>0</v>
          </cell>
          <cell r="G615">
            <v>0</v>
          </cell>
        </row>
        <row r="616">
          <cell r="A616" t="str">
            <v/>
          </cell>
          <cell r="B616" t="str">
            <v/>
          </cell>
          <cell r="D616" t="str">
            <v/>
          </cell>
          <cell r="F616">
            <v>0</v>
          </cell>
          <cell r="G616">
            <v>0</v>
          </cell>
        </row>
        <row r="617">
          <cell r="A617" t="str">
            <v/>
          </cell>
          <cell r="B617" t="str">
            <v/>
          </cell>
          <cell r="D617" t="str">
            <v/>
          </cell>
          <cell r="F617">
            <v>0</v>
          </cell>
          <cell r="G617">
            <v>0</v>
          </cell>
        </row>
        <row r="618">
          <cell r="A618" t="str">
            <v/>
          </cell>
          <cell r="B618" t="str">
            <v/>
          </cell>
          <cell r="D618" t="str">
            <v/>
          </cell>
          <cell r="F618">
            <v>0</v>
          </cell>
          <cell r="G618">
            <v>0</v>
          </cell>
        </row>
        <row r="619">
          <cell r="A619" t="str">
            <v/>
          </cell>
          <cell r="B619" t="str">
            <v/>
          </cell>
          <cell r="D619" t="str">
            <v/>
          </cell>
          <cell r="F619">
            <v>0</v>
          </cell>
          <cell r="G619">
            <v>0</v>
          </cell>
        </row>
        <row r="620">
          <cell r="A620" t="str">
            <v/>
          </cell>
          <cell r="B620" t="str">
            <v/>
          </cell>
          <cell r="D620" t="str">
            <v/>
          </cell>
          <cell r="F620">
            <v>0</v>
          </cell>
          <cell r="G620">
            <v>0</v>
          </cell>
        </row>
        <row r="621">
          <cell r="A621" t="str">
            <v/>
          </cell>
          <cell r="B621" t="str">
            <v/>
          </cell>
          <cell r="D621" t="str">
            <v/>
          </cell>
          <cell r="F621">
            <v>0</v>
          </cell>
          <cell r="G621">
            <v>0</v>
          </cell>
        </row>
        <row r="622">
          <cell r="A622" t="str">
            <v/>
          </cell>
          <cell r="B622" t="str">
            <v/>
          </cell>
          <cell r="D622" t="str">
            <v/>
          </cell>
          <cell r="F622">
            <v>0</v>
          </cell>
          <cell r="G622">
            <v>0</v>
          </cell>
        </row>
        <row r="623">
          <cell r="A623" t="str">
            <v/>
          </cell>
          <cell r="B623" t="str">
            <v/>
          </cell>
          <cell r="D623" t="str">
            <v/>
          </cell>
          <cell r="F623">
            <v>0</v>
          </cell>
          <cell r="G623">
            <v>0</v>
          </cell>
        </row>
        <row r="624">
          <cell r="F624" t="str">
            <v>Total C</v>
          </cell>
          <cell r="G624">
            <v>0</v>
          </cell>
        </row>
        <row r="626">
          <cell r="A626" t="str">
            <v/>
          </cell>
          <cell r="B626" t="str">
            <v/>
          </cell>
          <cell r="D626" t="str">
            <v>COSTO NETO</v>
          </cell>
          <cell r="F626" t="str">
            <v>Total D=A+B+C</v>
          </cell>
          <cell r="G626">
            <v>0</v>
          </cell>
        </row>
        <row r="628">
          <cell r="A628" t="str">
            <v>ANALISIS DE PRECIOS</v>
          </cell>
        </row>
        <row r="629">
          <cell r="A629" t="str">
            <v>COMITENTE:</v>
          </cell>
          <cell r="B629" t="str">
            <v>INSTITUTO PROVINCIAL DE LA VIVIENDA</v>
          </cell>
        </row>
        <row r="630">
          <cell r="A630" t="str">
            <v>CONTRATISTA:</v>
          </cell>
          <cell r="B630">
            <v>0</v>
          </cell>
        </row>
        <row r="631">
          <cell r="A631" t="str">
            <v>OBRA:</v>
          </cell>
          <cell r="B631">
            <v>0</v>
          </cell>
          <cell r="F631" t="str">
            <v>PRECIOS A:</v>
          </cell>
          <cell r="G631">
            <v>0</v>
          </cell>
        </row>
        <row r="632">
          <cell r="A632" t="str">
            <v>UBICACIÓN:</v>
          </cell>
          <cell r="B632">
            <v>0</v>
          </cell>
        </row>
        <row r="633">
          <cell r="A633" t="str">
            <v>RUBRO:</v>
          </cell>
          <cell r="C633">
            <v>0</v>
          </cell>
        </row>
        <row r="634">
          <cell r="A634" t="str">
            <v>ITEM:</v>
          </cell>
          <cell r="B634" t="str">
            <v/>
          </cell>
          <cell r="C634" t="str">
            <v/>
          </cell>
          <cell r="F634" t="str">
            <v>UNIDAD:</v>
          </cell>
          <cell r="G634" t="str">
            <v/>
          </cell>
        </row>
        <row r="636">
          <cell r="A636" t="str">
            <v>DATOS REDETERMINACION</v>
          </cell>
          <cell r="C636" t="str">
            <v>DESIGNACION</v>
          </cell>
          <cell r="D636" t="str">
            <v>U</v>
          </cell>
          <cell r="E636" t="str">
            <v>Cantidad</v>
          </cell>
          <cell r="F636" t="str">
            <v>$ Unitarios</v>
          </cell>
          <cell r="G636" t="str">
            <v>$ Parcial</v>
          </cell>
        </row>
        <row r="637">
          <cell r="A637" t="str">
            <v>CÓDIGO</v>
          </cell>
          <cell r="B637" t="str">
            <v>DESCRIPCIÓN</v>
          </cell>
        </row>
        <row r="638">
          <cell r="A638" t="str">
            <v>A - MATERIALES</v>
          </cell>
        </row>
        <row r="639">
          <cell r="A639" t="str">
            <v/>
          </cell>
          <cell r="B639" t="str">
            <v/>
          </cell>
          <cell r="D639" t="str">
            <v/>
          </cell>
          <cell r="F639">
            <v>0</v>
          </cell>
          <cell r="G639">
            <v>0</v>
          </cell>
        </row>
        <row r="640">
          <cell r="A640" t="str">
            <v/>
          </cell>
          <cell r="B640" t="str">
            <v/>
          </cell>
          <cell r="D640" t="str">
            <v/>
          </cell>
          <cell r="F640">
            <v>0</v>
          </cell>
          <cell r="G640">
            <v>0</v>
          </cell>
        </row>
        <row r="641">
          <cell r="A641" t="str">
            <v/>
          </cell>
          <cell r="B641" t="str">
            <v/>
          </cell>
          <cell r="D641" t="str">
            <v/>
          </cell>
          <cell r="F641">
            <v>0</v>
          </cell>
          <cell r="G641">
            <v>0</v>
          </cell>
        </row>
        <row r="642">
          <cell r="A642" t="str">
            <v/>
          </cell>
          <cell r="B642" t="str">
            <v/>
          </cell>
          <cell r="D642" t="str">
            <v/>
          </cell>
          <cell r="F642">
            <v>0</v>
          </cell>
          <cell r="G642">
            <v>0</v>
          </cell>
        </row>
        <row r="643">
          <cell r="A643" t="str">
            <v/>
          </cell>
          <cell r="B643" t="str">
            <v/>
          </cell>
          <cell r="D643" t="str">
            <v/>
          </cell>
          <cell r="F643">
            <v>0</v>
          </cell>
          <cell r="G643">
            <v>0</v>
          </cell>
        </row>
        <row r="644">
          <cell r="A644" t="str">
            <v/>
          </cell>
          <cell r="B644" t="str">
            <v/>
          </cell>
          <cell r="D644" t="str">
            <v/>
          </cell>
          <cell r="F644">
            <v>0</v>
          </cell>
          <cell r="G644">
            <v>0</v>
          </cell>
        </row>
        <row r="645">
          <cell r="A645" t="str">
            <v/>
          </cell>
          <cell r="B645" t="str">
            <v/>
          </cell>
          <cell r="D645" t="str">
            <v/>
          </cell>
          <cell r="F645">
            <v>0</v>
          </cell>
          <cell r="G645">
            <v>0</v>
          </cell>
        </row>
        <row r="646">
          <cell r="A646" t="str">
            <v/>
          </cell>
          <cell r="B646" t="str">
            <v/>
          </cell>
          <cell r="D646" t="str">
            <v/>
          </cell>
          <cell r="F646">
            <v>0</v>
          </cell>
          <cell r="G646">
            <v>0</v>
          </cell>
        </row>
        <row r="647">
          <cell r="A647" t="str">
            <v/>
          </cell>
          <cell r="B647" t="str">
            <v/>
          </cell>
          <cell r="D647" t="str">
            <v/>
          </cell>
          <cell r="F647">
            <v>0</v>
          </cell>
          <cell r="G647">
            <v>0</v>
          </cell>
        </row>
        <row r="648">
          <cell r="A648" t="str">
            <v/>
          </cell>
          <cell r="B648" t="str">
            <v/>
          </cell>
          <cell r="D648" t="str">
            <v/>
          </cell>
          <cell r="F648">
            <v>0</v>
          </cell>
          <cell r="G648">
            <v>0</v>
          </cell>
        </row>
        <row r="649">
          <cell r="A649" t="str">
            <v/>
          </cell>
          <cell r="B649" t="str">
            <v/>
          </cell>
          <cell r="D649" t="str">
            <v/>
          </cell>
          <cell r="F649">
            <v>0</v>
          </cell>
          <cell r="G649">
            <v>0</v>
          </cell>
        </row>
        <row r="650">
          <cell r="A650" t="str">
            <v/>
          </cell>
          <cell r="B650" t="str">
            <v/>
          </cell>
          <cell r="D650" t="str">
            <v/>
          </cell>
          <cell r="F650">
            <v>0</v>
          </cell>
          <cell r="G650">
            <v>0</v>
          </cell>
        </row>
        <row r="651">
          <cell r="A651" t="str">
            <v/>
          </cell>
          <cell r="B651" t="str">
            <v/>
          </cell>
          <cell r="D651" t="str">
            <v/>
          </cell>
          <cell r="F651">
            <v>0</v>
          </cell>
          <cell r="G651">
            <v>0</v>
          </cell>
        </row>
        <row r="652">
          <cell r="A652" t="str">
            <v/>
          </cell>
          <cell r="B652" t="str">
            <v/>
          </cell>
          <cell r="D652" t="str">
            <v/>
          </cell>
          <cell r="F652">
            <v>0</v>
          </cell>
          <cell r="G652">
            <v>0</v>
          </cell>
        </row>
        <row r="653">
          <cell r="A653" t="str">
            <v/>
          </cell>
          <cell r="B653" t="str">
            <v/>
          </cell>
          <cell r="D653" t="str">
            <v/>
          </cell>
          <cell r="F653">
            <v>0</v>
          </cell>
          <cell r="G653">
            <v>0</v>
          </cell>
        </row>
        <row r="654">
          <cell r="A654" t="str">
            <v/>
          </cell>
          <cell r="B654" t="str">
            <v/>
          </cell>
          <cell r="D654" t="str">
            <v/>
          </cell>
          <cell r="F654">
            <v>0</v>
          </cell>
          <cell r="G654">
            <v>0</v>
          </cell>
        </row>
        <row r="655">
          <cell r="A655" t="str">
            <v/>
          </cell>
          <cell r="B655" t="str">
            <v/>
          </cell>
          <cell r="D655" t="str">
            <v/>
          </cell>
          <cell r="F655">
            <v>0</v>
          </cell>
          <cell r="G655">
            <v>0</v>
          </cell>
        </row>
        <row r="656">
          <cell r="A656" t="str">
            <v/>
          </cell>
          <cell r="B656" t="str">
            <v/>
          </cell>
          <cell r="D656" t="str">
            <v/>
          </cell>
          <cell r="F656">
            <v>0</v>
          </cell>
          <cell r="G656">
            <v>0</v>
          </cell>
        </row>
        <row r="657">
          <cell r="A657" t="str">
            <v/>
          </cell>
          <cell r="B657" t="str">
            <v/>
          </cell>
          <cell r="D657" t="str">
            <v/>
          </cell>
          <cell r="F657">
            <v>0</v>
          </cell>
          <cell r="G657">
            <v>0</v>
          </cell>
        </row>
        <row r="658">
          <cell r="A658" t="str">
            <v/>
          </cell>
          <cell r="B658" t="str">
            <v/>
          </cell>
          <cell r="D658" t="str">
            <v/>
          </cell>
          <cell r="F658">
            <v>0</v>
          </cell>
          <cell r="G658">
            <v>0</v>
          </cell>
        </row>
        <row r="659">
          <cell r="F659" t="str">
            <v>Total A</v>
          </cell>
          <cell r="G659">
            <v>0</v>
          </cell>
        </row>
        <row r="660">
          <cell r="A660" t="str">
            <v>B - MANO DE OBRA</v>
          </cell>
        </row>
        <row r="661">
          <cell r="A661" t="str">
            <v/>
          </cell>
          <cell r="B661" t="str">
            <v/>
          </cell>
          <cell r="D661" t="str">
            <v/>
          </cell>
          <cell r="F661">
            <v>0</v>
          </cell>
          <cell r="G661">
            <v>0</v>
          </cell>
        </row>
        <row r="662">
          <cell r="A662" t="str">
            <v/>
          </cell>
          <cell r="B662" t="str">
            <v/>
          </cell>
          <cell r="D662" t="str">
            <v/>
          </cell>
          <cell r="F662">
            <v>0</v>
          </cell>
          <cell r="G662">
            <v>0</v>
          </cell>
        </row>
        <row r="663">
          <cell r="A663" t="str">
            <v/>
          </cell>
          <cell r="B663" t="str">
            <v/>
          </cell>
          <cell r="D663" t="str">
            <v/>
          </cell>
          <cell r="F663">
            <v>0</v>
          </cell>
          <cell r="G663">
            <v>0</v>
          </cell>
        </row>
        <row r="664">
          <cell r="A664" t="str">
            <v/>
          </cell>
          <cell r="B664" t="str">
            <v/>
          </cell>
          <cell r="D664" t="str">
            <v/>
          </cell>
          <cell r="F664">
            <v>0</v>
          </cell>
          <cell r="G664">
            <v>0</v>
          </cell>
        </row>
        <row r="665">
          <cell r="A665" t="str">
            <v/>
          </cell>
          <cell r="B665" t="str">
            <v/>
          </cell>
          <cell r="D665" t="str">
            <v/>
          </cell>
          <cell r="F665">
            <v>0</v>
          </cell>
          <cell r="G665">
            <v>0</v>
          </cell>
        </row>
        <row r="666">
          <cell r="A666" t="str">
            <v/>
          </cell>
          <cell r="B666" t="str">
            <v/>
          </cell>
          <cell r="D666" t="str">
            <v/>
          </cell>
          <cell r="F666">
            <v>0</v>
          </cell>
          <cell r="G666">
            <v>0</v>
          </cell>
        </row>
        <row r="667">
          <cell r="A667" t="str">
            <v/>
          </cell>
          <cell r="B667" t="str">
            <v/>
          </cell>
          <cell r="D667" t="str">
            <v/>
          </cell>
          <cell r="F667">
            <v>0</v>
          </cell>
          <cell r="G667">
            <v>0</v>
          </cell>
        </row>
        <row r="668">
          <cell r="A668" t="str">
            <v/>
          </cell>
          <cell r="B668" t="str">
            <v/>
          </cell>
          <cell r="D668" t="str">
            <v/>
          </cell>
          <cell r="F668">
            <v>0</v>
          </cell>
          <cell r="G668">
            <v>0</v>
          </cell>
        </row>
        <row r="669">
          <cell r="F669" t="str">
            <v>Total B</v>
          </cell>
          <cell r="G669">
            <v>0</v>
          </cell>
        </row>
        <row r="670">
          <cell r="A670" t="str">
            <v>C - EQUIPOS</v>
          </cell>
        </row>
        <row r="671">
          <cell r="A671" t="str">
            <v/>
          </cell>
          <cell r="B671" t="str">
            <v/>
          </cell>
          <cell r="D671" t="str">
            <v/>
          </cell>
          <cell r="F671">
            <v>0</v>
          </cell>
          <cell r="G671">
            <v>0</v>
          </cell>
        </row>
        <row r="672">
          <cell r="A672" t="str">
            <v/>
          </cell>
          <cell r="B672" t="str">
            <v/>
          </cell>
          <cell r="D672" t="str">
            <v/>
          </cell>
          <cell r="F672">
            <v>0</v>
          </cell>
          <cell r="G672">
            <v>0</v>
          </cell>
        </row>
        <row r="673">
          <cell r="A673" t="str">
            <v/>
          </cell>
          <cell r="B673" t="str">
            <v/>
          </cell>
          <cell r="D673" t="str">
            <v/>
          </cell>
          <cell r="F673">
            <v>0</v>
          </cell>
          <cell r="G673">
            <v>0</v>
          </cell>
        </row>
        <row r="674">
          <cell r="A674" t="str">
            <v/>
          </cell>
          <cell r="B674" t="str">
            <v/>
          </cell>
          <cell r="D674" t="str">
            <v/>
          </cell>
          <cell r="F674">
            <v>0</v>
          </cell>
          <cell r="G674">
            <v>0</v>
          </cell>
        </row>
        <row r="675">
          <cell r="A675" t="str">
            <v/>
          </cell>
          <cell r="B675" t="str">
            <v/>
          </cell>
          <cell r="D675" t="str">
            <v/>
          </cell>
          <cell r="F675">
            <v>0</v>
          </cell>
          <cell r="G675">
            <v>0</v>
          </cell>
        </row>
        <row r="676">
          <cell r="A676" t="str">
            <v/>
          </cell>
          <cell r="B676" t="str">
            <v/>
          </cell>
          <cell r="D676" t="str">
            <v/>
          </cell>
          <cell r="F676">
            <v>0</v>
          </cell>
          <cell r="G676">
            <v>0</v>
          </cell>
        </row>
        <row r="677">
          <cell r="A677" t="str">
            <v/>
          </cell>
          <cell r="B677" t="str">
            <v/>
          </cell>
          <cell r="D677" t="str">
            <v/>
          </cell>
          <cell r="F677">
            <v>0</v>
          </cell>
          <cell r="G677">
            <v>0</v>
          </cell>
        </row>
        <row r="678">
          <cell r="A678" t="str">
            <v/>
          </cell>
          <cell r="B678" t="str">
            <v/>
          </cell>
          <cell r="D678" t="str">
            <v/>
          </cell>
          <cell r="F678">
            <v>0</v>
          </cell>
          <cell r="G678">
            <v>0</v>
          </cell>
        </row>
        <row r="679">
          <cell r="A679" t="str">
            <v/>
          </cell>
          <cell r="B679" t="str">
            <v/>
          </cell>
          <cell r="D679" t="str">
            <v/>
          </cell>
          <cell r="F679">
            <v>0</v>
          </cell>
          <cell r="G679">
            <v>0</v>
          </cell>
        </row>
        <row r="680">
          <cell r="A680" t="str">
            <v/>
          </cell>
          <cell r="B680" t="str">
            <v/>
          </cell>
          <cell r="D680" t="str">
            <v/>
          </cell>
          <cell r="F680">
            <v>0</v>
          </cell>
          <cell r="G680">
            <v>0</v>
          </cell>
        </row>
        <row r="681">
          <cell r="F681" t="str">
            <v>Total C</v>
          </cell>
          <cell r="G681">
            <v>0</v>
          </cell>
        </row>
        <row r="683">
          <cell r="A683" t="str">
            <v/>
          </cell>
          <cell r="B683" t="str">
            <v/>
          </cell>
          <cell r="D683" t="str">
            <v>COSTO NETO</v>
          </cell>
          <cell r="F683" t="str">
            <v>Total D=A+B+C</v>
          </cell>
          <cell r="G683">
            <v>0</v>
          </cell>
        </row>
        <row r="685">
          <cell r="A685" t="str">
            <v>ANALISIS DE PRECIOS</v>
          </cell>
        </row>
        <row r="686">
          <cell r="A686" t="str">
            <v>COMITENTE:</v>
          </cell>
          <cell r="B686" t="str">
            <v>INSTITUTO PROVINCIAL DE LA VIVIENDA</v>
          </cell>
        </row>
        <row r="687">
          <cell r="A687" t="str">
            <v>CONTRATISTA:</v>
          </cell>
          <cell r="B687">
            <v>0</v>
          </cell>
        </row>
        <row r="688">
          <cell r="A688" t="str">
            <v>OBRA:</v>
          </cell>
          <cell r="B688">
            <v>0</v>
          </cell>
          <cell r="F688" t="str">
            <v>PRECIOS A:</v>
          </cell>
          <cell r="G688">
            <v>0</v>
          </cell>
        </row>
        <row r="689">
          <cell r="A689" t="str">
            <v>UBICACIÓN:</v>
          </cell>
          <cell r="B689">
            <v>0</v>
          </cell>
        </row>
        <row r="690">
          <cell r="A690" t="str">
            <v>RUBRO:</v>
          </cell>
          <cell r="C690">
            <v>0</v>
          </cell>
        </row>
        <row r="691">
          <cell r="A691" t="str">
            <v>ITEM:</v>
          </cell>
          <cell r="B691" t="str">
            <v/>
          </cell>
          <cell r="C691" t="str">
            <v/>
          </cell>
          <cell r="F691" t="str">
            <v>UNIDAD:</v>
          </cell>
          <cell r="G691" t="str">
            <v/>
          </cell>
        </row>
        <row r="693">
          <cell r="A693" t="str">
            <v>DATOS REDETERMINACION</v>
          </cell>
          <cell r="C693" t="str">
            <v>DESIGNACION</v>
          </cell>
          <cell r="D693" t="str">
            <v>U</v>
          </cell>
          <cell r="E693" t="str">
            <v>Cantidad</v>
          </cell>
          <cell r="F693" t="str">
            <v>$ Unitarios</v>
          </cell>
          <cell r="G693" t="str">
            <v>$ Parcial</v>
          </cell>
        </row>
        <row r="694">
          <cell r="A694" t="str">
            <v>CÓDIGO</v>
          </cell>
          <cell r="B694" t="str">
            <v>DESCRIPCIÓN</v>
          </cell>
        </row>
        <row r="695">
          <cell r="A695" t="str">
            <v>A - MATERIALES</v>
          </cell>
        </row>
        <row r="696">
          <cell r="A696" t="str">
            <v/>
          </cell>
          <cell r="B696" t="str">
            <v/>
          </cell>
          <cell r="D696" t="str">
            <v/>
          </cell>
          <cell r="F696">
            <v>0</v>
          </cell>
          <cell r="G696">
            <v>0</v>
          </cell>
        </row>
        <row r="697">
          <cell r="A697" t="str">
            <v/>
          </cell>
          <cell r="B697" t="str">
            <v/>
          </cell>
          <cell r="D697" t="str">
            <v/>
          </cell>
          <cell r="F697">
            <v>0</v>
          </cell>
          <cell r="G697">
            <v>0</v>
          </cell>
        </row>
        <row r="698">
          <cell r="A698" t="str">
            <v/>
          </cell>
          <cell r="B698" t="str">
            <v/>
          </cell>
          <cell r="D698" t="str">
            <v/>
          </cell>
          <cell r="F698">
            <v>0</v>
          </cell>
          <cell r="G698">
            <v>0</v>
          </cell>
        </row>
        <row r="699">
          <cell r="A699" t="str">
            <v/>
          </cell>
          <cell r="B699" t="str">
            <v/>
          </cell>
          <cell r="D699" t="str">
            <v/>
          </cell>
          <cell r="F699">
            <v>0</v>
          </cell>
          <cell r="G699">
            <v>0</v>
          </cell>
        </row>
        <row r="700">
          <cell r="A700" t="str">
            <v/>
          </cell>
          <cell r="B700" t="str">
            <v/>
          </cell>
          <cell r="D700" t="str">
            <v/>
          </cell>
          <cell r="F700">
            <v>0</v>
          </cell>
          <cell r="G700">
            <v>0</v>
          </cell>
        </row>
        <row r="701">
          <cell r="A701" t="str">
            <v/>
          </cell>
          <cell r="B701" t="str">
            <v/>
          </cell>
          <cell r="D701" t="str">
            <v/>
          </cell>
          <cell r="F701">
            <v>0</v>
          </cell>
          <cell r="G701">
            <v>0</v>
          </cell>
        </row>
        <row r="702">
          <cell r="A702" t="str">
            <v/>
          </cell>
          <cell r="B702" t="str">
            <v/>
          </cell>
          <cell r="D702" t="str">
            <v/>
          </cell>
          <cell r="F702">
            <v>0</v>
          </cell>
          <cell r="G702">
            <v>0</v>
          </cell>
        </row>
        <row r="703">
          <cell r="A703" t="str">
            <v/>
          </cell>
          <cell r="B703" t="str">
            <v/>
          </cell>
          <cell r="D703" t="str">
            <v/>
          </cell>
          <cell r="F703">
            <v>0</v>
          </cell>
          <cell r="G703">
            <v>0</v>
          </cell>
        </row>
        <row r="704">
          <cell r="A704" t="str">
            <v/>
          </cell>
          <cell r="B704" t="str">
            <v/>
          </cell>
          <cell r="D704" t="str">
            <v/>
          </cell>
          <cell r="F704">
            <v>0</v>
          </cell>
          <cell r="G704">
            <v>0</v>
          </cell>
        </row>
        <row r="705">
          <cell r="A705" t="str">
            <v/>
          </cell>
          <cell r="B705" t="str">
            <v/>
          </cell>
          <cell r="D705" t="str">
            <v/>
          </cell>
          <cell r="F705">
            <v>0</v>
          </cell>
          <cell r="G705">
            <v>0</v>
          </cell>
        </row>
        <row r="706">
          <cell r="A706" t="str">
            <v/>
          </cell>
          <cell r="B706" t="str">
            <v/>
          </cell>
          <cell r="D706" t="str">
            <v/>
          </cell>
          <cell r="F706">
            <v>0</v>
          </cell>
          <cell r="G706">
            <v>0</v>
          </cell>
        </row>
        <row r="707">
          <cell r="A707" t="str">
            <v/>
          </cell>
          <cell r="B707" t="str">
            <v/>
          </cell>
          <cell r="D707" t="str">
            <v/>
          </cell>
          <cell r="F707">
            <v>0</v>
          </cell>
          <cell r="G707">
            <v>0</v>
          </cell>
        </row>
        <row r="708">
          <cell r="A708" t="str">
            <v/>
          </cell>
          <cell r="B708" t="str">
            <v/>
          </cell>
          <cell r="D708" t="str">
            <v/>
          </cell>
          <cell r="F708">
            <v>0</v>
          </cell>
          <cell r="G708">
            <v>0</v>
          </cell>
        </row>
        <row r="709">
          <cell r="A709" t="str">
            <v/>
          </cell>
          <cell r="B709" t="str">
            <v/>
          </cell>
          <cell r="D709" t="str">
            <v/>
          </cell>
          <cell r="F709">
            <v>0</v>
          </cell>
          <cell r="G709">
            <v>0</v>
          </cell>
        </row>
        <row r="710">
          <cell r="A710" t="str">
            <v/>
          </cell>
          <cell r="B710" t="str">
            <v/>
          </cell>
          <cell r="D710" t="str">
            <v/>
          </cell>
          <cell r="F710">
            <v>0</v>
          </cell>
          <cell r="G710">
            <v>0</v>
          </cell>
        </row>
        <row r="711">
          <cell r="A711" t="str">
            <v/>
          </cell>
          <cell r="B711" t="str">
            <v/>
          </cell>
          <cell r="D711" t="str">
            <v/>
          </cell>
          <cell r="F711">
            <v>0</v>
          </cell>
          <cell r="G711">
            <v>0</v>
          </cell>
        </row>
        <row r="712">
          <cell r="A712" t="str">
            <v/>
          </cell>
          <cell r="B712" t="str">
            <v/>
          </cell>
          <cell r="D712" t="str">
            <v/>
          </cell>
          <cell r="F712">
            <v>0</v>
          </cell>
          <cell r="G712">
            <v>0</v>
          </cell>
        </row>
        <row r="713">
          <cell r="A713" t="str">
            <v/>
          </cell>
          <cell r="B713" t="str">
            <v/>
          </cell>
          <cell r="D713" t="str">
            <v/>
          </cell>
          <cell r="F713">
            <v>0</v>
          </cell>
          <cell r="G713">
            <v>0</v>
          </cell>
        </row>
        <row r="714">
          <cell r="A714" t="str">
            <v/>
          </cell>
          <cell r="B714" t="str">
            <v/>
          </cell>
          <cell r="D714" t="str">
            <v/>
          </cell>
          <cell r="F714">
            <v>0</v>
          </cell>
          <cell r="G714">
            <v>0</v>
          </cell>
        </row>
        <row r="715">
          <cell r="A715" t="str">
            <v/>
          </cell>
          <cell r="B715" t="str">
            <v/>
          </cell>
          <cell r="D715" t="str">
            <v/>
          </cell>
          <cell r="F715">
            <v>0</v>
          </cell>
          <cell r="G715">
            <v>0</v>
          </cell>
        </row>
        <row r="716">
          <cell r="F716" t="str">
            <v>Total A</v>
          </cell>
          <cell r="G716">
            <v>0</v>
          </cell>
        </row>
        <row r="717">
          <cell r="A717" t="str">
            <v>B - MANO DE OBRA</v>
          </cell>
        </row>
        <row r="718">
          <cell r="A718" t="str">
            <v/>
          </cell>
          <cell r="B718" t="str">
            <v/>
          </cell>
          <cell r="D718" t="str">
            <v/>
          </cell>
          <cell r="F718">
            <v>0</v>
          </cell>
          <cell r="G718">
            <v>0</v>
          </cell>
        </row>
        <row r="719">
          <cell r="A719" t="str">
            <v/>
          </cell>
          <cell r="B719" t="str">
            <v/>
          </cell>
          <cell r="D719" t="str">
            <v/>
          </cell>
          <cell r="F719">
            <v>0</v>
          </cell>
          <cell r="G719">
            <v>0</v>
          </cell>
        </row>
        <row r="720">
          <cell r="A720" t="str">
            <v/>
          </cell>
          <cell r="B720" t="str">
            <v/>
          </cell>
          <cell r="D720" t="str">
            <v/>
          </cell>
          <cell r="F720">
            <v>0</v>
          </cell>
          <cell r="G720">
            <v>0</v>
          </cell>
        </row>
        <row r="721">
          <cell r="A721" t="str">
            <v/>
          </cell>
          <cell r="B721" t="str">
            <v/>
          </cell>
          <cell r="D721" t="str">
            <v/>
          </cell>
          <cell r="F721">
            <v>0</v>
          </cell>
          <cell r="G721">
            <v>0</v>
          </cell>
        </row>
        <row r="722">
          <cell r="A722" t="str">
            <v/>
          </cell>
          <cell r="B722" t="str">
            <v/>
          </cell>
          <cell r="D722" t="str">
            <v/>
          </cell>
          <cell r="F722">
            <v>0</v>
          </cell>
          <cell r="G722">
            <v>0</v>
          </cell>
        </row>
        <row r="723">
          <cell r="A723" t="str">
            <v/>
          </cell>
          <cell r="B723" t="str">
            <v/>
          </cell>
          <cell r="D723" t="str">
            <v/>
          </cell>
          <cell r="F723">
            <v>0</v>
          </cell>
          <cell r="G723">
            <v>0</v>
          </cell>
        </row>
        <row r="724">
          <cell r="A724" t="str">
            <v/>
          </cell>
          <cell r="B724" t="str">
            <v/>
          </cell>
          <cell r="D724" t="str">
            <v/>
          </cell>
          <cell r="F724">
            <v>0</v>
          </cell>
          <cell r="G724">
            <v>0</v>
          </cell>
        </row>
        <row r="725">
          <cell r="A725" t="str">
            <v/>
          </cell>
          <cell r="B725" t="str">
            <v/>
          </cell>
          <cell r="D725" t="str">
            <v/>
          </cell>
          <cell r="F725">
            <v>0</v>
          </cell>
          <cell r="G725">
            <v>0</v>
          </cell>
        </row>
        <row r="726">
          <cell r="F726" t="str">
            <v>Total B</v>
          </cell>
          <cell r="G726">
            <v>0</v>
          </cell>
        </row>
        <row r="727">
          <cell r="A727" t="str">
            <v>C - EQUIPOS</v>
          </cell>
        </row>
        <row r="728">
          <cell r="A728" t="str">
            <v/>
          </cell>
          <cell r="B728" t="str">
            <v/>
          </cell>
          <cell r="D728" t="str">
            <v/>
          </cell>
          <cell r="F728">
            <v>0</v>
          </cell>
          <cell r="G728">
            <v>0</v>
          </cell>
        </row>
        <row r="729">
          <cell r="A729" t="str">
            <v/>
          </cell>
          <cell r="B729" t="str">
            <v/>
          </cell>
          <cell r="D729" t="str">
            <v/>
          </cell>
          <cell r="F729">
            <v>0</v>
          </cell>
          <cell r="G729">
            <v>0</v>
          </cell>
        </row>
        <row r="730">
          <cell r="A730" t="str">
            <v/>
          </cell>
          <cell r="B730" t="str">
            <v/>
          </cell>
          <cell r="D730" t="str">
            <v/>
          </cell>
          <cell r="F730">
            <v>0</v>
          </cell>
          <cell r="G730">
            <v>0</v>
          </cell>
        </row>
        <row r="731">
          <cell r="A731" t="str">
            <v/>
          </cell>
          <cell r="B731" t="str">
            <v/>
          </cell>
          <cell r="D731" t="str">
            <v/>
          </cell>
          <cell r="F731">
            <v>0</v>
          </cell>
          <cell r="G731">
            <v>0</v>
          </cell>
        </row>
        <row r="732">
          <cell r="A732" t="str">
            <v/>
          </cell>
          <cell r="B732" t="str">
            <v/>
          </cell>
          <cell r="D732" t="str">
            <v/>
          </cell>
          <cell r="F732">
            <v>0</v>
          </cell>
          <cell r="G732">
            <v>0</v>
          </cell>
        </row>
        <row r="733">
          <cell r="A733" t="str">
            <v/>
          </cell>
          <cell r="B733" t="str">
            <v/>
          </cell>
          <cell r="D733" t="str">
            <v/>
          </cell>
          <cell r="F733">
            <v>0</v>
          </cell>
          <cell r="G733">
            <v>0</v>
          </cell>
        </row>
        <row r="734">
          <cell r="A734" t="str">
            <v/>
          </cell>
          <cell r="B734" t="str">
            <v/>
          </cell>
          <cell r="D734" t="str">
            <v/>
          </cell>
          <cell r="F734">
            <v>0</v>
          </cell>
          <cell r="G734">
            <v>0</v>
          </cell>
        </row>
        <row r="735">
          <cell r="A735" t="str">
            <v/>
          </cell>
          <cell r="B735" t="str">
            <v/>
          </cell>
          <cell r="D735" t="str">
            <v/>
          </cell>
          <cell r="F735">
            <v>0</v>
          </cell>
          <cell r="G735">
            <v>0</v>
          </cell>
        </row>
        <row r="736">
          <cell r="A736" t="str">
            <v/>
          </cell>
          <cell r="B736" t="str">
            <v/>
          </cell>
          <cell r="D736" t="str">
            <v/>
          </cell>
          <cell r="F736">
            <v>0</v>
          </cell>
          <cell r="G736">
            <v>0</v>
          </cell>
        </row>
        <row r="737">
          <cell r="A737" t="str">
            <v/>
          </cell>
          <cell r="B737" t="str">
            <v/>
          </cell>
          <cell r="D737" t="str">
            <v/>
          </cell>
          <cell r="F737">
            <v>0</v>
          </cell>
          <cell r="G737">
            <v>0</v>
          </cell>
        </row>
        <row r="738">
          <cell r="F738" t="str">
            <v>Total C</v>
          </cell>
          <cell r="G738">
            <v>0</v>
          </cell>
        </row>
        <row r="740">
          <cell r="A740" t="str">
            <v/>
          </cell>
          <cell r="B740" t="str">
            <v/>
          </cell>
          <cell r="D740" t="str">
            <v>COSTO NETO</v>
          </cell>
          <cell r="F740" t="str">
            <v>Total D=A+B+C</v>
          </cell>
          <cell r="G740">
            <v>0</v>
          </cell>
        </row>
        <row r="742">
          <cell r="A742" t="str">
            <v>ANALISIS DE PRECIOS</v>
          </cell>
        </row>
        <row r="743">
          <cell r="A743" t="str">
            <v>COMITENTE:</v>
          </cell>
          <cell r="B743" t="str">
            <v>INSTITUTO PROVINCIAL DE LA VIVIENDA</v>
          </cell>
        </row>
        <row r="744">
          <cell r="A744" t="str">
            <v>CONTRATISTA:</v>
          </cell>
          <cell r="B744">
            <v>0</v>
          </cell>
        </row>
        <row r="745">
          <cell r="A745" t="str">
            <v>OBRA:</v>
          </cell>
          <cell r="B745">
            <v>0</v>
          </cell>
          <cell r="F745" t="str">
            <v>PRECIOS A:</v>
          </cell>
          <cell r="G745">
            <v>0</v>
          </cell>
        </row>
        <row r="746">
          <cell r="A746" t="str">
            <v>UBICACIÓN:</v>
          </cell>
          <cell r="B746">
            <v>0</v>
          </cell>
        </row>
        <row r="747">
          <cell r="A747" t="str">
            <v>RUBRO:</v>
          </cell>
          <cell r="C747">
            <v>0</v>
          </cell>
        </row>
        <row r="748">
          <cell r="A748" t="str">
            <v>ITEM:</v>
          </cell>
          <cell r="B748" t="str">
            <v/>
          </cell>
          <cell r="C748" t="str">
            <v/>
          </cell>
          <cell r="F748" t="str">
            <v>UNIDAD:</v>
          </cell>
          <cell r="G748" t="str">
            <v/>
          </cell>
        </row>
        <row r="750">
          <cell r="A750" t="str">
            <v>DATOS REDETERMINACION</v>
          </cell>
          <cell r="C750" t="str">
            <v>DESIGNACION</v>
          </cell>
          <cell r="D750" t="str">
            <v>U</v>
          </cell>
          <cell r="E750" t="str">
            <v>Cantidad</v>
          </cell>
          <cell r="F750" t="str">
            <v>$ Unitarios</v>
          </cell>
          <cell r="G750" t="str">
            <v>$ Parcial</v>
          </cell>
        </row>
        <row r="751">
          <cell r="A751" t="str">
            <v>CÓDIGO</v>
          </cell>
          <cell r="B751" t="str">
            <v>DESCRIPCIÓN</v>
          </cell>
        </row>
        <row r="752">
          <cell r="A752" t="str">
            <v>A - MATERIALES</v>
          </cell>
        </row>
        <row r="753">
          <cell r="A753" t="str">
            <v/>
          </cell>
          <cell r="B753" t="str">
            <v/>
          </cell>
          <cell r="D753" t="str">
            <v/>
          </cell>
          <cell r="F753">
            <v>0</v>
          </cell>
          <cell r="G753">
            <v>0</v>
          </cell>
        </row>
        <row r="754">
          <cell r="A754" t="str">
            <v/>
          </cell>
          <cell r="B754" t="str">
            <v/>
          </cell>
          <cell r="D754" t="str">
            <v/>
          </cell>
          <cell r="F754">
            <v>0</v>
          </cell>
          <cell r="G754">
            <v>0</v>
          </cell>
        </row>
        <row r="755">
          <cell r="A755" t="str">
            <v/>
          </cell>
          <cell r="B755" t="str">
            <v/>
          </cell>
          <cell r="D755" t="str">
            <v/>
          </cell>
          <cell r="F755">
            <v>0</v>
          </cell>
          <cell r="G755">
            <v>0</v>
          </cell>
        </row>
        <row r="756">
          <cell r="A756" t="str">
            <v/>
          </cell>
          <cell r="B756" t="str">
            <v/>
          </cell>
          <cell r="D756" t="str">
            <v/>
          </cell>
          <cell r="F756">
            <v>0</v>
          </cell>
          <cell r="G756">
            <v>0</v>
          </cell>
        </row>
        <row r="757">
          <cell r="A757" t="str">
            <v/>
          </cell>
          <cell r="B757" t="str">
            <v/>
          </cell>
          <cell r="D757" t="str">
            <v/>
          </cell>
          <cell r="F757">
            <v>0</v>
          </cell>
          <cell r="G757">
            <v>0</v>
          </cell>
        </row>
        <row r="758">
          <cell r="A758" t="str">
            <v/>
          </cell>
          <cell r="B758" t="str">
            <v/>
          </cell>
          <cell r="D758" t="str">
            <v/>
          </cell>
          <cell r="F758">
            <v>0</v>
          </cell>
          <cell r="G758">
            <v>0</v>
          </cell>
        </row>
        <row r="759">
          <cell r="A759" t="str">
            <v/>
          </cell>
          <cell r="B759" t="str">
            <v/>
          </cell>
          <cell r="D759" t="str">
            <v/>
          </cell>
          <cell r="F759">
            <v>0</v>
          </cell>
          <cell r="G759">
            <v>0</v>
          </cell>
        </row>
        <row r="760">
          <cell r="A760" t="str">
            <v/>
          </cell>
          <cell r="B760" t="str">
            <v/>
          </cell>
          <cell r="D760" t="str">
            <v/>
          </cell>
          <cell r="F760">
            <v>0</v>
          </cell>
          <cell r="G760">
            <v>0</v>
          </cell>
        </row>
        <row r="761">
          <cell r="A761" t="str">
            <v/>
          </cell>
          <cell r="B761" t="str">
            <v/>
          </cell>
          <cell r="D761" t="str">
            <v/>
          </cell>
          <cell r="F761">
            <v>0</v>
          </cell>
          <cell r="G761">
            <v>0</v>
          </cell>
        </row>
        <row r="762">
          <cell r="A762" t="str">
            <v/>
          </cell>
          <cell r="B762" t="str">
            <v/>
          </cell>
          <cell r="D762" t="str">
            <v/>
          </cell>
          <cell r="F762">
            <v>0</v>
          </cell>
          <cell r="G762">
            <v>0</v>
          </cell>
        </row>
        <row r="763">
          <cell r="A763" t="str">
            <v/>
          </cell>
          <cell r="B763" t="str">
            <v/>
          </cell>
          <cell r="D763" t="str">
            <v/>
          </cell>
          <cell r="F763">
            <v>0</v>
          </cell>
          <cell r="G763">
            <v>0</v>
          </cell>
        </row>
        <row r="764">
          <cell r="A764" t="str">
            <v/>
          </cell>
          <cell r="B764" t="str">
            <v/>
          </cell>
          <cell r="D764" t="str">
            <v/>
          </cell>
          <cell r="F764">
            <v>0</v>
          </cell>
          <cell r="G764">
            <v>0</v>
          </cell>
        </row>
        <row r="765">
          <cell r="A765" t="str">
            <v/>
          </cell>
          <cell r="B765" t="str">
            <v/>
          </cell>
          <cell r="D765" t="str">
            <v/>
          </cell>
          <cell r="F765">
            <v>0</v>
          </cell>
          <cell r="G765">
            <v>0</v>
          </cell>
        </row>
        <row r="766">
          <cell r="A766" t="str">
            <v/>
          </cell>
          <cell r="B766" t="str">
            <v/>
          </cell>
          <cell r="D766" t="str">
            <v/>
          </cell>
          <cell r="F766">
            <v>0</v>
          </cell>
          <cell r="G766">
            <v>0</v>
          </cell>
        </row>
        <row r="767">
          <cell r="A767" t="str">
            <v/>
          </cell>
          <cell r="B767" t="str">
            <v/>
          </cell>
          <cell r="D767" t="str">
            <v/>
          </cell>
          <cell r="F767">
            <v>0</v>
          </cell>
          <cell r="G767">
            <v>0</v>
          </cell>
        </row>
        <row r="768">
          <cell r="A768" t="str">
            <v/>
          </cell>
          <cell r="B768" t="str">
            <v/>
          </cell>
          <cell r="D768" t="str">
            <v/>
          </cell>
          <cell r="F768">
            <v>0</v>
          </cell>
          <cell r="G768">
            <v>0</v>
          </cell>
        </row>
        <row r="769">
          <cell r="A769" t="str">
            <v/>
          </cell>
          <cell r="B769" t="str">
            <v/>
          </cell>
          <cell r="D769" t="str">
            <v/>
          </cell>
          <cell r="F769">
            <v>0</v>
          </cell>
          <cell r="G769">
            <v>0</v>
          </cell>
        </row>
        <row r="770">
          <cell r="A770" t="str">
            <v/>
          </cell>
          <cell r="B770" t="str">
            <v/>
          </cell>
          <cell r="D770" t="str">
            <v/>
          </cell>
          <cell r="F770">
            <v>0</v>
          </cell>
          <cell r="G770">
            <v>0</v>
          </cell>
        </row>
        <row r="771">
          <cell r="A771" t="str">
            <v/>
          </cell>
          <cell r="B771" t="str">
            <v/>
          </cell>
          <cell r="D771" t="str">
            <v/>
          </cell>
          <cell r="F771">
            <v>0</v>
          </cell>
          <cell r="G771">
            <v>0</v>
          </cell>
        </row>
        <row r="772">
          <cell r="A772" t="str">
            <v/>
          </cell>
          <cell r="B772" t="str">
            <v/>
          </cell>
          <cell r="D772" t="str">
            <v/>
          </cell>
          <cell r="F772">
            <v>0</v>
          </cell>
          <cell r="G772">
            <v>0</v>
          </cell>
        </row>
        <row r="773">
          <cell r="F773" t="str">
            <v>Total A</v>
          </cell>
          <cell r="G773">
            <v>0</v>
          </cell>
        </row>
        <row r="774">
          <cell r="A774" t="str">
            <v>B - MANO DE OBRA</v>
          </cell>
        </row>
        <row r="775">
          <cell r="A775" t="str">
            <v/>
          </cell>
          <cell r="B775" t="str">
            <v/>
          </cell>
          <cell r="D775" t="str">
            <v/>
          </cell>
          <cell r="F775">
            <v>0</v>
          </cell>
          <cell r="G775">
            <v>0</v>
          </cell>
        </row>
        <row r="776">
          <cell r="A776" t="str">
            <v/>
          </cell>
          <cell r="B776" t="str">
            <v/>
          </cell>
          <cell r="D776" t="str">
            <v/>
          </cell>
          <cell r="F776">
            <v>0</v>
          </cell>
          <cell r="G776">
            <v>0</v>
          </cell>
        </row>
        <row r="777">
          <cell r="A777" t="str">
            <v/>
          </cell>
          <cell r="B777" t="str">
            <v/>
          </cell>
          <cell r="D777" t="str">
            <v/>
          </cell>
          <cell r="F777">
            <v>0</v>
          </cell>
          <cell r="G777">
            <v>0</v>
          </cell>
        </row>
        <row r="778">
          <cell r="A778" t="str">
            <v/>
          </cell>
          <cell r="B778" t="str">
            <v/>
          </cell>
          <cell r="D778" t="str">
            <v/>
          </cell>
          <cell r="F778">
            <v>0</v>
          </cell>
          <cell r="G778">
            <v>0</v>
          </cell>
        </row>
        <row r="779">
          <cell r="A779" t="str">
            <v/>
          </cell>
          <cell r="B779" t="str">
            <v/>
          </cell>
          <cell r="D779" t="str">
            <v/>
          </cell>
          <cell r="F779">
            <v>0</v>
          </cell>
          <cell r="G779">
            <v>0</v>
          </cell>
        </row>
        <row r="780">
          <cell r="A780" t="str">
            <v/>
          </cell>
          <cell r="B780" t="str">
            <v/>
          </cell>
          <cell r="D780" t="str">
            <v/>
          </cell>
          <cell r="F780">
            <v>0</v>
          </cell>
          <cell r="G780">
            <v>0</v>
          </cell>
        </row>
        <row r="781">
          <cell r="A781" t="str">
            <v/>
          </cell>
          <cell r="B781" t="str">
            <v/>
          </cell>
          <cell r="D781" t="str">
            <v/>
          </cell>
          <cell r="F781">
            <v>0</v>
          </cell>
          <cell r="G781">
            <v>0</v>
          </cell>
        </row>
        <row r="782">
          <cell r="A782" t="str">
            <v/>
          </cell>
          <cell r="B782" t="str">
            <v/>
          </cell>
          <cell r="D782" t="str">
            <v/>
          </cell>
          <cell r="F782">
            <v>0</v>
          </cell>
          <cell r="G782">
            <v>0</v>
          </cell>
        </row>
        <row r="783">
          <cell r="F783" t="str">
            <v>Total B</v>
          </cell>
          <cell r="G783">
            <v>0</v>
          </cell>
        </row>
        <row r="784">
          <cell r="A784" t="str">
            <v>C - EQUIPOS</v>
          </cell>
        </row>
        <row r="785">
          <cell r="A785" t="str">
            <v/>
          </cell>
          <cell r="B785" t="str">
            <v/>
          </cell>
          <cell r="D785" t="str">
            <v/>
          </cell>
          <cell r="F785">
            <v>0</v>
          </cell>
          <cell r="G785">
            <v>0</v>
          </cell>
        </row>
        <row r="786">
          <cell r="A786" t="str">
            <v/>
          </cell>
          <cell r="B786" t="str">
            <v/>
          </cell>
          <cell r="D786" t="str">
            <v/>
          </cell>
          <cell r="F786">
            <v>0</v>
          </cell>
          <cell r="G786">
            <v>0</v>
          </cell>
        </row>
        <row r="787">
          <cell r="A787" t="str">
            <v/>
          </cell>
          <cell r="B787" t="str">
            <v/>
          </cell>
          <cell r="D787" t="str">
            <v/>
          </cell>
          <cell r="F787">
            <v>0</v>
          </cell>
          <cell r="G787">
            <v>0</v>
          </cell>
        </row>
        <row r="788">
          <cell r="A788" t="str">
            <v/>
          </cell>
          <cell r="B788" t="str">
            <v/>
          </cell>
          <cell r="D788" t="str">
            <v/>
          </cell>
          <cell r="F788">
            <v>0</v>
          </cell>
          <cell r="G788">
            <v>0</v>
          </cell>
        </row>
        <row r="789">
          <cell r="A789" t="str">
            <v/>
          </cell>
          <cell r="B789" t="str">
            <v/>
          </cell>
          <cell r="D789" t="str">
            <v/>
          </cell>
          <cell r="F789">
            <v>0</v>
          </cell>
          <cell r="G789">
            <v>0</v>
          </cell>
        </row>
        <row r="790">
          <cell r="A790" t="str">
            <v/>
          </cell>
          <cell r="B790" t="str">
            <v/>
          </cell>
          <cell r="D790" t="str">
            <v/>
          </cell>
          <cell r="F790">
            <v>0</v>
          </cell>
          <cell r="G790">
            <v>0</v>
          </cell>
        </row>
        <row r="791">
          <cell r="A791" t="str">
            <v/>
          </cell>
          <cell r="B791" t="str">
            <v/>
          </cell>
          <cell r="D791" t="str">
            <v/>
          </cell>
          <cell r="F791">
            <v>0</v>
          </cell>
          <cell r="G791">
            <v>0</v>
          </cell>
        </row>
        <row r="792">
          <cell r="A792" t="str">
            <v/>
          </cell>
          <cell r="B792" t="str">
            <v/>
          </cell>
          <cell r="D792" t="str">
            <v/>
          </cell>
          <cell r="F792">
            <v>0</v>
          </cell>
          <cell r="G792">
            <v>0</v>
          </cell>
        </row>
        <row r="793">
          <cell r="A793" t="str">
            <v/>
          </cell>
          <cell r="B793" t="str">
            <v/>
          </cell>
          <cell r="D793" t="str">
            <v/>
          </cell>
          <cell r="F793">
            <v>0</v>
          </cell>
          <cell r="G793">
            <v>0</v>
          </cell>
        </row>
        <row r="794">
          <cell r="A794" t="str">
            <v/>
          </cell>
          <cell r="B794" t="str">
            <v/>
          </cell>
          <cell r="D794" t="str">
            <v/>
          </cell>
          <cell r="F794">
            <v>0</v>
          </cell>
          <cell r="G794">
            <v>0</v>
          </cell>
        </row>
        <row r="795">
          <cell r="F795" t="str">
            <v>Total C</v>
          </cell>
          <cell r="G795">
            <v>0</v>
          </cell>
        </row>
        <row r="797">
          <cell r="A797" t="str">
            <v/>
          </cell>
          <cell r="B797" t="str">
            <v/>
          </cell>
          <cell r="D797" t="str">
            <v>COSTO NETO</v>
          </cell>
          <cell r="F797" t="str">
            <v>Total D=A+B+C</v>
          </cell>
          <cell r="G797">
            <v>0</v>
          </cell>
        </row>
        <row r="799">
          <cell r="A799" t="str">
            <v>ANALISIS DE PRECIOS</v>
          </cell>
        </row>
        <row r="800">
          <cell r="A800" t="str">
            <v>COMITENTE:</v>
          </cell>
          <cell r="B800" t="str">
            <v>INSTITUTO PROVINCIAL DE LA VIVIENDA</v>
          </cell>
        </row>
        <row r="801">
          <cell r="A801" t="str">
            <v>CONTRATISTA:</v>
          </cell>
          <cell r="B801">
            <v>0</v>
          </cell>
        </row>
        <row r="802">
          <cell r="A802" t="str">
            <v>OBRA:</v>
          </cell>
          <cell r="B802">
            <v>0</v>
          </cell>
          <cell r="F802" t="str">
            <v>PRECIOS A:</v>
          </cell>
          <cell r="G802">
            <v>0</v>
          </cell>
        </row>
        <row r="803">
          <cell r="A803" t="str">
            <v>UBICACIÓN:</v>
          </cell>
          <cell r="B803">
            <v>0</v>
          </cell>
        </row>
        <row r="804">
          <cell r="A804" t="str">
            <v>RUBRO:</v>
          </cell>
          <cell r="C804">
            <v>0</v>
          </cell>
        </row>
        <row r="805">
          <cell r="A805" t="str">
            <v>ITEM:</v>
          </cell>
          <cell r="B805" t="str">
            <v/>
          </cell>
          <cell r="C805" t="str">
            <v/>
          </cell>
          <cell r="F805" t="str">
            <v>UNIDAD:</v>
          </cell>
          <cell r="G805" t="str">
            <v/>
          </cell>
        </row>
        <row r="807">
          <cell r="A807" t="str">
            <v>DATOS REDETERMINACION</v>
          </cell>
          <cell r="C807" t="str">
            <v>DESIGNACION</v>
          </cell>
          <cell r="D807" t="str">
            <v>U</v>
          </cell>
          <cell r="E807" t="str">
            <v>Cantidad</v>
          </cell>
          <cell r="F807" t="str">
            <v>$ Unitarios</v>
          </cell>
          <cell r="G807" t="str">
            <v>$ Parcial</v>
          </cell>
        </row>
        <row r="808">
          <cell r="A808" t="str">
            <v>CÓDIGO</v>
          </cell>
          <cell r="B808" t="str">
            <v>DESCRIPCIÓN</v>
          </cell>
        </row>
        <row r="809">
          <cell r="A809" t="str">
            <v>A - MATERIALES</v>
          </cell>
        </row>
        <row r="810">
          <cell r="A810" t="str">
            <v/>
          </cell>
          <cell r="B810" t="str">
            <v/>
          </cell>
          <cell r="D810" t="str">
            <v/>
          </cell>
          <cell r="F810">
            <v>0</v>
          </cell>
          <cell r="G810">
            <v>0</v>
          </cell>
        </row>
        <row r="811">
          <cell r="A811" t="str">
            <v/>
          </cell>
          <cell r="B811" t="str">
            <v/>
          </cell>
          <cell r="D811" t="str">
            <v/>
          </cell>
          <cell r="F811">
            <v>0</v>
          </cell>
          <cell r="G811">
            <v>0</v>
          </cell>
        </row>
        <row r="812">
          <cell r="A812" t="str">
            <v/>
          </cell>
          <cell r="B812" t="str">
            <v/>
          </cell>
          <cell r="D812" t="str">
            <v/>
          </cell>
          <cell r="F812">
            <v>0</v>
          </cell>
          <cell r="G812">
            <v>0</v>
          </cell>
        </row>
        <row r="813">
          <cell r="A813" t="str">
            <v/>
          </cell>
          <cell r="B813" t="str">
            <v/>
          </cell>
          <cell r="D813" t="str">
            <v/>
          </cell>
          <cell r="F813">
            <v>0</v>
          </cell>
          <cell r="G813">
            <v>0</v>
          </cell>
        </row>
        <row r="814">
          <cell r="A814" t="str">
            <v/>
          </cell>
          <cell r="B814" t="str">
            <v/>
          </cell>
          <cell r="D814" t="str">
            <v/>
          </cell>
          <cell r="F814">
            <v>0</v>
          </cell>
          <cell r="G814">
            <v>0</v>
          </cell>
        </row>
        <row r="815">
          <cell r="A815" t="str">
            <v/>
          </cell>
          <cell r="B815" t="str">
            <v/>
          </cell>
          <cell r="D815" t="str">
            <v/>
          </cell>
          <cell r="F815">
            <v>0</v>
          </cell>
          <cell r="G815">
            <v>0</v>
          </cell>
        </row>
        <row r="816">
          <cell r="A816" t="str">
            <v/>
          </cell>
          <cell r="B816" t="str">
            <v/>
          </cell>
          <cell r="D816" t="str">
            <v/>
          </cell>
          <cell r="F816">
            <v>0</v>
          </cell>
          <cell r="G816">
            <v>0</v>
          </cell>
        </row>
        <row r="817">
          <cell r="A817" t="str">
            <v/>
          </cell>
          <cell r="B817" t="str">
            <v/>
          </cell>
          <cell r="D817" t="str">
            <v/>
          </cell>
          <cell r="F817">
            <v>0</v>
          </cell>
          <cell r="G817">
            <v>0</v>
          </cell>
        </row>
        <row r="818">
          <cell r="A818" t="str">
            <v/>
          </cell>
          <cell r="B818" t="str">
            <v/>
          </cell>
          <cell r="D818" t="str">
            <v/>
          </cell>
          <cell r="F818">
            <v>0</v>
          </cell>
          <cell r="G818">
            <v>0</v>
          </cell>
        </row>
        <row r="819">
          <cell r="A819" t="str">
            <v/>
          </cell>
          <cell r="B819" t="str">
            <v/>
          </cell>
          <cell r="D819" t="str">
            <v/>
          </cell>
          <cell r="F819">
            <v>0</v>
          </cell>
          <cell r="G819">
            <v>0</v>
          </cell>
        </row>
        <row r="820">
          <cell r="A820" t="str">
            <v/>
          </cell>
          <cell r="B820" t="str">
            <v/>
          </cell>
          <cell r="D820" t="str">
            <v/>
          </cell>
          <cell r="F820">
            <v>0</v>
          </cell>
          <cell r="G820">
            <v>0</v>
          </cell>
        </row>
        <row r="821">
          <cell r="A821" t="str">
            <v/>
          </cell>
          <cell r="B821" t="str">
            <v/>
          </cell>
          <cell r="D821" t="str">
            <v/>
          </cell>
          <cell r="F821">
            <v>0</v>
          </cell>
          <cell r="G821">
            <v>0</v>
          </cell>
        </row>
        <row r="822">
          <cell r="A822" t="str">
            <v/>
          </cell>
          <cell r="B822" t="str">
            <v/>
          </cell>
          <cell r="D822" t="str">
            <v/>
          </cell>
          <cell r="F822">
            <v>0</v>
          </cell>
          <cell r="G822">
            <v>0</v>
          </cell>
        </row>
        <row r="823">
          <cell r="A823" t="str">
            <v/>
          </cell>
          <cell r="B823" t="str">
            <v/>
          </cell>
          <cell r="D823" t="str">
            <v/>
          </cell>
          <cell r="F823">
            <v>0</v>
          </cell>
          <cell r="G823">
            <v>0</v>
          </cell>
        </row>
        <row r="824">
          <cell r="A824" t="str">
            <v/>
          </cell>
          <cell r="B824" t="str">
            <v/>
          </cell>
          <cell r="D824" t="str">
            <v/>
          </cell>
          <cell r="F824">
            <v>0</v>
          </cell>
          <cell r="G824">
            <v>0</v>
          </cell>
        </row>
        <row r="825">
          <cell r="A825" t="str">
            <v/>
          </cell>
          <cell r="B825" t="str">
            <v/>
          </cell>
          <cell r="D825" t="str">
            <v/>
          </cell>
          <cell r="F825">
            <v>0</v>
          </cell>
          <cell r="G825">
            <v>0</v>
          </cell>
        </row>
        <row r="826">
          <cell r="A826" t="str">
            <v/>
          </cell>
          <cell r="B826" t="str">
            <v/>
          </cell>
          <cell r="D826" t="str">
            <v/>
          </cell>
          <cell r="F826">
            <v>0</v>
          </cell>
          <cell r="G826">
            <v>0</v>
          </cell>
        </row>
        <row r="827">
          <cell r="A827" t="str">
            <v/>
          </cell>
          <cell r="B827" t="str">
            <v/>
          </cell>
          <cell r="D827" t="str">
            <v/>
          </cell>
          <cell r="F827">
            <v>0</v>
          </cell>
          <cell r="G827">
            <v>0</v>
          </cell>
        </row>
        <row r="828">
          <cell r="A828" t="str">
            <v/>
          </cell>
          <cell r="B828" t="str">
            <v/>
          </cell>
          <cell r="D828" t="str">
            <v/>
          </cell>
          <cell r="F828">
            <v>0</v>
          </cell>
          <cell r="G828">
            <v>0</v>
          </cell>
        </row>
        <row r="829">
          <cell r="A829" t="str">
            <v/>
          </cell>
          <cell r="B829" t="str">
            <v/>
          </cell>
          <cell r="D829" t="str">
            <v/>
          </cell>
          <cell r="F829">
            <v>0</v>
          </cell>
          <cell r="G829">
            <v>0</v>
          </cell>
        </row>
        <row r="830">
          <cell r="F830" t="str">
            <v>Total A</v>
          </cell>
          <cell r="G830">
            <v>0</v>
          </cell>
        </row>
        <row r="831">
          <cell r="A831" t="str">
            <v>B - MANO DE OBRA</v>
          </cell>
        </row>
        <row r="832">
          <cell r="A832" t="str">
            <v/>
          </cell>
          <cell r="B832" t="str">
            <v/>
          </cell>
          <cell r="D832" t="str">
            <v/>
          </cell>
          <cell r="F832">
            <v>0</v>
          </cell>
          <cell r="G832">
            <v>0</v>
          </cell>
        </row>
        <row r="833">
          <cell r="A833" t="str">
            <v/>
          </cell>
          <cell r="B833" t="str">
            <v/>
          </cell>
          <cell r="D833" t="str">
            <v/>
          </cell>
          <cell r="F833">
            <v>0</v>
          </cell>
          <cell r="G833">
            <v>0</v>
          </cell>
        </row>
        <row r="834">
          <cell r="A834" t="str">
            <v/>
          </cell>
          <cell r="B834" t="str">
            <v/>
          </cell>
          <cell r="D834" t="str">
            <v/>
          </cell>
          <cell r="F834">
            <v>0</v>
          </cell>
          <cell r="G834">
            <v>0</v>
          </cell>
        </row>
        <row r="835">
          <cell r="A835" t="str">
            <v/>
          </cell>
          <cell r="B835" t="str">
            <v/>
          </cell>
          <cell r="D835" t="str">
            <v/>
          </cell>
          <cell r="F835">
            <v>0</v>
          </cell>
          <cell r="G835">
            <v>0</v>
          </cell>
        </row>
        <row r="836">
          <cell r="A836" t="str">
            <v/>
          </cell>
          <cell r="B836" t="str">
            <v/>
          </cell>
          <cell r="D836" t="str">
            <v/>
          </cell>
          <cell r="F836">
            <v>0</v>
          </cell>
          <cell r="G836">
            <v>0</v>
          </cell>
        </row>
        <row r="837">
          <cell r="A837" t="str">
            <v/>
          </cell>
          <cell r="B837" t="str">
            <v/>
          </cell>
          <cell r="D837" t="str">
            <v/>
          </cell>
          <cell r="F837">
            <v>0</v>
          </cell>
          <cell r="G837">
            <v>0</v>
          </cell>
        </row>
        <row r="838">
          <cell r="A838" t="str">
            <v/>
          </cell>
          <cell r="B838" t="str">
            <v/>
          </cell>
          <cell r="D838" t="str">
            <v/>
          </cell>
          <cell r="F838">
            <v>0</v>
          </cell>
          <cell r="G838">
            <v>0</v>
          </cell>
        </row>
        <row r="839">
          <cell r="A839" t="str">
            <v/>
          </cell>
          <cell r="B839" t="str">
            <v/>
          </cell>
          <cell r="D839" t="str">
            <v/>
          </cell>
          <cell r="F839">
            <v>0</v>
          </cell>
          <cell r="G839">
            <v>0</v>
          </cell>
        </row>
        <row r="840">
          <cell r="F840" t="str">
            <v>Total B</v>
          </cell>
          <cell r="G840">
            <v>0</v>
          </cell>
        </row>
        <row r="841">
          <cell r="A841" t="str">
            <v>C - EQUIPOS</v>
          </cell>
        </row>
        <row r="842">
          <cell r="A842" t="str">
            <v/>
          </cell>
          <cell r="B842" t="str">
            <v/>
          </cell>
          <cell r="D842" t="str">
            <v/>
          </cell>
          <cell r="F842">
            <v>0</v>
          </cell>
          <cell r="G842">
            <v>0</v>
          </cell>
        </row>
        <row r="843">
          <cell r="A843" t="str">
            <v/>
          </cell>
          <cell r="B843" t="str">
            <v/>
          </cell>
          <cell r="D843" t="str">
            <v/>
          </cell>
          <cell r="F843">
            <v>0</v>
          </cell>
          <cell r="G843">
            <v>0</v>
          </cell>
        </row>
        <row r="844">
          <cell r="A844" t="str">
            <v/>
          </cell>
          <cell r="B844" t="str">
            <v/>
          </cell>
          <cell r="D844" t="str">
            <v/>
          </cell>
          <cell r="F844">
            <v>0</v>
          </cell>
          <cell r="G844">
            <v>0</v>
          </cell>
        </row>
        <row r="845">
          <cell r="A845" t="str">
            <v/>
          </cell>
          <cell r="B845" t="str">
            <v/>
          </cell>
          <cell r="D845" t="str">
            <v/>
          </cell>
          <cell r="F845">
            <v>0</v>
          </cell>
          <cell r="G845">
            <v>0</v>
          </cell>
        </row>
        <row r="846">
          <cell r="A846" t="str">
            <v/>
          </cell>
          <cell r="B846" t="str">
            <v/>
          </cell>
          <cell r="D846" t="str">
            <v/>
          </cell>
          <cell r="F846">
            <v>0</v>
          </cell>
          <cell r="G846">
            <v>0</v>
          </cell>
        </row>
        <row r="847">
          <cell r="A847" t="str">
            <v/>
          </cell>
          <cell r="B847" t="str">
            <v/>
          </cell>
          <cell r="D847" t="str">
            <v/>
          </cell>
          <cell r="F847">
            <v>0</v>
          </cell>
          <cell r="G847">
            <v>0</v>
          </cell>
        </row>
        <row r="848">
          <cell r="A848" t="str">
            <v/>
          </cell>
          <cell r="B848" t="str">
            <v/>
          </cell>
          <cell r="D848" t="str">
            <v/>
          </cell>
          <cell r="F848">
            <v>0</v>
          </cell>
          <cell r="G848">
            <v>0</v>
          </cell>
        </row>
        <row r="849">
          <cell r="A849" t="str">
            <v/>
          </cell>
          <cell r="B849" t="str">
            <v/>
          </cell>
          <cell r="D849" t="str">
            <v/>
          </cell>
          <cell r="F849">
            <v>0</v>
          </cell>
          <cell r="G849">
            <v>0</v>
          </cell>
        </row>
        <row r="850">
          <cell r="A850" t="str">
            <v/>
          </cell>
          <cell r="B850" t="str">
            <v/>
          </cell>
          <cell r="D850" t="str">
            <v/>
          </cell>
          <cell r="F850">
            <v>0</v>
          </cell>
          <cell r="G850">
            <v>0</v>
          </cell>
        </row>
        <row r="851">
          <cell r="A851" t="str">
            <v/>
          </cell>
          <cell r="B851" t="str">
            <v/>
          </cell>
          <cell r="D851" t="str">
            <v/>
          </cell>
          <cell r="F851">
            <v>0</v>
          </cell>
          <cell r="G851">
            <v>0</v>
          </cell>
        </row>
        <row r="852">
          <cell r="F852" t="str">
            <v>Total C</v>
          </cell>
          <cell r="G852">
            <v>0</v>
          </cell>
        </row>
        <row r="854">
          <cell r="A854" t="str">
            <v/>
          </cell>
          <cell r="B854" t="str">
            <v/>
          </cell>
          <cell r="D854" t="str">
            <v>COSTO NETO</v>
          </cell>
          <cell r="F854" t="str">
            <v>Total D=A+B+C</v>
          </cell>
          <cell r="G854">
            <v>0</v>
          </cell>
        </row>
        <row r="856">
          <cell r="A856" t="str">
            <v>ANALISIS DE PRECIOS</v>
          </cell>
        </row>
        <row r="857">
          <cell r="A857" t="str">
            <v>COMITENTE:</v>
          </cell>
          <cell r="B857" t="str">
            <v>INSTITUTO PROVINCIAL DE LA VIVIENDA</v>
          </cell>
        </row>
        <row r="858">
          <cell r="A858" t="str">
            <v>CONTRATISTA:</v>
          </cell>
          <cell r="B858">
            <v>0</v>
          </cell>
        </row>
        <row r="859">
          <cell r="A859" t="str">
            <v>OBRA:</v>
          </cell>
          <cell r="B859">
            <v>0</v>
          </cell>
          <cell r="F859" t="str">
            <v>PRECIOS A:</v>
          </cell>
          <cell r="G859">
            <v>0</v>
          </cell>
        </row>
        <row r="860">
          <cell r="A860" t="str">
            <v>UBICACIÓN:</v>
          </cell>
          <cell r="B860">
            <v>0</v>
          </cell>
        </row>
        <row r="861">
          <cell r="A861" t="str">
            <v>RUBRO:</v>
          </cell>
          <cell r="C861">
            <v>0</v>
          </cell>
        </row>
        <row r="862">
          <cell r="A862" t="str">
            <v>ITEM:</v>
          </cell>
          <cell r="B862" t="str">
            <v/>
          </cell>
          <cell r="C862" t="str">
            <v/>
          </cell>
          <cell r="F862" t="str">
            <v>UNIDAD:</v>
          </cell>
          <cell r="G862" t="str">
            <v/>
          </cell>
        </row>
        <row r="864">
          <cell r="A864" t="str">
            <v>DATOS REDETERMINACION</v>
          </cell>
          <cell r="C864" t="str">
            <v>DESIGNACION</v>
          </cell>
          <cell r="D864" t="str">
            <v>U</v>
          </cell>
          <cell r="E864" t="str">
            <v>Cantidad</v>
          </cell>
          <cell r="F864" t="str">
            <v>$ Unitarios</v>
          </cell>
          <cell r="G864" t="str">
            <v>$ Parcial</v>
          </cell>
        </row>
        <row r="865">
          <cell r="A865" t="str">
            <v>CÓDIGO</v>
          </cell>
          <cell r="B865" t="str">
            <v>DESCRIPCIÓN</v>
          </cell>
        </row>
        <row r="866">
          <cell r="A866" t="str">
            <v>A - MATERIALES</v>
          </cell>
        </row>
        <row r="867">
          <cell r="A867" t="str">
            <v/>
          </cell>
          <cell r="B867" t="str">
            <v/>
          </cell>
          <cell r="D867" t="str">
            <v/>
          </cell>
          <cell r="F867">
            <v>0</v>
          </cell>
          <cell r="G867">
            <v>0</v>
          </cell>
        </row>
        <row r="868">
          <cell r="A868" t="str">
            <v/>
          </cell>
          <cell r="B868" t="str">
            <v/>
          </cell>
          <cell r="D868" t="str">
            <v/>
          </cell>
          <cell r="F868">
            <v>0</v>
          </cell>
          <cell r="G868">
            <v>0</v>
          </cell>
        </row>
        <row r="869">
          <cell r="A869" t="str">
            <v/>
          </cell>
          <cell r="B869" t="str">
            <v/>
          </cell>
          <cell r="D869" t="str">
            <v/>
          </cell>
          <cell r="F869">
            <v>0</v>
          </cell>
          <cell r="G869">
            <v>0</v>
          </cell>
        </row>
        <row r="870">
          <cell r="A870" t="str">
            <v/>
          </cell>
          <cell r="B870" t="str">
            <v/>
          </cell>
          <cell r="D870" t="str">
            <v/>
          </cell>
          <cell r="F870">
            <v>0</v>
          </cell>
          <cell r="G870">
            <v>0</v>
          </cell>
        </row>
        <row r="871">
          <cell r="A871" t="str">
            <v/>
          </cell>
          <cell r="B871" t="str">
            <v/>
          </cell>
          <cell r="D871" t="str">
            <v/>
          </cell>
          <cell r="F871">
            <v>0</v>
          </cell>
          <cell r="G871">
            <v>0</v>
          </cell>
        </row>
        <row r="872">
          <cell r="A872" t="str">
            <v/>
          </cell>
          <cell r="B872" t="str">
            <v/>
          </cell>
          <cell r="D872" t="str">
            <v/>
          </cell>
          <cell r="F872">
            <v>0</v>
          </cell>
          <cell r="G872">
            <v>0</v>
          </cell>
        </row>
        <row r="873">
          <cell r="A873" t="str">
            <v/>
          </cell>
          <cell r="B873" t="str">
            <v/>
          </cell>
          <cell r="D873" t="str">
            <v/>
          </cell>
          <cell r="F873">
            <v>0</v>
          </cell>
          <cell r="G873">
            <v>0</v>
          </cell>
        </row>
        <row r="874">
          <cell r="A874" t="str">
            <v/>
          </cell>
          <cell r="B874" t="str">
            <v/>
          </cell>
          <cell r="D874" t="str">
            <v/>
          </cell>
          <cell r="F874">
            <v>0</v>
          </cell>
          <cell r="G874">
            <v>0</v>
          </cell>
        </row>
        <row r="875">
          <cell r="A875" t="str">
            <v/>
          </cell>
          <cell r="B875" t="str">
            <v/>
          </cell>
          <cell r="D875" t="str">
            <v/>
          </cell>
          <cell r="F875">
            <v>0</v>
          </cell>
          <cell r="G875">
            <v>0</v>
          </cell>
        </row>
        <row r="876">
          <cell r="A876" t="str">
            <v/>
          </cell>
          <cell r="B876" t="str">
            <v/>
          </cell>
          <cell r="D876" t="str">
            <v/>
          </cell>
          <cell r="F876">
            <v>0</v>
          </cell>
          <cell r="G876">
            <v>0</v>
          </cell>
        </row>
        <row r="877">
          <cell r="A877" t="str">
            <v/>
          </cell>
          <cell r="B877" t="str">
            <v/>
          </cell>
          <cell r="D877" t="str">
            <v/>
          </cell>
          <cell r="F877">
            <v>0</v>
          </cell>
          <cell r="G877">
            <v>0</v>
          </cell>
        </row>
        <row r="878">
          <cell r="A878" t="str">
            <v/>
          </cell>
          <cell r="B878" t="str">
            <v/>
          </cell>
          <cell r="D878" t="str">
            <v/>
          </cell>
          <cell r="F878">
            <v>0</v>
          </cell>
          <cell r="G878">
            <v>0</v>
          </cell>
        </row>
        <row r="879">
          <cell r="A879" t="str">
            <v/>
          </cell>
          <cell r="B879" t="str">
            <v/>
          </cell>
          <cell r="D879" t="str">
            <v/>
          </cell>
          <cell r="F879">
            <v>0</v>
          </cell>
          <cell r="G879">
            <v>0</v>
          </cell>
        </row>
        <row r="880">
          <cell r="A880" t="str">
            <v/>
          </cell>
          <cell r="B880" t="str">
            <v/>
          </cell>
          <cell r="D880" t="str">
            <v/>
          </cell>
          <cell r="F880">
            <v>0</v>
          </cell>
          <cell r="G880">
            <v>0</v>
          </cell>
        </row>
        <row r="881">
          <cell r="A881" t="str">
            <v/>
          </cell>
          <cell r="B881" t="str">
            <v/>
          </cell>
          <cell r="D881" t="str">
            <v/>
          </cell>
          <cell r="F881">
            <v>0</v>
          </cell>
          <cell r="G881">
            <v>0</v>
          </cell>
        </row>
        <row r="882">
          <cell r="A882" t="str">
            <v/>
          </cell>
          <cell r="B882" t="str">
            <v/>
          </cell>
          <cell r="D882" t="str">
            <v/>
          </cell>
          <cell r="F882">
            <v>0</v>
          </cell>
          <cell r="G882">
            <v>0</v>
          </cell>
        </row>
        <row r="883">
          <cell r="A883" t="str">
            <v/>
          </cell>
          <cell r="B883" t="str">
            <v/>
          </cell>
          <cell r="D883" t="str">
            <v/>
          </cell>
          <cell r="F883">
            <v>0</v>
          </cell>
          <cell r="G883">
            <v>0</v>
          </cell>
        </row>
        <row r="884">
          <cell r="A884" t="str">
            <v/>
          </cell>
          <cell r="B884" t="str">
            <v/>
          </cell>
          <cell r="D884" t="str">
            <v/>
          </cell>
          <cell r="F884">
            <v>0</v>
          </cell>
          <cell r="G884">
            <v>0</v>
          </cell>
        </row>
        <row r="885">
          <cell r="A885" t="str">
            <v/>
          </cell>
          <cell r="B885" t="str">
            <v/>
          </cell>
          <cell r="D885" t="str">
            <v/>
          </cell>
          <cell r="F885">
            <v>0</v>
          </cell>
          <cell r="G885">
            <v>0</v>
          </cell>
        </row>
        <row r="886">
          <cell r="A886" t="str">
            <v/>
          </cell>
          <cell r="B886" t="str">
            <v/>
          </cell>
          <cell r="D886" t="str">
            <v/>
          </cell>
          <cell r="F886">
            <v>0</v>
          </cell>
          <cell r="G886">
            <v>0</v>
          </cell>
        </row>
        <row r="887">
          <cell r="F887" t="str">
            <v>Total A</v>
          </cell>
          <cell r="G887">
            <v>0</v>
          </cell>
        </row>
        <row r="888">
          <cell r="A888" t="str">
            <v>B - MANO DE OBRA</v>
          </cell>
        </row>
        <row r="889">
          <cell r="A889" t="str">
            <v/>
          </cell>
          <cell r="B889" t="str">
            <v/>
          </cell>
          <cell r="D889" t="str">
            <v/>
          </cell>
          <cell r="F889">
            <v>0</v>
          </cell>
          <cell r="G889">
            <v>0</v>
          </cell>
        </row>
        <row r="890">
          <cell r="A890" t="str">
            <v/>
          </cell>
          <cell r="B890" t="str">
            <v/>
          </cell>
          <cell r="D890" t="str">
            <v/>
          </cell>
          <cell r="F890">
            <v>0</v>
          </cell>
          <cell r="G890">
            <v>0</v>
          </cell>
        </row>
        <row r="891">
          <cell r="A891" t="str">
            <v/>
          </cell>
          <cell r="B891" t="str">
            <v/>
          </cell>
          <cell r="D891" t="str">
            <v/>
          </cell>
          <cell r="F891">
            <v>0</v>
          </cell>
          <cell r="G891">
            <v>0</v>
          </cell>
        </row>
        <row r="892">
          <cell r="A892" t="str">
            <v/>
          </cell>
          <cell r="B892" t="str">
            <v/>
          </cell>
          <cell r="D892" t="str">
            <v/>
          </cell>
          <cell r="F892">
            <v>0</v>
          </cell>
          <cell r="G892">
            <v>0</v>
          </cell>
        </row>
        <row r="893">
          <cell r="A893" t="str">
            <v/>
          </cell>
          <cell r="B893" t="str">
            <v/>
          </cell>
          <cell r="D893" t="str">
            <v/>
          </cell>
          <cell r="F893">
            <v>0</v>
          </cell>
          <cell r="G893">
            <v>0</v>
          </cell>
        </row>
        <row r="894">
          <cell r="A894" t="str">
            <v/>
          </cell>
          <cell r="B894" t="str">
            <v/>
          </cell>
          <cell r="D894" t="str">
            <v/>
          </cell>
          <cell r="F894">
            <v>0</v>
          </cell>
          <cell r="G894">
            <v>0</v>
          </cell>
        </row>
        <row r="895">
          <cell r="A895" t="str">
            <v/>
          </cell>
          <cell r="B895" t="str">
            <v/>
          </cell>
          <cell r="D895" t="str">
            <v/>
          </cell>
          <cell r="F895">
            <v>0</v>
          </cell>
          <cell r="G895">
            <v>0</v>
          </cell>
        </row>
        <row r="896">
          <cell r="A896" t="str">
            <v/>
          </cell>
          <cell r="B896" t="str">
            <v/>
          </cell>
          <cell r="D896" t="str">
            <v/>
          </cell>
          <cell r="F896">
            <v>0</v>
          </cell>
          <cell r="G896">
            <v>0</v>
          </cell>
        </row>
        <row r="897">
          <cell r="F897" t="str">
            <v>Total B</v>
          </cell>
          <cell r="G897">
            <v>0</v>
          </cell>
        </row>
        <row r="898">
          <cell r="A898" t="str">
            <v>C - EQUIPOS</v>
          </cell>
        </row>
        <row r="899">
          <cell r="A899" t="str">
            <v/>
          </cell>
          <cell r="B899" t="str">
            <v/>
          </cell>
          <cell r="D899" t="str">
            <v/>
          </cell>
          <cell r="F899">
            <v>0</v>
          </cell>
          <cell r="G899">
            <v>0</v>
          </cell>
        </row>
        <row r="900">
          <cell r="A900" t="str">
            <v/>
          </cell>
          <cell r="B900" t="str">
            <v/>
          </cell>
          <cell r="D900" t="str">
            <v/>
          </cell>
          <cell r="F900">
            <v>0</v>
          </cell>
          <cell r="G900">
            <v>0</v>
          </cell>
        </row>
        <row r="901">
          <cell r="A901" t="str">
            <v/>
          </cell>
          <cell r="B901" t="str">
            <v/>
          </cell>
          <cell r="D901" t="str">
            <v/>
          </cell>
          <cell r="F901">
            <v>0</v>
          </cell>
          <cell r="G901">
            <v>0</v>
          </cell>
        </row>
        <row r="902">
          <cell r="A902" t="str">
            <v/>
          </cell>
          <cell r="B902" t="str">
            <v/>
          </cell>
          <cell r="D902" t="str">
            <v/>
          </cell>
          <cell r="F902">
            <v>0</v>
          </cell>
          <cell r="G902">
            <v>0</v>
          </cell>
        </row>
        <row r="903">
          <cell r="A903" t="str">
            <v/>
          </cell>
          <cell r="B903" t="str">
            <v/>
          </cell>
          <cell r="D903" t="str">
            <v/>
          </cell>
          <cell r="F903">
            <v>0</v>
          </cell>
          <cell r="G903">
            <v>0</v>
          </cell>
        </row>
        <row r="904">
          <cell r="A904" t="str">
            <v/>
          </cell>
          <cell r="B904" t="str">
            <v/>
          </cell>
          <cell r="D904" t="str">
            <v/>
          </cell>
          <cell r="F904">
            <v>0</v>
          </cell>
          <cell r="G904">
            <v>0</v>
          </cell>
        </row>
        <row r="905">
          <cell r="A905" t="str">
            <v/>
          </cell>
          <cell r="B905" t="str">
            <v/>
          </cell>
          <cell r="D905" t="str">
            <v/>
          </cell>
          <cell r="F905">
            <v>0</v>
          </cell>
          <cell r="G905">
            <v>0</v>
          </cell>
        </row>
        <row r="906">
          <cell r="A906" t="str">
            <v/>
          </cell>
          <cell r="B906" t="str">
            <v/>
          </cell>
          <cell r="D906" t="str">
            <v/>
          </cell>
          <cell r="F906">
            <v>0</v>
          </cell>
          <cell r="G906">
            <v>0</v>
          </cell>
        </row>
        <row r="907">
          <cell r="A907" t="str">
            <v/>
          </cell>
          <cell r="B907" t="str">
            <v/>
          </cell>
          <cell r="D907" t="str">
            <v/>
          </cell>
          <cell r="F907">
            <v>0</v>
          </cell>
          <cell r="G907">
            <v>0</v>
          </cell>
        </row>
        <row r="908">
          <cell r="A908" t="str">
            <v/>
          </cell>
          <cell r="B908" t="str">
            <v/>
          </cell>
          <cell r="D908" t="str">
            <v/>
          </cell>
          <cell r="F908">
            <v>0</v>
          </cell>
          <cell r="G908">
            <v>0</v>
          </cell>
        </row>
        <row r="909">
          <cell r="F909" t="str">
            <v>Total C</v>
          </cell>
          <cell r="G909">
            <v>0</v>
          </cell>
        </row>
        <row r="911">
          <cell r="A911" t="str">
            <v/>
          </cell>
          <cell r="B911" t="str">
            <v/>
          </cell>
          <cell r="D911" t="str">
            <v>COSTO NETO</v>
          </cell>
          <cell r="F911" t="str">
            <v>Total D=A+B+C</v>
          </cell>
          <cell r="G911">
            <v>0</v>
          </cell>
        </row>
        <row r="913">
          <cell r="A913" t="str">
            <v>ANALISIS DE PRECIOS</v>
          </cell>
        </row>
        <row r="914">
          <cell r="A914" t="str">
            <v>COMITENTE:</v>
          </cell>
          <cell r="B914" t="str">
            <v>INSTITUTO PROVINCIAL DE LA VIVIENDA</v>
          </cell>
        </row>
        <row r="915">
          <cell r="A915" t="str">
            <v>CONTRATISTA:</v>
          </cell>
          <cell r="B915">
            <v>0</v>
          </cell>
        </row>
        <row r="916">
          <cell r="A916" t="str">
            <v>OBRA:</v>
          </cell>
          <cell r="B916">
            <v>0</v>
          </cell>
          <cell r="F916" t="str">
            <v>PRECIOS A:</v>
          </cell>
          <cell r="G916">
            <v>0</v>
          </cell>
        </row>
        <row r="917">
          <cell r="A917" t="str">
            <v>UBICACIÓN:</v>
          </cell>
          <cell r="B917">
            <v>0</v>
          </cell>
        </row>
        <row r="918">
          <cell r="A918" t="str">
            <v>RUBRO:</v>
          </cell>
          <cell r="C918">
            <v>0</v>
          </cell>
        </row>
        <row r="919">
          <cell r="A919" t="str">
            <v>ITEM:</v>
          </cell>
          <cell r="B919" t="str">
            <v/>
          </cell>
          <cell r="C919" t="str">
            <v/>
          </cell>
          <cell r="F919" t="str">
            <v>UNIDAD:</v>
          </cell>
          <cell r="G919" t="str">
            <v/>
          </cell>
        </row>
        <row r="921">
          <cell r="A921" t="str">
            <v>DATOS REDETERMINACION</v>
          </cell>
          <cell r="C921" t="str">
            <v>DESIGNACION</v>
          </cell>
          <cell r="D921" t="str">
            <v>U</v>
          </cell>
          <cell r="E921" t="str">
            <v>Cantidad</v>
          </cell>
          <cell r="F921" t="str">
            <v>$ Unitarios</v>
          </cell>
          <cell r="G921" t="str">
            <v>$ Parcial</v>
          </cell>
        </row>
        <row r="922">
          <cell r="A922" t="str">
            <v>CÓDIGO</v>
          </cell>
          <cell r="B922" t="str">
            <v>DESCRIPCIÓN</v>
          </cell>
        </row>
        <row r="923">
          <cell r="A923" t="str">
            <v>A - MATERIALES</v>
          </cell>
        </row>
        <row r="924">
          <cell r="A924" t="str">
            <v/>
          </cell>
          <cell r="B924" t="str">
            <v/>
          </cell>
          <cell r="D924" t="str">
            <v/>
          </cell>
          <cell r="F924">
            <v>0</v>
          </cell>
          <cell r="G924">
            <v>0</v>
          </cell>
        </row>
        <row r="925">
          <cell r="A925" t="str">
            <v/>
          </cell>
          <cell r="B925" t="str">
            <v/>
          </cell>
          <cell r="D925" t="str">
            <v/>
          </cell>
          <cell r="F925">
            <v>0</v>
          </cell>
          <cell r="G925">
            <v>0</v>
          </cell>
        </row>
        <row r="926">
          <cell r="A926" t="str">
            <v/>
          </cell>
          <cell r="B926" t="str">
            <v/>
          </cell>
          <cell r="D926" t="str">
            <v/>
          </cell>
          <cell r="F926">
            <v>0</v>
          </cell>
          <cell r="G926">
            <v>0</v>
          </cell>
        </row>
        <row r="927">
          <cell r="A927" t="str">
            <v/>
          </cell>
          <cell r="B927" t="str">
            <v/>
          </cell>
          <cell r="D927" t="str">
            <v/>
          </cell>
          <cell r="F927">
            <v>0</v>
          </cell>
          <cell r="G927">
            <v>0</v>
          </cell>
        </row>
        <row r="928">
          <cell r="A928" t="str">
            <v/>
          </cell>
          <cell r="B928" t="str">
            <v/>
          </cell>
          <cell r="D928" t="str">
            <v/>
          </cell>
          <cell r="F928">
            <v>0</v>
          </cell>
          <cell r="G928">
            <v>0</v>
          </cell>
        </row>
        <row r="929">
          <cell r="A929" t="str">
            <v/>
          </cell>
          <cell r="B929" t="str">
            <v/>
          </cell>
          <cell r="D929" t="str">
            <v/>
          </cell>
          <cell r="F929">
            <v>0</v>
          </cell>
          <cell r="G929">
            <v>0</v>
          </cell>
        </row>
        <row r="930">
          <cell r="A930" t="str">
            <v/>
          </cell>
          <cell r="B930" t="str">
            <v/>
          </cell>
          <cell r="D930" t="str">
            <v/>
          </cell>
          <cell r="F930">
            <v>0</v>
          </cell>
          <cell r="G930">
            <v>0</v>
          </cell>
        </row>
        <row r="931">
          <cell r="A931" t="str">
            <v/>
          </cell>
          <cell r="B931" t="str">
            <v/>
          </cell>
          <cell r="D931" t="str">
            <v/>
          </cell>
          <cell r="F931">
            <v>0</v>
          </cell>
          <cell r="G931">
            <v>0</v>
          </cell>
        </row>
        <row r="932">
          <cell r="A932" t="str">
            <v/>
          </cell>
          <cell r="B932" t="str">
            <v/>
          </cell>
          <cell r="D932" t="str">
            <v/>
          </cell>
          <cell r="F932">
            <v>0</v>
          </cell>
          <cell r="G932">
            <v>0</v>
          </cell>
        </row>
        <row r="933">
          <cell r="A933" t="str">
            <v/>
          </cell>
          <cell r="B933" t="str">
            <v/>
          </cell>
          <cell r="D933" t="str">
            <v/>
          </cell>
          <cell r="F933">
            <v>0</v>
          </cell>
          <cell r="G933">
            <v>0</v>
          </cell>
        </row>
        <row r="934">
          <cell r="A934" t="str">
            <v/>
          </cell>
          <cell r="B934" t="str">
            <v/>
          </cell>
          <cell r="D934" t="str">
            <v/>
          </cell>
          <cell r="F934">
            <v>0</v>
          </cell>
          <cell r="G934">
            <v>0</v>
          </cell>
        </row>
        <row r="935">
          <cell r="A935" t="str">
            <v/>
          </cell>
          <cell r="B935" t="str">
            <v/>
          </cell>
          <cell r="D935" t="str">
            <v/>
          </cell>
          <cell r="F935">
            <v>0</v>
          </cell>
          <cell r="G935">
            <v>0</v>
          </cell>
        </row>
        <row r="936">
          <cell r="A936" t="str">
            <v/>
          </cell>
          <cell r="B936" t="str">
            <v/>
          </cell>
          <cell r="D936" t="str">
            <v/>
          </cell>
          <cell r="F936">
            <v>0</v>
          </cell>
          <cell r="G936">
            <v>0</v>
          </cell>
        </row>
        <row r="937">
          <cell r="A937" t="str">
            <v/>
          </cell>
          <cell r="B937" t="str">
            <v/>
          </cell>
          <cell r="D937" t="str">
            <v/>
          </cell>
          <cell r="F937">
            <v>0</v>
          </cell>
          <cell r="G937">
            <v>0</v>
          </cell>
        </row>
        <row r="938">
          <cell r="A938" t="str">
            <v/>
          </cell>
          <cell r="B938" t="str">
            <v/>
          </cell>
          <cell r="D938" t="str">
            <v/>
          </cell>
          <cell r="F938">
            <v>0</v>
          </cell>
          <cell r="G938">
            <v>0</v>
          </cell>
        </row>
        <row r="939">
          <cell r="A939" t="str">
            <v/>
          </cell>
          <cell r="B939" t="str">
            <v/>
          </cell>
          <cell r="D939" t="str">
            <v/>
          </cell>
          <cell r="F939">
            <v>0</v>
          </cell>
          <cell r="G939">
            <v>0</v>
          </cell>
        </row>
        <row r="940">
          <cell r="A940" t="str">
            <v/>
          </cell>
          <cell r="B940" t="str">
            <v/>
          </cell>
          <cell r="D940" t="str">
            <v/>
          </cell>
          <cell r="F940">
            <v>0</v>
          </cell>
          <cell r="G940">
            <v>0</v>
          </cell>
        </row>
        <row r="941">
          <cell r="A941" t="str">
            <v/>
          </cell>
          <cell r="B941" t="str">
            <v/>
          </cell>
          <cell r="D941" t="str">
            <v/>
          </cell>
          <cell r="F941">
            <v>0</v>
          </cell>
          <cell r="G941">
            <v>0</v>
          </cell>
        </row>
        <row r="942">
          <cell r="A942" t="str">
            <v/>
          </cell>
          <cell r="B942" t="str">
            <v/>
          </cell>
          <cell r="D942" t="str">
            <v/>
          </cell>
          <cell r="F942">
            <v>0</v>
          </cell>
          <cell r="G942">
            <v>0</v>
          </cell>
        </row>
        <row r="943">
          <cell r="A943" t="str">
            <v/>
          </cell>
          <cell r="B943" t="str">
            <v/>
          </cell>
          <cell r="D943" t="str">
            <v/>
          </cell>
          <cell r="F943">
            <v>0</v>
          </cell>
          <cell r="G943">
            <v>0</v>
          </cell>
        </row>
        <row r="944">
          <cell r="F944" t="str">
            <v>Total A</v>
          </cell>
          <cell r="G944">
            <v>0</v>
          </cell>
        </row>
        <row r="945">
          <cell r="A945" t="str">
            <v>B - MANO DE OBRA</v>
          </cell>
        </row>
        <row r="946">
          <cell r="A946" t="str">
            <v/>
          </cell>
          <cell r="B946" t="str">
            <v/>
          </cell>
          <cell r="D946" t="str">
            <v/>
          </cell>
          <cell r="F946">
            <v>0</v>
          </cell>
          <cell r="G946">
            <v>0</v>
          </cell>
        </row>
        <row r="947">
          <cell r="A947" t="str">
            <v/>
          </cell>
          <cell r="B947" t="str">
            <v/>
          </cell>
          <cell r="D947" t="str">
            <v/>
          </cell>
          <cell r="F947">
            <v>0</v>
          </cell>
          <cell r="G947">
            <v>0</v>
          </cell>
        </row>
        <row r="948">
          <cell r="A948" t="str">
            <v/>
          </cell>
          <cell r="B948" t="str">
            <v/>
          </cell>
          <cell r="D948" t="str">
            <v/>
          </cell>
          <cell r="F948">
            <v>0</v>
          </cell>
          <cell r="G948">
            <v>0</v>
          </cell>
        </row>
        <row r="949">
          <cell r="A949" t="str">
            <v/>
          </cell>
          <cell r="B949" t="str">
            <v/>
          </cell>
          <cell r="D949" t="str">
            <v/>
          </cell>
          <cell r="F949">
            <v>0</v>
          </cell>
          <cell r="G949">
            <v>0</v>
          </cell>
        </row>
        <row r="950">
          <cell r="A950" t="str">
            <v/>
          </cell>
          <cell r="B950" t="str">
            <v/>
          </cell>
          <cell r="D950" t="str">
            <v/>
          </cell>
          <cell r="F950">
            <v>0</v>
          </cell>
          <cell r="G950">
            <v>0</v>
          </cell>
        </row>
        <row r="951">
          <cell r="A951" t="str">
            <v/>
          </cell>
          <cell r="B951" t="str">
            <v/>
          </cell>
          <cell r="D951" t="str">
            <v/>
          </cell>
          <cell r="F951">
            <v>0</v>
          </cell>
          <cell r="G951">
            <v>0</v>
          </cell>
        </row>
        <row r="952">
          <cell r="A952" t="str">
            <v/>
          </cell>
          <cell r="B952" t="str">
            <v/>
          </cell>
          <cell r="D952" t="str">
            <v/>
          </cell>
          <cell r="F952">
            <v>0</v>
          </cell>
          <cell r="G952">
            <v>0</v>
          </cell>
        </row>
        <row r="953">
          <cell r="A953" t="str">
            <v/>
          </cell>
          <cell r="B953" t="str">
            <v/>
          </cell>
          <cell r="D953" t="str">
            <v/>
          </cell>
          <cell r="F953">
            <v>0</v>
          </cell>
          <cell r="G953">
            <v>0</v>
          </cell>
        </row>
        <row r="954">
          <cell r="F954" t="str">
            <v>Total B</v>
          </cell>
          <cell r="G954">
            <v>0</v>
          </cell>
        </row>
        <row r="955">
          <cell r="A955" t="str">
            <v>C - EQUIPOS</v>
          </cell>
        </row>
        <row r="956">
          <cell r="A956" t="str">
            <v/>
          </cell>
          <cell r="B956" t="str">
            <v/>
          </cell>
          <cell r="D956" t="str">
            <v/>
          </cell>
          <cell r="F956">
            <v>0</v>
          </cell>
          <cell r="G956">
            <v>0</v>
          </cell>
        </row>
        <row r="957">
          <cell r="A957" t="str">
            <v/>
          </cell>
          <cell r="B957" t="str">
            <v/>
          </cell>
          <cell r="D957" t="str">
            <v/>
          </cell>
          <cell r="F957">
            <v>0</v>
          </cell>
          <cell r="G957">
            <v>0</v>
          </cell>
        </row>
        <row r="958">
          <cell r="A958" t="str">
            <v/>
          </cell>
          <cell r="B958" t="str">
            <v/>
          </cell>
          <cell r="D958" t="str">
            <v/>
          </cell>
          <cell r="F958">
            <v>0</v>
          </cell>
          <cell r="G958">
            <v>0</v>
          </cell>
        </row>
        <row r="959">
          <cell r="A959" t="str">
            <v/>
          </cell>
          <cell r="B959" t="str">
            <v/>
          </cell>
          <cell r="D959" t="str">
            <v/>
          </cell>
          <cell r="F959">
            <v>0</v>
          </cell>
          <cell r="G959">
            <v>0</v>
          </cell>
        </row>
        <row r="960">
          <cell r="A960" t="str">
            <v/>
          </cell>
          <cell r="B960" t="str">
            <v/>
          </cell>
          <cell r="D960" t="str">
            <v/>
          </cell>
          <cell r="F960">
            <v>0</v>
          </cell>
          <cell r="G960">
            <v>0</v>
          </cell>
        </row>
        <row r="961">
          <cell r="A961" t="str">
            <v/>
          </cell>
          <cell r="B961" t="str">
            <v/>
          </cell>
          <cell r="D961" t="str">
            <v/>
          </cell>
          <cell r="F961">
            <v>0</v>
          </cell>
          <cell r="G961">
            <v>0</v>
          </cell>
        </row>
        <row r="962">
          <cell r="A962" t="str">
            <v/>
          </cell>
          <cell r="B962" t="str">
            <v/>
          </cell>
          <cell r="D962" t="str">
            <v/>
          </cell>
          <cell r="F962">
            <v>0</v>
          </cell>
          <cell r="G962">
            <v>0</v>
          </cell>
        </row>
        <row r="963">
          <cell r="A963" t="str">
            <v/>
          </cell>
          <cell r="B963" t="str">
            <v/>
          </cell>
          <cell r="D963" t="str">
            <v/>
          </cell>
          <cell r="F963">
            <v>0</v>
          </cell>
          <cell r="G963">
            <v>0</v>
          </cell>
        </row>
        <row r="964">
          <cell r="A964" t="str">
            <v/>
          </cell>
          <cell r="B964" t="str">
            <v/>
          </cell>
          <cell r="D964" t="str">
            <v/>
          </cell>
          <cell r="F964">
            <v>0</v>
          </cell>
          <cell r="G964">
            <v>0</v>
          </cell>
        </row>
        <row r="965">
          <cell r="A965" t="str">
            <v/>
          </cell>
          <cell r="B965" t="str">
            <v/>
          </cell>
          <cell r="D965" t="str">
            <v/>
          </cell>
          <cell r="F965">
            <v>0</v>
          </cell>
          <cell r="G965">
            <v>0</v>
          </cell>
        </row>
        <row r="966">
          <cell r="F966" t="str">
            <v>Total C</v>
          </cell>
          <cell r="G966">
            <v>0</v>
          </cell>
        </row>
        <row r="968">
          <cell r="A968" t="str">
            <v/>
          </cell>
          <cell r="B968" t="str">
            <v/>
          </cell>
          <cell r="D968" t="str">
            <v>COSTO NETO</v>
          </cell>
          <cell r="F968" t="str">
            <v>Total D=A+B+C</v>
          </cell>
          <cell r="G968">
            <v>0</v>
          </cell>
        </row>
        <row r="970">
          <cell r="A970" t="str">
            <v>ANALISIS DE PRECIOS</v>
          </cell>
        </row>
        <row r="971">
          <cell r="A971" t="str">
            <v>COMITENTE:</v>
          </cell>
          <cell r="B971" t="str">
            <v>INSTITUTO PROVINCIAL DE LA VIVIENDA</v>
          </cell>
        </row>
        <row r="972">
          <cell r="A972" t="str">
            <v>CONTRATISTA:</v>
          </cell>
          <cell r="B972">
            <v>0</v>
          </cell>
        </row>
        <row r="973">
          <cell r="A973" t="str">
            <v>OBRA:</v>
          </cell>
          <cell r="B973">
            <v>0</v>
          </cell>
          <cell r="F973" t="str">
            <v>PRECIOS A:</v>
          </cell>
          <cell r="G973">
            <v>0</v>
          </cell>
        </row>
        <row r="974">
          <cell r="A974" t="str">
            <v>UBICACIÓN:</v>
          </cell>
          <cell r="B974">
            <v>0</v>
          </cell>
        </row>
        <row r="975">
          <cell r="A975" t="str">
            <v>RUBRO:</v>
          </cell>
          <cell r="C975">
            <v>0</v>
          </cell>
        </row>
        <row r="976">
          <cell r="A976" t="str">
            <v>ITEM:</v>
          </cell>
          <cell r="B976" t="str">
            <v/>
          </cell>
          <cell r="C976" t="str">
            <v/>
          </cell>
          <cell r="F976" t="str">
            <v>UNIDAD:</v>
          </cell>
          <cell r="G976" t="str">
            <v/>
          </cell>
        </row>
        <row r="978">
          <cell r="A978" t="str">
            <v>DATOS REDETERMINACION</v>
          </cell>
          <cell r="C978" t="str">
            <v>DESIGNACION</v>
          </cell>
          <cell r="D978" t="str">
            <v>U</v>
          </cell>
          <cell r="E978" t="str">
            <v>Cantidad</v>
          </cell>
          <cell r="F978" t="str">
            <v>$ Unitarios</v>
          </cell>
          <cell r="G978" t="str">
            <v>$ Parcial</v>
          </cell>
        </row>
        <row r="979">
          <cell r="A979" t="str">
            <v>CÓDIGO</v>
          </cell>
          <cell r="B979" t="str">
            <v>DESCRIPCIÓN</v>
          </cell>
        </row>
        <row r="980">
          <cell r="A980" t="str">
            <v>A - MATERIALES</v>
          </cell>
        </row>
        <row r="981">
          <cell r="A981" t="str">
            <v/>
          </cell>
          <cell r="B981" t="str">
            <v/>
          </cell>
          <cell r="D981" t="str">
            <v/>
          </cell>
          <cell r="F981">
            <v>0</v>
          </cell>
          <cell r="G981">
            <v>0</v>
          </cell>
        </row>
        <row r="982">
          <cell r="A982" t="str">
            <v/>
          </cell>
          <cell r="B982" t="str">
            <v/>
          </cell>
          <cell r="D982" t="str">
            <v/>
          </cell>
          <cell r="F982">
            <v>0</v>
          </cell>
          <cell r="G982">
            <v>0</v>
          </cell>
        </row>
        <row r="983">
          <cell r="A983" t="str">
            <v/>
          </cell>
          <cell r="B983" t="str">
            <v/>
          </cell>
          <cell r="D983" t="str">
            <v/>
          </cell>
          <cell r="F983">
            <v>0</v>
          </cell>
          <cell r="G983">
            <v>0</v>
          </cell>
        </row>
        <row r="984">
          <cell r="A984" t="str">
            <v/>
          </cell>
          <cell r="B984" t="str">
            <v/>
          </cell>
          <cell r="D984" t="str">
            <v/>
          </cell>
          <cell r="F984">
            <v>0</v>
          </cell>
          <cell r="G984">
            <v>0</v>
          </cell>
        </row>
        <row r="985">
          <cell r="A985" t="str">
            <v/>
          </cell>
          <cell r="B985" t="str">
            <v/>
          </cell>
          <cell r="D985" t="str">
            <v/>
          </cell>
          <cell r="F985">
            <v>0</v>
          </cell>
          <cell r="G985">
            <v>0</v>
          </cell>
        </row>
        <row r="986">
          <cell r="A986" t="str">
            <v/>
          </cell>
          <cell r="B986" t="str">
            <v/>
          </cell>
          <cell r="D986" t="str">
            <v/>
          </cell>
          <cell r="F986">
            <v>0</v>
          </cell>
          <cell r="G986">
            <v>0</v>
          </cell>
        </row>
        <row r="987">
          <cell r="A987" t="str">
            <v/>
          </cell>
          <cell r="B987" t="str">
            <v/>
          </cell>
          <cell r="D987" t="str">
            <v/>
          </cell>
          <cell r="F987">
            <v>0</v>
          </cell>
          <cell r="G987">
            <v>0</v>
          </cell>
        </row>
        <row r="988">
          <cell r="A988" t="str">
            <v/>
          </cell>
          <cell r="B988" t="str">
            <v/>
          </cell>
          <cell r="D988" t="str">
            <v/>
          </cell>
          <cell r="F988">
            <v>0</v>
          </cell>
          <cell r="G988">
            <v>0</v>
          </cell>
        </row>
        <row r="989">
          <cell r="A989" t="str">
            <v/>
          </cell>
          <cell r="B989" t="str">
            <v/>
          </cell>
          <cell r="D989" t="str">
            <v/>
          </cell>
          <cell r="F989">
            <v>0</v>
          </cell>
          <cell r="G989">
            <v>0</v>
          </cell>
        </row>
        <row r="990">
          <cell r="A990" t="str">
            <v/>
          </cell>
          <cell r="B990" t="str">
            <v/>
          </cell>
          <cell r="D990" t="str">
            <v/>
          </cell>
          <cell r="F990">
            <v>0</v>
          </cell>
          <cell r="G990">
            <v>0</v>
          </cell>
        </row>
        <row r="991">
          <cell r="A991" t="str">
            <v/>
          </cell>
          <cell r="B991" t="str">
            <v/>
          </cell>
          <cell r="D991" t="str">
            <v/>
          </cell>
          <cell r="F991">
            <v>0</v>
          </cell>
          <cell r="G991">
            <v>0</v>
          </cell>
        </row>
        <row r="992">
          <cell r="A992" t="str">
            <v/>
          </cell>
          <cell r="B992" t="str">
            <v/>
          </cell>
          <cell r="D992" t="str">
            <v/>
          </cell>
          <cell r="F992">
            <v>0</v>
          </cell>
          <cell r="G992">
            <v>0</v>
          </cell>
        </row>
        <row r="993">
          <cell r="A993" t="str">
            <v/>
          </cell>
          <cell r="B993" t="str">
            <v/>
          </cell>
          <cell r="D993" t="str">
            <v/>
          </cell>
          <cell r="F993">
            <v>0</v>
          </cell>
          <cell r="G993">
            <v>0</v>
          </cell>
        </row>
        <row r="994">
          <cell r="A994" t="str">
            <v/>
          </cell>
          <cell r="B994" t="str">
            <v/>
          </cell>
          <cell r="D994" t="str">
            <v/>
          </cell>
          <cell r="F994">
            <v>0</v>
          </cell>
          <cell r="G994">
            <v>0</v>
          </cell>
        </row>
        <row r="995">
          <cell r="A995" t="str">
            <v/>
          </cell>
          <cell r="B995" t="str">
            <v/>
          </cell>
          <cell r="D995" t="str">
            <v/>
          </cell>
          <cell r="F995">
            <v>0</v>
          </cell>
          <cell r="G995">
            <v>0</v>
          </cell>
        </row>
        <row r="996">
          <cell r="A996" t="str">
            <v/>
          </cell>
          <cell r="B996" t="str">
            <v/>
          </cell>
          <cell r="D996" t="str">
            <v/>
          </cell>
          <cell r="F996">
            <v>0</v>
          </cell>
          <cell r="G996">
            <v>0</v>
          </cell>
        </row>
        <row r="997">
          <cell r="A997" t="str">
            <v/>
          </cell>
          <cell r="B997" t="str">
            <v/>
          </cell>
          <cell r="D997" t="str">
            <v/>
          </cell>
          <cell r="F997">
            <v>0</v>
          </cell>
          <cell r="G997">
            <v>0</v>
          </cell>
        </row>
        <row r="998">
          <cell r="A998" t="str">
            <v/>
          </cell>
          <cell r="B998" t="str">
            <v/>
          </cell>
          <cell r="D998" t="str">
            <v/>
          </cell>
          <cell r="F998">
            <v>0</v>
          </cell>
          <cell r="G998">
            <v>0</v>
          </cell>
        </row>
        <row r="999">
          <cell r="A999" t="str">
            <v/>
          </cell>
          <cell r="B999" t="str">
            <v/>
          </cell>
          <cell r="D999" t="str">
            <v/>
          </cell>
          <cell r="F999">
            <v>0</v>
          </cell>
          <cell r="G999">
            <v>0</v>
          </cell>
        </row>
        <row r="1000">
          <cell r="A1000" t="str">
            <v/>
          </cell>
          <cell r="B1000" t="str">
            <v/>
          </cell>
          <cell r="D1000" t="str">
            <v/>
          </cell>
          <cell r="F1000">
            <v>0</v>
          </cell>
          <cell r="G1000">
            <v>0</v>
          </cell>
        </row>
        <row r="1001">
          <cell r="F1001" t="str">
            <v>Total A</v>
          </cell>
          <cell r="G1001">
            <v>0</v>
          </cell>
        </row>
        <row r="1002">
          <cell r="A1002" t="str">
            <v>B - MANO DE OBRA</v>
          </cell>
        </row>
        <row r="1003">
          <cell r="A1003" t="str">
            <v/>
          </cell>
          <cell r="B1003" t="str">
            <v/>
          </cell>
          <cell r="D1003" t="str">
            <v/>
          </cell>
          <cell r="F1003">
            <v>0</v>
          </cell>
          <cell r="G1003">
            <v>0</v>
          </cell>
        </row>
        <row r="1004">
          <cell r="A1004" t="str">
            <v/>
          </cell>
          <cell r="B1004" t="str">
            <v/>
          </cell>
          <cell r="D1004" t="str">
            <v/>
          </cell>
          <cell r="F1004">
            <v>0</v>
          </cell>
          <cell r="G1004">
            <v>0</v>
          </cell>
        </row>
        <row r="1005">
          <cell r="A1005" t="str">
            <v/>
          </cell>
          <cell r="B1005" t="str">
            <v/>
          </cell>
          <cell r="D1005" t="str">
            <v/>
          </cell>
          <cell r="F1005">
            <v>0</v>
          </cell>
          <cell r="G1005">
            <v>0</v>
          </cell>
        </row>
        <row r="1006">
          <cell r="A1006" t="str">
            <v/>
          </cell>
          <cell r="B1006" t="str">
            <v/>
          </cell>
          <cell r="D1006" t="str">
            <v/>
          </cell>
          <cell r="F1006">
            <v>0</v>
          </cell>
          <cell r="G1006">
            <v>0</v>
          </cell>
        </row>
        <row r="1007">
          <cell r="A1007" t="str">
            <v/>
          </cell>
          <cell r="B1007" t="str">
            <v/>
          </cell>
          <cell r="D1007" t="str">
            <v/>
          </cell>
          <cell r="F1007">
            <v>0</v>
          </cell>
          <cell r="G1007">
            <v>0</v>
          </cell>
        </row>
        <row r="1008">
          <cell r="A1008" t="str">
            <v/>
          </cell>
          <cell r="B1008" t="str">
            <v/>
          </cell>
          <cell r="D1008" t="str">
            <v/>
          </cell>
          <cell r="F1008">
            <v>0</v>
          </cell>
          <cell r="G1008">
            <v>0</v>
          </cell>
        </row>
        <row r="1009">
          <cell r="A1009" t="str">
            <v/>
          </cell>
          <cell r="B1009" t="str">
            <v/>
          </cell>
          <cell r="D1009" t="str">
            <v/>
          </cell>
          <cell r="F1009">
            <v>0</v>
          </cell>
          <cell r="G1009">
            <v>0</v>
          </cell>
        </row>
        <row r="1010">
          <cell r="A1010" t="str">
            <v/>
          </cell>
          <cell r="B1010" t="str">
            <v/>
          </cell>
          <cell r="D1010" t="str">
            <v/>
          </cell>
          <cell r="F1010">
            <v>0</v>
          </cell>
          <cell r="G1010">
            <v>0</v>
          </cell>
        </row>
        <row r="1011">
          <cell r="F1011" t="str">
            <v>Total B</v>
          </cell>
          <cell r="G1011">
            <v>0</v>
          </cell>
        </row>
        <row r="1012">
          <cell r="A1012" t="str">
            <v>C - EQUIPOS</v>
          </cell>
        </row>
        <row r="1013">
          <cell r="A1013" t="str">
            <v/>
          </cell>
          <cell r="B1013" t="str">
            <v/>
          </cell>
          <cell r="D1013" t="str">
            <v/>
          </cell>
          <cell r="F1013">
            <v>0</v>
          </cell>
          <cell r="G1013">
            <v>0</v>
          </cell>
        </row>
        <row r="1014">
          <cell r="A1014" t="str">
            <v/>
          </cell>
          <cell r="B1014" t="str">
            <v/>
          </cell>
          <cell r="D1014" t="str">
            <v/>
          </cell>
          <cell r="F1014">
            <v>0</v>
          </cell>
          <cell r="G1014">
            <v>0</v>
          </cell>
        </row>
        <row r="1015">
          <cell r="A1015" t="str">
            <v/>
          </cell>
          <cell r="B1015" t="str">
            <v/>
          </cell>
          <cell r="D1015" t="str">
            <v/>
          </cell>
          <cell r="F1015">
            <v>0</v>
          </cell>
          <cell r="G1015">
            <v>0</v>
          </cell>
        </row>
        <row r="1016">
          <cell r="A1016" t="str">
            <v/>
          </cell>
          <cell r="B1016" t="str">
            <v/>
          </cell>
          <cell r="D1016" t="str">
            <v/>
          </cell>
          <cell r="F1016">
            <v>0</v>
          </cell>
          <cell r="G1016">
            <v>0</v>
          </cell>
        </row>
        <row r="1017">
          <cell r="A1017" t="str">
            <v/>
          </cell>
          <cell r="B1017" t="str">
            <v/>
          </cell>
          <cell r="D1017" t="str">
            <v/>
          </cell>
          <cell r="F1017">
            <v>0</v>
          </cell>
          <cell r="G1017">
            <v>0</v>
          </cell>
        </row>
        <row r="1018">
          <cell r="A1018" t="str">
            <v/>
          </cell>
          <cell r="B1018" t="str">
            <v/>
          </cell>
          <cell r="D1018" t="str">
            <v/>
          </cell>
          <cell r="F1018">
            <v>0</v>
          </cell>
          <cell r="G1018">
            <v>0</v>
          </cell>
        </row>
        <row r="1019">
          <cell r="A1019" t="str">
            <v/>
          </cell>
          <cell r="B1019" t="str">
            <v/>
          </cell>
          <cell r="D1019" t="str">
            <v/>
          </cell>
          <cell r="F1019">
            <v>0</v>
          </cell>
          <cell r="G1019">
            <v>0</v>
          </cell>
        </row>
        <row r="1020">
          <cell r="A1020" t="str">
            <v/>
          </cell>
          <cell r="B1020" t="str">
            <v/>
          </cell>
          <cell r="D1020" t="str">
            <v/>
          </cell>
          <cell r="F1020">
            <v>0</v>
          </cell>
          <cell r="G1020">
            <v>0</v>
          </cell>
        </row>
        <row r="1021">
          <cell r="A1021" t="str">
            <v/>
          </cell>
          <cell r="B1021" t="str">
            <v/>
          </cell>
          <cell r="D1021" t="str">
            <v/>
          </cell>
          <cell r="F1021">
            <v>0</v>
          </cell>
          <cell r="G1021">
            <v>0</v>
          </cell>
        </row>
        <row r="1022">
          <cell r="A1022" t="str">
            <v/>
          </cell>
          <cell r="B1022" t="str">
            <v/>
          </cell>
          <cell r="D1022" t="str">
            <v/>
          </cell>
          <cell r="F1022">
            <v>0</v>
          </cell>
          <cell r="G1022">
            <v>0</v>
          </cell>
        </row>
        <row r="1023">
          <cell r="F1023" t="str">
            <v>Total C</v>
          </cell>
          <cell r="G1023">
            <v>0</v>
          </cell>
        </row>
        <row r="1025">
          <cell r="A1025" t="str">
            <v/>
          </cell>
          <cell r="B1025" t="str">
            <v/>
          </cell>
          <cell r="D1025" t="str">
            <v>COSTO NETO</v>
          </cell>
          <cell r="F1025" t="str">
            <v>Total D=A+B+C</v>
          </cell>
          <cell r="G1025">
            <v>0</v>
          </cell>
        </row>
        <row r="1027">
          <cell r="A1027" t="str">
            <v>ANALISIS DE PRECIOS</v>
          </cell>
        </row>
        <row r="1028">
          <cell r="A1028" t="str">
            <v>COMITENTE:</v>
          </cell>
          <cell r="B1028" t="str">
            <v>INSTITUTO PROVINCIAL DE LA VIVIENDA</v>
          </cell>
        </row>
        <row r="1029">
          <cell r="A1029" t="str">
            <v>CONTRATISTA:</v>
          </cell>
          <cell r="B1029">
            <v>0</v>
          </cell>
        </row>
        <row r="1030">
          <cell r="A1030" t="str">
            <v>OBRA:</v>
          </cell>
          <cell r="B1030">
            <v>0</v>
          </cell>
          <cell r="F1030" t="str">
            <v>PRECIOS A:</v>
          </cell>
          <cell r="G1030">
            <v>0</v>
          </cell>
        </row>
        <row r="1031">
          <cell r="A1031" t="str">
            <v>UBICACIÓN:</v>
          </cell>
          <cell r="B1031">
            <v>0</v>
          </cell>
        </row>
        <row r="1032">
          <cell r="A1032" t="str">
            <v>RUBRO:</v>
          </cell>
          <cell r="C1032">
            <v>0</v>
          </cell>
        </row>
        <row r="1033">
          <cell r="A1033" t="str">
            <v>ITEM:</v>
          </cell>
          <cell r="B1033" t="str">
            <v/>
          </cell>
          <cell r="C1033" t="str">
            <v/>
          </cell>
          <cell r="F1033" t="str">
            <v>UNIDAD:</v>
          </cell>
          <cell r="G1033" t="str">
            <v/>
          </cell>
        </row>
        <row r="1035">
          <cell r="A1035" t="str">
            <v>DATOS REDETERMINACION</v>
          </cell>
          <cell r="C1035" t="str">
            <v>DESIGNACION</v>
          </cell>
          <cell r="D1035" t="str">
            <v>U</v>
          </cell>
          <cell r="E1035" t="str">
            <v>Cantidad</v>
          </cell>
          <cell r="F1035" t="str">
            <v>$ Unitarios</v>
          </cell>
          <cell r="G1035" t="str">
            <v>$ Parcial</v>
          </cell>
        </row>
        <row r="1036">
          <cell r="A1036" t="str">
            <v>CÓDIGO</v>
          </cell>
          <cell r="B1036" t="str">
            <v>DESCRIPCIÓN</v>
          </cell>
        </row>
        <row r="1037">
          <cell r="A1037" t="str">
            <v>A - MATERIALES</v>
          </cell>
        </row>
        <row r="1038">
          <cell r="A1038" t="str">
            <v/>
          </cell>
          <cell r="B1038" t="str">
            <v/>
          </cell>
          <cell r="D1038" t="str">
            <v/>
          </cell>
          <cell r="F1038">
            <v>0</v>
          </cell>
          <cell r="G1038">
            <v>0</v>
          </cell>
        </row>
        <row r="1039">
          <cell r="A1039" t="str">
            <v/>
          </cell>
          <cell r="B1039" t="str">
            <v/>
          </cell>
          <cell r="D1039" t="str">
            <v/>
          </cell>
          <cell r="F1039">
            <v>0</v>
          </cell>
          <cell r="G1039">
            <v>0</v>
          </cell>
        </row>
        <row r="1040">
          <cell r="A1040" t="str">
            <v/>
          </cell>
          <cell r="B1040" t="str">
            <v/>
          </cell>
          <cell r="D1040" t="str">
            <v/>
          </cell>
          <cell r="F1040">
            <v>0</v>
          </cell>
          <cell r="G1040">
            <v>0</v>
          </cell>
        </row>
        <row r="1041">
          <cell r="A1041" t="str">
            <v/>
          </cell>
          <cell r="B1041" t="str">
            <v/>
          </cell>
          <cell r="D1041" t="str">
            <v/>
          </cell>
          <cell r="F1041">
            <v>0</v>
          </cell>
          <cell r="G1041">
            <v>0</v>
          </cell>
        </row>
        <row r="1042">
          <cell r="A1042" t="str">
            <v/>
          </cell>
          <cell r="B1042" t="str">
            <v/>
          </cell>
          <cell r="D1042" t="str">
            <v/>
          </cell>
          <cell r="F1042">
            <v>0</v>
          </cell>
          <cell r="G1042">
            <v>0</v>
          </cell>
        </row>
        <row r="1043">
          <cell r="A1043" t="str">
            <v/>
          </cell>
          <cell r="B1043" t="str">
            <v/>
          </cell>
          <cell r="D1043" t="str">
            <v/>
          </cell>
          <cell r="F1043">
            <v>0</v>
          </cell>
          <cell r="G1043">
            <v>0</v>
          </cell>
        </row>
        <row r="1044">
          <cell r="A1044" t="str">
            <v/>
          </cell>
          <cell r="B1044" t="str">
            <v/>
          </cell>
          <cell r="D1044" t="str">
            <v/>
          </cell>
          <cell r="F1044">
            <v>0</v>
          </cell>
          <cell r="G1044">
            <v>0</v>
          </cell>
        </row>
        <row r="1045">
          <cell r="A1045" t="str">
            <v/>
          </cell>
          <cell r="B1045" t="str">
            <v/>
          </cell>
          <cell r="D1045" t="str">
            <v/>
          </cell>
          <cell r="F1045">
            <v>0</v>
          </cell>
          <cell r="G1045">
            <v>0</v>
          </cell>
        </row>
        <row r="1046">
          <cell r="A1046" t="str">
            <v/>
          </cell>
          <cell r="B1046" t="str">
            <v/>
          </cell>
          <cell r="D1046" t="str">
            <v/>
          </cell>
          <cell r="F1046">
            <v>0</v>
          </cell>
          <cell r="G1046">
            <v>0</v>
          </cell>
        </row>
        <row r="1047">
          <cell r="A1047" t="str">
            <v/>
          </cell>
          <cell r="B1047" t="str">
            <v/>
          </cell>
          <cell r="D1047" t="str">
            <v/>
          </cell>
          <cell r="F1047">
            <v>0</v>
          </cell>
          <cell r="G1047">
            <v>0</v>
          </cell>
        </row>
        <row r="1048">
          <cell r="A1048" t="str">
            <v/>
          </cell>
          <cell r="B1048" t="str">
            <v/>
          </cell>
          <cell r="D1048" t="str">
            <v/>
          </cell>
          <cell r="F1048">
            <v>0</v>
          </cell>
          <cell r="G1048">
            <v>0</v>
          </cell>
        </row>
        <row r="1049">
          <cell r="A1049" t="str">
            <v/>
          </cell>
          <cell r="B1049" t="str">
            <v/>
          </cell>
          <cell r="D1049" t="str">
            <v/>
          </cell>
          <cell r="F1049">
            <v>0</v>
          </cell>
          <cell r="G1049">
            <v>0</v>
          </cell>
        </row>
        <row r="1050">
          <cell r="A1050" t="str">
            <v/>
          </cell>
          <cell r="B1050" t="str">
            <v/>
          </cell>
          <cell r="D1050" t="str">
            <v/>
          </cell>
          <cell r="F1050">
            <v>0</v>
          </cell>
          <cell r="G1050">
            <v>0</v>
          </cell>
        </row>
        <row r="1051">
          <cell r="A1051" t="str">
            <v/>
          </cell>
          <cell r="B1051" t="str">
            <v/>
          </cell>
          <cell r="D1051" t="str">
            <v/>
          </cell>
          <cell r="F1051">
            <v>0</v>
          </cell>
          <cell r="G1051">
            <v>0</v>
          </cell>
        </row>
        <row r="1052">
          <cell r="A1052" t="str">
            <v/>
          </cell>
          <cell r="B1052" t="str">
            <v/>
          </cell>
          <cell r="D1052" t="str">
            <v/>
          </cell>
          <cell r="F1052">
            <v>0</v>
          </cell>
          <cell r="G1052">
            <v>0</v>
          </cell>
        </row>
        <row r="1053">
          <cell r="A1053" t="str">
            <v/>
          </cell>
          <cell r="B1053" t="str">
            <v/>
          </cell>
          <cell r="D1053" t="str">
            <v/>
          </cell>
          <cell r="F1053">
            <v>0</v>
          </cell>
          <cell r="G1053">
            <v>0</v>
          </cell>
        </row>
        <row r="1054">
          <cell r="A1054" t="str">
            <v/>
          </cell>
          <cell r="B1054" t="str">
            <v/>
          </cell>
          <cell r="D1054" t="str">
            <v/>
          </cell>
          <cell r="F1054">
            <v>0</v>
          </cell>
          <cell r="G1054">
            <v>0</v>
          </cell>
        </row>
        <row r="1055">
          <cell r="A1055" t="str">
            <v/>
          </cell>
          <cell r="B1055" t="str">
            <v/>
          </cell>
          <cell r="D1055" t="str">
            <v/>
          </cell>
          <cell r="F1055">
            <v>0</v>
          </cell>
          <cell r="G1055">
            <v>0</v>
          </cell>
        </row>
        <row r="1056">
          <cell r="A1056" t="str">
            <v/>
          </cell>
          <cell r="B1056" t="str">
            <v/>
          </cell>
          <cell r="D1056" t="str">
            <v/>
          </cell>
          <cell r="F1056">
            <v>0</v>
          </cell>
          <cell r="G1056">
            <v>0</v>
          </cell>
        </row>
        <row r="1057">
          <cell r="A1057" t="str">
            <v/>
          </cell>
          <cell r="B1057" t="str">
            <v/>
          </cell>
          <cell r="D1057" t="str">
            <v/>
          </cell>
          <cell r="F1057">
            <v>0</v>
          </cell>
          <cell r="G1057">
            <v>0</v>
          </cell>
        </row>
        <row r="1058">
          <cell r="F1058" t="str">
            <v>Total A</v>
          </cell>
          <cell r="G1058">
            <v>0</v>
          </cell>
        </row>
        <row r="1059">
          <cell r="A1059" t="str">
            <v>B - MANO DE OBRA</v>
          </cell>
        </row>
        <row r="1060">
          <cell r="A1060" t="str">
            <v/>
          </cell>
          <cell r="B1060" t="str">
            <v/>
          </cell>
          <cell r="D1060" t="str">
            <v/>
          </cell>
          <cell r="F1060">
            <v>0</v>
          </cell>
          <cell r="G1060">
            <v>0</v>
          </cell>
        </row>
        <row r="1061">
          <cell r="A1061" t="str">
            <v/>
          </cell>
          <cell r="B1061" t="str">
            <v/>
          </cell>
          <cell r="D1061" t="str">
            <v/>
          </cell>
          <cell r="F1061">
            <v>0</v>
          </cell>
          <cell r="G1061">
            <v>0</v>
          </cell>
        </row>
        <row r="1062">
          <cell r="A1062" t="str">
            <v/>
          </cell>
          <cell r="B1062" t="str">
            <v/>
          </cell>
          <cell r="D1062" t="str">
            <v/>
          </cell>
          <cell r="F1062">
            <v>0</v>
          </cell>
          <cell r="G1062">
            <v>0</v>
          </cell>
        </row>
        <row r="1063">
          <cell r="A1063" t="str">
            <v/>
          </cell>
          <cell r="B1063" t="str">
            <v/>
          </cell>
          <cell r="D1063" t="str">
            <v/>
          </cell>
          <cell r="F1063">
            <v>0</v>
          </cell>
          <cell r="G1063">
            <v>0</v>
          </cell>
        </row>
        <row r="1064">
          <cell r="A1064" t="str">
            <v/>
          </cell>
          <cell r="B1064" t="str">
            <v/>
          </cell>
          <cell r="D1064" t="str">
            <v/>
          </cell>
          <cell r="F1064">
            <v>0</v>
          </cell>
          <cell r="G1064">
            <v>0</v>
          </cell>
        </row>
        <row r="1065">
          <cell r="A1065" t="str">
            <v/>
          </cell>
          <cell r="B1065" t="str">
            <v/>
          </cell>
          <cell r="D1065" t="str">
            <v/>
          </cell>
          <cell r="F1065">
            <v>0</v>
          </cell>
          <cell r="G1065">
            <v>0</v>
          </cell>
        </row>
        <row r="1066">
          <cell r="A1066" t="str">
            <v/>
          </cell>
          <cell r="B1066" t="str">
            <v/>
          </cell>
          <cell r="D1066" t="str">
            <v/>
          </cell>
          <cell r="F1066">
            <v>0</v>
          </cell>
          <cell r="G1066">
            <v>0</v>
          </cell>
        </row>
        <row r="1067">
          <cell r="A1067" t="str">
            <v/>
          </cell>
          <cell r="B1067" t="str">
            <v/>
          </cell>
          <cell r="D1067" t="str">
            <v/>
          </cell>
          <cell r="F1067">
            <v>0</v>
          </cell>
          <cell r="G1067">
            <v>0</v>
          </cell>
        </row>
        <row r="1068">
          <cell r="F1068" t="str">
            <v>Total B</v>
          </cell>
          <cell r="G1068">
            <v>0</v>
          </cell>
        </row>
        <row r="1069">
          <cell r="A1069" t="str">
            <v>C - EQUIPOS</v>
          </cell>
        </row>
        <row r="1070">
          <cell r="A1070" t="str">
            <v/>
          </cell>
          <cell r="B1070" t="str">
            <v/>
          </cell>
          <cell r="D1070" t="str">
            <v/>
          </cell>
          <cell r="F1070">
            <v>0</v>
          </cell>
          <cell r="G1070">
            <v>0</v>
          </cell>
        </row>
        <row r="1071">
          <cell r="A1071" t="str">
            <v/>
          </cell>
          <cell r="B1071" t="str">
            <v/>
          </cell>
          <cell r="D1071" t="str">
            <v/>
          </cell>
          <cell r="F1071">
            <v>0</v>
          </cell>
          <cell r="G1071">
            <v>0</v>
          </cell>
        </row>
        <row r="1072">
          <cell r="A1072" t="str">
            <v/>
          </cell>
          <cell r="B1072" t="str">
            <v/>
          </cell>
          <cell r="D1072" t="str">
            <v/>
          </cell>
          <cell r="F1072">
            <v>0</v>
          </cell>
          <cell r="G1072">
            <v>0</v>
          </cell>
        </row>
        <row r="1073">
          <cell r="A1073" t="str">
            <v/>
          </cell>
          <cell r="B1073" t="str">
            <v/>
          </cell>
          <cell r="D1073" t="str">
            <v/>
          </cell>
          <cell r="F1073">
            <v>0</v>
          </cell>
          <cell r="G1073">
            <v>0</v>
          </cell>
        </row>
        <row r="1074">
          <cell r="A1074" t="str">
            <v/>
          </cell>
          <cell r="B1074" t="str">
            <v/>
          </cell>
          <cell r="D1074" t="str">
            <v/>
          </cell>
          <cell r="F1074">
            <v>0</v>
          </cell>
          <cell r="G1074">
            <v>0</v>
          </cell>
        </row>
        <row r="1075">
          <cell r="A1075" t="str">
            <v/>
          </cell>
          <cell r="B1075" t="str">
            <v/>
          </cell>
          <cell r="D1075" t="str">
            <v/>
          </cell>
          <cell r="F1075">
            <v>0</v>
          </cell>
          <cell r="G1075">
            <v>0</v>
          </cell>
        </row>
        <row r="1076">
          <cell r="A1076" t="str">
            <v/>
          </cell>
          <cell r="B1076" t="str">
            <v/>
          </cell>
          <cell r="D1076" t="str">
            <v/>
          </cell>
          <cell r="F1076">
            <v>0</v>
          </cell>
          <cell r="G1076">
            <v>0</v>
          </cell>
        </row>
        <row r="1077">
          <cell r="A1077" t="str">
            <v/>
          </cell>
          <cell r="B1077" t="str">
            <v/>
          </cell>
          <cell r="D1077" t="str">
            <v/>
          </cell>
          <cell r="F1077">
            <v>0</v>
          </cell>
          <cell r="G1077">
            <v>0</v>
          </cell>
        </row>
        <row r="1078">
          <cell r="A1078" t="str">
            <v/>
          </cell>
          <cell r="B1078" t="str">
            <v/>
          </cell>
          <cell r="D1078" t="str">
            <v/>
          </cell>
          <cell r="F1078">
            <v>0</v>
          </cell>
          <cell r="G1078">
            <v>0</v>
          </cell>
        </row>
        <row r="1079">
          <cell r="A1079" t="str">
            <v/>
          </cell>
          <cell r="B1079" t="str">
            <v/>
          </cell>
          <cell r="D1079" t="str">
            <v/>
          </cell>
          <cell r="F1079">
            <v>0</v>
          </cell>
          <cell r="G1079">
            <v>0</v>
          </cell>
        </row>
        <row r="1080">
          <cell r="F1080" t="str">
            <v>Total C</v>
          </cell>
          <cell r="G1080">
            <v>0</v>
          </cell>
        </row>
        <row r="1082">
          <cell r="A1082" t="str">
            <v/>
          </cell>
          <cell r="B1082" t="str">
            <v/>
          </cell>
          <cell r="D1082" t="str">
            <v>COSTO NETO</v>
          </cell>
          <cell r="F1082" t="str">
            <v>Total D=A+B+C</v>
          </cell>
          <cell r="G1082">
            <v>0</v>
          </cell>
        </row>
        <row r="1084">
          <cell r="A1084" t="str">
            <v>ANALISIS DE PRECIOS</v>
          </cell>
        </row>
        <row r="1085">
          <cell r="A1085" t="str">
            <v>COMITENTE:</v>
          </cell>
          <cell r="B1085" t="str">
            <v>INSTITUTO PROVINCIAL DE LA VIVIENDA</v>
          </cell>
        </row>
        <row r="1086">
          <cell r="A1086" t="str">
            <v>CONTRATISTA:</v>
          </cell>
          <cell r="B1086">
            <v>0</v>
          </cell>
        </row>
        <row r="1087">
          <cell r="A1087" t="str">
            <v>OBRA:</v>
          </cell>
          <cell r="B1087">
            <v>0</v>
          </cell>
          <cell r="F1087" t="str">
            <v>PRECIOS A:</v>
          </cell>
          <cell r="G1087">
            <v>0</v>
          </cell>
        </row>
        <row r="1088">
          <cell r="A1088" t="str">
            <v>UBICACIÓN:</v>
          </cell>
          <cell r="B1088">
            <v>0</v>
          </cell>
        </row>
        <row r="1089">
          <cell r="A1089" t="str">
            <v>RUBRO:</v>
          </cell>
          <cell r="C1089">
            <v>0</v>
          </cell>
        </row>
        <row r="1090">
          <cell r="A1090" t="str">
            <v>ITEM:</v>
          </cell>
          <cell r="B1090" t="str">
            <v/>
          </cell>
          <cell r="C1090" t="str">
            <v/>
          </cell>
          <cell r="F1090" t="str">
            <v>UNIDAD:</v>
          </cell>
          <cell r="G1090" t="str">
            <v/>
          </cell>
        </row>
        <row r="1092">
          <cell r="A1092" t="str">
            <v>DATOS REDETERMINACION</v>
          </cell>
          <cell r="C1092" t="str">
            <v>DESIGNACION</v>
          </cell>
          <cell r="D1092" t="str">
            <v>U</v>
          </cell>
          <cell r="E1092" t="str">
            <v>Cantidad</v>
          </cell>
          <cell r="F1092" t="str">
            <v>$ Unitarios</v>
          </cell>
          <cell r="G1092" t="str">
            <v>$ Parcial</v>
          </cell>
        </row>
        <row r="1093">
          <cell r="A1093" t="str">
            <v>CÓDIGO</v>
          </cell>
          <cell r="B1093" t="str">
            <v>DESCRIPCIÓN</v>
          </cell>
        </row>
        <row r="1094">
          <cell r="A1094" t="str">
            <v>A - MATERIALES</v>
          </cell>
        </row>
        <row r="1095">
          <cell r="A1095" t="str">
            <v/>
          </cell>
          <cell r="B1095" t="str">
            <v/>
          </cell>
          <cell r="D1095" t="str">
            <v/>
          </cell>
          <cell r="F1095">
            <v>0</v>
          </cell>
          <cell r="G1095">
            <v>0</v>
          </cell>
        </row>
        <row r="1096">
          <cell r="A1096" t="str">
            <v/>
          </cell>
          <cell r="B1096" t="str">
            <v/>
          </cell>
          <cell r="D1096" t="str">
            <v/>
          </cell>
          <cell r="F1096">
            <v>0</v>
          </cell>
          <cell r="G1096">
            <v>0</v>
          </cell>
        </row>
        <row r="1097">
          <cell r="A1097" t="str">
            <v/>
          </cell>
          <cell r="B1097" t="str">
            <v/>
          </cell>
          <cell r="D1097" t="str">
            <v/>
          </cell>
          <cell r="F1097">
            <v>0</v>
          </cell>
          <cell r="G1097">
            <v>0</v>
          </cell>
        </row>
        <row r="1098">
          <cell r="A1098" t="str">
            <v/>
          </cell>
          <cell r="B1098" t="str">
            <v/>
          </cell>
          <cell r="D1098" t="str">
            <v/>
          </cell>
          <cell r="F1098">
            <v>0</v>
          </cell>
          <cell r="G1098">
            <v>0</v>
          </cell>
        </row>
        <row r="1099">
          <cell r="A1099" t="str">
            <v/>
          </cell>
          <cell r="B1099" t="str">
            <v/>
          </cell>
          <cell r="D1099" t="str">
            <v/>
          </cell>
          <cell r="F1099">
            <v>0</v>
          </cell>
          <cell r="G1099">
            <v>0</v>
          </cell>
        </row>
        <row r="1100">
          <cell r="A1100" t="str">
            <v/>
          </cell>
          <cell r="B1100" t="str">
            <v/>
          </cell>
          <cell r="D1100" t="str">
            <v/>
          </cell>
          <cell r="F1100">
            <v>0</v>
          </cell>
          <cell r="G1100">
            <v>0</v>
          </cell>
        </row>
        <row r="1101">
          <cell r="A1101" t="str">
            <v/>
          </cell>
          <cell r="B1101" t="str">
            <v/>
          </cell>
          <cell r="D1101" t="str">
            <v/>
          </cell>
          <cell r="F1101">
            <v>0</v>
          </cell>
          <cell r="G1101">
            <v>0</v>
          </cell>
        </row>
        <row r="1102">
          <cell r="A1102" t="str">
            <v/>
          </cell>
          <cell r="B1102" t="str">
            <v/>
          </cell>
          <cell r="D1102" t="str">
            <v/>
          </cell>
          <cell r="F1102">
            <v>0</v>
          </cell>
          <cell r="G1102">
            <v>0</v>
          </cell>
        </row>
        <row r="1103">
          <cell r="A1103" t="str">
            <v/>
          </cell>
          <cell r="B1103" t="str">
            <v/>
          </cell>
          <cell r="D1103" t="str">
            <v/>
          </cell>
          <cell r="F1103">
            <v>0</v>
          </cell>
          <cell r="G1103">
            <v>0</v>
          </cell>
        </row>
        <row r="1104">
          <cell r="A1104" t="str">
            <v/>
          </cell>
          <cell r="B1104" t="str">
            <v/>
          </cell>
          <cell r="D1104" t="str">
            <v/>
          </cell>
          <cell r="F1104">
            <v>0</v>
          </cell>
          <cell r="G1104">
            <v>0</v>
          </cell>
        </row>
        <row r="1105">
          <cell r="A1105" t="str">
            <v/>
          </cell>
          <cell r="B1105" t="str">
            <v/>
          </cell>
          <cell r="D1105" t="str">
            <v/>
          </cell>
          <cell r="F1105">
            <v>0</v>
          </cell>
          <cell r="G1105">
            <v>0</v>
          </cell>
        </row>
        <row r="1106">
          <cell r="A1106" t="str">
            <v/>
          </cell>
          <cell r="B1106" t="str">
            <v/>
          </cell>
          <cell r="D1106" t="str">
            <v/>
          </cell>
          <cell r="F1106">
            <v>0</v>
          </cell>
          <cell r="G1106">
            <v>0</v>
          </cell>
        </row>
        <row r="1107">
          <cell r="A1107" t="str">
            <v/>
          </cell>
          <cell r="B1107" t="str">
            <v/>
          </cell>
          <cell r="D1107" t="str">
            <v/>
          </cell>
          <cell r="F1107">
            <v>0</v>
          </cell>
          <cell r="G1107">
            <v>0</v>
          </cell>
        </row>
        <row r="1108">
          <cell r="A1108" t="str">
            <v/>
          </cell>
          <cell r="B1108" t="str">
            <v/>
          </cell>
          <cell r="D1108" t="str">
            <v/>
          </cell>
          <cell r="F1108">
            <v>0</v>
          </cell>
          <cell r="G1108">
            <v>0</v>
          </cell>
        </row>
        <row r="1109">
          <cell r="A1109" t="str">
            <v/>
          </cell>
          <cell r="B1109" t="str">
            <v/>
          </cell>
          <cell r="D1109" t="str">
            <v/>
          </cell>
          <cell r="F1109">
            <v>0</v>
          </cell>
          <cell r="G1109">
            <v>0</v>
          </cell>
        </row>
        <row r="1110">
          <cell r="A1110" t="str">
            <v/>
          </cell>
          <cell r="B1110" t="str">
            <v/>
          </cell>
          <cell r="D1110" t="str">
            <v/>
          </cell>
          <cell r="F1110">
            <v>0</v>
          </cell>
          <cell r="G1110">
            <v>0</v>
          </cell>
        </row>
        <row r="1111">
          <cell r="A1111" t="str">
            <v/>
          </cell>
          <cell r="B1111" t="str">
            <v/>
          </cell>
          <cell r="D1111" t="str">
            <v/>
          </cell>
          <cell r="F1111">
            <v>0</v>
          </cell>
          <cell r="G1111">
            <v>0</v>
          </cell>
        </row>
        <row r="1112">
          <cell r="A1112" t="str">
            <v/>
          </cell>
          <cell r="B1112" t="str">
            <v/>
          </cell>
          <cell r="D1112" t="str">
            <v/>
          </cell>
          <cell r="F1112">
            <v>0</v>
          </cell>
          <cell r="G1112">
            <v>0</v>
          </cell>
        </row>
        <row r="1113">
          <cell r="A1113" t="str">
            <v/>
          </cell>
          <cell r="B1113" t="str">
            <v/>
          </cell>
          <cell r="D1113" t="str">
            <v/>
          </cell>
          <cell r="F1113">
            <v>0</v>
          </cell>
          <cell r="G1113">
            <v>0</v>
          </cell>
        </row>
        <row r="1114">
          <cell r="A1114" t="str">
            <v/>
          </cell>
          <cell r="B1114" t="str">
            <v/>
          </cell>
          <cell r="D1114" t="str">
            <v/>
          </cell>
          <cell r="F1114">
            <v>0</v>
          </cell>
          <cell r="G1114">
            <v>0</v>
          </cell>
        </row>
        <row r="1115">
          <cell r="F1115" t="str">
            <v>Total A</v>
          </cell>
          <cell r="G1115">
            <v>0</v>
          </cell>
        </row>
        <row r="1116">
          <cell r="A1116" t="str">
            <v>B - MANO DE OBRA</v>
          </cell>
        </row>
        <row r="1117">
          <cell r="A1117" t="str">
            <v/>
          </cell>
          <cell r="B1117" t="str">
            <v/>
          </cell>
          <cell r="D1117" t="str">
            <v/>
          </cell>
          <cell r="F1117">
            <v>0</v>
          </cell>
          <cell r="G1117">
            <v>0</v>
          </cell>
        </row>
        <row r="1118">
          <cell r="A1118" t="str">
            <v/>
          </cell>
          <cell r="B1118" t="str">
            <v/>
          </cell>
          <cell r="D1118" t="str">
            <v/>
          </cell>
          <cell r="F1118">
            <v>0</v>
          </cell>
          <cell r="G1118">
            <v>0</v>
          </cell>
        </row>
        <row r="1119">
          <cell r="A1119" t="str">
            <v/>
          </cell>
          <cell r="B1119" t="str">
            <v/>
          </cell>
          <cell r="D1119" t="str">
            <v/>
          </cell>
          <cell r="F1119">
            <v>0</v>
          </cell>
          <cell r="G1119">
            <v>0</v>
          </cell>
        </row>
        <row r="1120">
          <cell r="A1120" t="str">
            <v/>
          </cell>
          <cell r="B1120" t="str">
            <v/>
          </cell>
          <cell r="D1120" t="str">
            <v/>
          </cell>
          <cell r="F1120">
            <v>0</v>
          </cell>
          <cell r="G1120">
            <v>0</v>
          </cell>
        </row>
        <row r="1121">
          <cell r="A1121" t="str">
            <v/>
          </cell>
          <cell r="B1121" t="str">
            <v/>
          </cell>
          <cell r="D1121" t="str">
            <v/>
          </cell>
          <cell r="F1121">
            <v>0</v>
          </cell>
          <cell r="G1121">
            <v>0</v>
          </cell>
        </row>
        <row r="1122">
          <cell r="A1122" t="str">
            <v/>
          </cell>
          <cell r="B1122" t="str">
            <v/>
          </cell>
          <cell r="D1122" t="str">
            <v/>
          </cell>
          <cell r="F1122">
            <v>0</v>
          </cell>
          <cell r="G1122">
            <v>0</v>
          </cell>
        </row>
        <row r="1123">
          <cell r="A1123" t="str">
            <v/>
          </cell>
          <cell r="B1123" t="str">
            <v/>
          </cell>
          <cell r="D1123" t="str">
            <v/>
          </cell>
          <cell r="F1123">
            <v>0</v>
          </cell>
          <cell r="G1123">
            <v>0</v>
          </cell>
        </row>
        <row r="1124">
          <cell r="A1124" t="str">
            <v/>
          </cell>
          <cell r="B1124" t="str">
            <v/>
          </cell>
          <cell r="D1124" t="str">
            <v/>
          </cell>
          <cell r="F1124">
            <v>0</v>
          </cell>
          <cell r="G1124">
            <v>0</v>
          </cell>
        </row>
        <row r="1125">
          <cell r="F1125" t="str">
            <v>Total B</v>
          </cell>
          <cell r="G1125">
            <v>0</v>
          </cell>
        </row>
        <row r="1126">
          <cell r="A1126" t="str">
            <v>C - EQUIPOS</v>
          </cell>
        </row>
        <row r="1127">
          <cell r="A1127" t="str">
            <v/>
          </cell>
          <cell r="B1127" t="str">
            <v/>
          </cell>
          <cell r="D1127" t="str">
            <v/>
          </cell>
          <cell r="F1127">
            <v>0</v>
          </cell>
          <cell r="G1127">
            <v>0</v>
          </cell>
        </row>
        <row r="1128">
          <cell r="A1128" t="str">
            <v/>
          </cell>
          <cell r="B1128" t="str">
            <v/>
          </cell>
          <cell r="D1128" t="str">
            <v/>
          </cell>
          <cell r="F1128">
            <v>0</v>
          </cell>
          <cell r="G1128">
            <v>0</v>
          </cell>
        </row>
        <row r="1129">
          <cell r="A1129" t="str">
            <v/>
          </cell>
          <cell r="B1129" t="str">
            <v/>
          </cell>
          <cell r="D1129" t="str">
            <v/>
          </cell>
          <cell r="F1129">
            <v>0</v>
          </cell>
          <cell r="G1129">
            <v>0</v>
          </cell>
        </row>
        <row r="1130">
          <cell r="A1130" t="str">
            <v/>
          </cell>
          <cell r="B1130" t="str">
            <v/>
          </cell>
          <cell r="D1130" t="str">
            <v/>
          </cell>
          <cell r="F1130">
            <v>0</v>
          </cell>
          <cell r="G1130">
            <v>0</v>
          </cell>
        </row>
        <row r="1131">
          <cell r="A1131" t="str">
            <v/>
          </cell>
          <cell r="B1131" t="str">
            <v/>
          </cell>
          <cell r="D1131" t="str">
            <v/>
          </cell>
          <cell r="F1131">
            <v>0</v>
          </cell>
          <cell r="G1131">
            <v>0</v>
          </cell>
        </row>
        <row r="1132">
          <cell r="A1132" t="str">
            <v/>
          </cell>
          <cell r="B1132" t="str">
            <v/>
          </cell>
          <cell r="D1132" t="str">
            <v/>
          </cell>
          <cell r="F1132">
            <v>0</v>
          </cell>
          <cell r="G1132">
            <v>0</v>
          </cell>
        </row>
        <row r="1133">
          <cell r="A1133" t="str">
            <v/>
          </cell>
          <cell r="B1133" t="str">
            <v/>
          </cell>
          <cell r="D1133" t="str">
            <v/>
          </cell>
          <cell r="F1133">
            <v>0</v>
          </cell>
          <cell r="G1133">
            <v>0</v>
          </cell>
        </row>
        <row r="1134">
          <cell r="A1134" t="str">
            <v/>
          </cell>
          <cell r="B1134" t="str">
            <v/>
          </cell>
          <cell r="D1134" t="str">
            <v/>
          </cell>
          <cell r="F1134">
            <v>0</v>
          </cell>
          <cell r="G1134">
            <v>0</v>
          </cell>
        </row>
        <row r="1135">
          <cell r="A1135" t="str">
            <v/>
          </cell>
          <cell r="B1135" t="str">
            <v/>
          </cell>
          <cell r="D1135" t="str">
            <v/>
          </cell>
          <cell r="F1135">
            <v>0</v>
          </cell>
          <cell r="G1135">
            <v>0</v>
          </cell>
        </row>
        <row r="1136">
          <cell r="A1136" t="str">
            <v/>
          </cell>
          <cell r="B1136" t="str">
            <v/>
          </cell>
          <cell r="D1136" t="str">
            <v/>
          </cell>
          <cell r="F1136">
            <v>0</v>
          </cell>
          <cell r="G1136">
            <v>0</v>
          </cell>
        </row>
        <row r="1137">
          <cell r="F1137" t="str">
            <v>Total C</v>
          </cell>
          <cell r="G1137">
            <v>0</v>
          </cell>
        </row>
        <row r="1139">
          <cell r="A1139" t="str">
            <v/>
          </cell>
          <cell r="B1139" t="str">
            <v/>
          </cell>
          <cell r="D1139" t="str">
            <v>COSTO NETO</v>
          </cell>
          <cell r="F1139" t="str">
            <v>Total D=A+B+C</v>
          </cell>
          <cell r="G1139">
            <v>0</v>
          </cell>
        </row>
        <row r="1141">
          <cell r="A1141" t="str">
            <v>ANALISIS DE PRECIOS</v>
          </cell>
        </row>
        <row r="1142">
          <cell r="A1142" t="str">
            <v>COMITENTE:</v>
          </cell>
          <cell r="B1142" t="str">
            <v>INSTITUTO PROVINCIAL DE LA VIVIENDA</v>
          </cell>
        </row>
        <row r="1143">
          <cell r="A1143" t="str">
            <v>CONTRATISTA:</v>
          </cell>
          <cell r="B1143">
            <v>0</v>
          </cell>
        </row>
        <row r="1144">
          <cell r="A1144" t="str">
            <v>OBRA:</v>
          </cell>
          <cell r="B1144">
            <v>0</v>
          </cell>
          <cell r="F1144" t="str">
            <v>PRECIOS A:</v>
          </cell>
          <cell r="G1144">
            <v>0</v>
          </cell>
        </row>
        <row r="1145">
          <cell r="A1145" t="str">
            <v>UBICACIÓN:</v>
          </cell>
          <cell r="B1145">
            <v>0</v>
          </cell>
        </row>
        <row r="1146">
          <cell r="A1146" t="str">
            <v>RUBRO:</v>
          </cell>
          <cell r="C1146">
            <v>0</v>
          </cell>
        </row>
        <row r="1147">
          <cell r="A1147" t="str">
            <v>ITEM:</v>
          </cell>
          <cell r="B1147" t="str">
            <v/>
          </cell>
          <cell r="C1147" t="str">
            <v/>
          </cell>
          <cell r="F1147" t="str">
            <v>UNIDAD:</v>
          </cell>
          <cell r="G1147" t="str">
            <v/>
          </cell>
        </row>
        <row r="1149">
          <cell r="A1149" t="str">
            <v>DATOS REDETERMINACION</v>
          </cell>
          <cell r="C1149" t="str">
            <v>DESIGNACION</v>
          </cell>
          <cell r="D1149" t="str">
            <v>U</v>
          </cell>
          <cell r="E1149" t="str">
            <v>Cantidad</v>
          </cell>
          <cell r="F1149" t="str">
            <v>$ Unitarios</v>
          </cell>
          <cell r="G1149" t="str">
            <v>$ Parcial</v>
          </cell>
        </row>
        <row r="1150">
          <cell r="A1150" t="str">
            <v>CÓDIGO</v>
          </cell>
          <cell r="B1150" t="str">
            <v>DESCRIPCIÓN</v>
          </cell>
        </row>
        <row r="1151">
          <cell r="A1151" t="str">
            <v>A - MATERIALES</v>
          </cell>
        </row>
        <row r="1152">
          <cell r="A1152" t="str">
            <v/>
          </cell>
          <cell r="B1152" t="str">
            <v/>
          </cell>
          <cell r="D1152" t="str">
            <v/>
          </cell>
          <cell r="F1152">
            <v>0</v>
          </cell>
          <cell r="G1152">
            <v>0</v>
          </cell>
        </row>
        <row r="1153">
          <cell r="A1153" t="str">
            <v/>
          </cell>
          <cell r="B1153" t="str">
            <v/>
          </cell>
          <cell r="D1153" t="str">
            <v/>
          </cell>
          <cell r="F1153">
            <v>0</v>
          </cell>
          <cell r="G1153">
            <v>0</v>
          </cell>
        </row>
        <row r="1154">
          <cell r="A1154" t="str">
            <v/>
          </cell>
          <cell r="B1154" t="str">
            <v/>
          </cell>
          <cell r="D1154" t="str">
            <v/>
          </cell>
          <cell r="F1154">
            <v>0</v>
          </cell>
          <cell r="G1154">
            <v>0</v>
          </cell>
        </row>
        <row r="1155">
          <cell r="A1155" t="str">
            <v/>
          </cell>
          <cell r="B1155" t="str">
            <v/>
          </cell>
          <cell r="D1155" t="str">
            <v/>
          </cell>
          <cell r="F1155">
            <v>0</v>
          </cell>
          <cell r="G1155">
            <v>0</v>
          </cell>
        </row>
        <row r="1156">
          <cell r="A1156" t="str">
            <v/>
          </cell>
          <cell r="B1156" t="str">
            <v/>
          </cell>
          <cell r="D1156" t="str">
            <v/>
          </cell>
          <cell r="F1156">
            <v>0</v>
          </cell>
          <cell r="G1156">
            <v>0</v>
          </cell>
        </row>
        <row r="1157">
          <cell r="A1157" t="str">
            <v/>
          </cell>
          <cell r="B1157" t="str">
            <v/>
          </cell>
          <cell r="D1157" t="str">
            <v/>
          </cell>
          <cell r="F1157">
            <v>0</v>
          </cell>
          <cell r="G1157">
            <v>0</v>
          </cell>
        </row>
        <row r="1158">
          <cell r="A1158" t="str">
            <v/>
          </cell>
          <cell r="B1158" t="str">
            <v/>
          </cell>
          <cell r="D1158" t="str">
            <v/>
          </cell>
          <cell r="F1158">
            <v>0</v>
          </cell>
          <cell r="G1158">
            <v>0</v>
          </cell>
        </row>
        <row r="1159">
          <cell r="A1159" t="str">
            <v/>
          </cell>
          <cell r="B1159" t="str">
            <v/>
          </cell>
          <cell r="D1159" t="str">
            <v/>
          </cell>
          <cell r="F1159">
            <v>0</v>
          </cell>
          <cell r="G1159">
            <v>0</v>
          </cell>
        </row>
        <row r="1160">
          <cell r="A1160" t="str">
            <v/>
          </cell>
          <cell r="B1160" t="str">
            <v/>
          </cell>
          <cell r="D1160" t="str">
            <v/>
          </cell>
          <cell r="F1160">
            <v>0</v>
          </cell>
          <cell r="G1160">
            <v>0</v>
          </cell>
        </row>
        <row r="1161">
          <cell r="A1161" t="str">
            <v/>
          </cell>
          <cell r="B1161" t="str">
            <v/>
          </cell>
          <cell r="D1161" t="str">
            <v/>
          </cell>
          <cell r="F1161">
            <v>0</v>
          </cell>
          <cell r="G1161">
            <v>0</v>
          </cell>
        </row>
        <row r="1162">
          <cell r="A1162" t="str">
            <v/>
          </cell>
          <cell r="B1162" t="str">
            <v/>
          </cell>
          <cell r="D1162" t="str">
            <v/>
          </cell>
          <cell r="F1162">
            <v>0</v>
          </cell>
          <cell r="G1162">
            <v>0</v>
          </cell>
        </row>
        <row r="1163">
          <cell r="A1163" t="str">
            <v/>
          </cell>
          <cell r="B1163" t="str">
            <v/>
          </cell>
          <cell r="D1163" t="str">
            <v/>
          </cell>
          <cell r="F1163">
            <v>0</v>
          </cell>
          <cell r="G1163">
            <v>0</v>
          </cell>
        </row>
        <row r="1164">
          <cell r="A1164" t="str">
            <v/>
          </cell>
          <cell r="B1164" t="str">
            <v/>
          </cell>
          <cell r="D1164" t="str">
            <v/>
          </cell>
          <cell r="F1164">
            <v>0</v>
          </cell>
          <cell r="G1164">
            <v>0</v>
          </cell>
        </row>
        <row r="1165">
          <cell r="A1165" t="str">
            <v/>
          </cell>
          <cell r="B1165" t="str">
            <v/>
          </cell>
          <cell r="D1165" t="str">
            <v/>
          </cell>
          <cell r="F1165">
            <v>0</v>
          </cell>
          <cell r="G1165">
            <v>0</v>
          </cell>
        </row>
        <row r="1166">
          <cell r="A1166" t="str">
            <v/>
          </cell>
          <cell r="B1166" t="str">
            <v/>
          </cell>
          <cell r="D1166" t="str">
            <v/>
          </cell>
          <cell r="F1166">
            <v>0</v>
          </cell>
          <cell r="G1166">
            <v>0</v>
          </cell>
        </row>
        <row r="1167">
          <cell r="A1167" t="str">
            <v/>
          </cell>
          <cell r="B1167" t="str">
            <v/>
          </cell>
          <cell r="D1167" t="str">
            <v/>
          </cell>
          <cell r="F1167">
            <v>0</v>
          </cell>
          <cell r="G1167">
            <v>0</v>
          </cell>
        </row>
        <row r="1168">
          <cell r="A1168" t="str">
            <v/>
          </cell>
          <cell r="B1168" t="str">
            <v/>
          </cell>
          <cell r="D1168" t="str">
            <v/>
          </cell>
          <cell r="F1168">
            <v>0</v>
          </cell>
          <cell r="G1168">
            <v>0</v>
          </cell>
        </row>
        <row r="1169">
          <cell r="A1169" t="str">
            <v/>
          </cell>
          <cell r="B1169" t="str">
            <v/>
          </cell>
          <cell r="D1169" t="str">
            <v/>
          </cell>
          <cell r="F1169">
            <v>0</v>
          </cell>
          <cell r="G1169">
            <v>0</v>
          </cell>
        </row>
        <row r="1170">
          <cell r="A1170" t="str">
            <v/>
          </cell>
          <cell r="B1170" t="str">
            <v/>
          </cell>
          <cell r="D1170" t="str">
            <v/>
          </cell>
          <cell r="F1170">
            <v>0</v>
          </cell>
          <cell r="G1170">
            <v>0</v>
          </cell>
        </row>
        <row r="1171">
          <cell r="A1171" t="str">
            <v/>
          </cell>
          <cell r="B1171" t="str">
            <v/>
          </cell>
          <cell r="D1171" t="str">
            <v/>
          </cell>
          <cell r="F1171">
            <v>0</v>
          </cell>
          <cell r="G1171">
            <v>0</v>
          </cell>
        </row>
        <row r="1172">
          <cell r="F1172" t="str">
            <v>Total A</v>
          </cell>
          <cell r="G1172">
            <v>0</v>
          </cell>
        </row>
        <row r="1173">
          <cell r="A1173" t="str">
            <v>B - MANO DE OBRA</v>
          </cell>
        </row>
        <row r="1174">
          <cell r="A1174" t="str">
            <v/>
          </cell>
          <cell r="B1174" t="str">
            <v/>
          </cell>
          <cell r="D1174" t="str">
            <v/>
          </cell>
          <cell r="F1174">
            <v>0</v>
          </cell>
          <cell r="G1174">
            <v>0</v>
          </cell>
        </row>
        <row r="1175">
          <cell r="A1175" t="str">
            <v/>
          </cell>
          <cell r="B1175" t="str">
            <v/>
          </cell>
          <cell r="D1175" t="str">
            <v/>
          </cell>
          <cell r="F1175">
            <v>0</v>
          </cell>
          <cell r="G1175">
            <v>0</v>
          </cell>
        </row>
        <row r="1176">
          <cell r="A1176" t="str">
            <v/>
          </cell>
          <cell r="B1176" t="str">
            <v/>
          </cell>
          <cell r="D1176" t="str">
            <v/>
          </cell>
          <cell r="F1176">
            <v>0</v>
          </cell>
          <cell r="G1176">
            <v>0</v>
          </cell>
        </row>
        <row r="1177">
          <cell r="A1177" t="str">
            <v/>
          </cell>
          <cell r="B1177" t="str">
            <v/>
          </cell>
          <cell r="D1177" t="str">
            <v/>
          </cell>
          <cell r="F1177">
            <v>0</v>
          </cell>
          <cell r="G1177">
            <v>0</v>
          </cell>
        </row>
        <row r="1178">
          <cell r="A1178" t="str">
            <v/>
          </cell>
          <cell r="B1178" t="str">
            <v/>
          </cell>
          <cell r="D1178" t="str">
            <v/>
          </cell>
          <cell r="F1178">
            <v>0</v>
          </cell>
          <cell r="G1178">
            <v>0</v>
          </cell>
        </row>
        <row r="1179">
          <cell r="A1179" t="str">
            <v/>
          </cell>
          <cell r="B1179" t="str">
            <v/>
          </cell>
          <cell r="D1179" t="str">
            <v/>
          </cell>
          <cell r="F1179">
            <v>0</v>
          </cell>
          <cell r="G1179">
            <v>0</v>
          </cell>
        </row>
        <row r="1180">
          <cell r="A1180" t="str">
            <v/>
          </cell>
          <cell r="B1180" t="str">
            <v/>
          </cell>
          <cell r="D1180" t="str">
            <v/>
          </cell>
          <cell r="F1180">
            <v>0</v>
          </cell>
          <cell r="G1180">
            <v>0</v>
          </cell>
        </row>
        <row r="1181">
          <cell r="A1181" t="str">
            <v/>
          </cell>
          <cell r="B1181" t="str">
            <v/>
          </cell>
          <cell r="D1181" t="str">
            <v/>
          </cell>
          <cell r="F1181">
            <v>0</v>
          </cell>
          <cell r="G1181">
            <v>0</v>
          </cell>
        </row>
        <row r="1182">
          <cell r="F1182" t="str">
            <v>Total B</v>
          </cell>
          <cell r="G1182">
            <v>0</v>
          </cell>
        </row>
        <row r="1183">
          <cell r="A1183" t="str">
            <v>C - EQUIPOS</v>
          </cell>
        </row>
        <row r="1184">
          <cell r="A1184" t="str">
            <v/>
          </cell>
          <cell r="B1184" t="str">
            <v/>
          </cell>
          <cell r="D1184" t="str">
            <v/>
          </cell>
          <cell r="F1184">
            <v>0</v>
          </cell>
          <cell r="G1184">
            <v>0</v>
          </cell>
        </row>
        <row r="1185">
          <cell r="A1185" t="str">
            <v/>
          </cell>
          <cell r="B1185" t="str">
            <v/>
          </cell>
          <cell r="D1185" t="str">
            <v/>
          </cell>
          <cell r="F1185">
            <v>0</v>
          </cell>
          <cell r="G1185">
            <v>0</v>
          </cell>
        </row>
        <row r="1186">
          <cell r="A1186" t="str">
            <v/>
          </cell>
          <cell r="B1186" t="str">
            <v/>
          </cell>
          <cell r="D1186" t="str">
            <v/>
          </cell>
          <cell r="F1186">
            <v>0</v>
          </cell>
          <cell r="G1186">
            <v>0</v>
          </cell>
        </row>
        <row r="1187">
          <cell r="A1187" t="str">
            <v/>
          </cell>
          <cell r="B1187" t="str">
            <v/>
          </cell>
          <cell r="D1187" t="str">
            <v/>
          </cell>
          <cell r="F1187">
            <v>0</v>
          </cell>
          <cell r="G1187">
            <v>0</v>
          </cell>
        </row>
        <row r="1188">
          <cell r="A1188" t="str">
            <v/>
          </cell>
          <cell r="B1188" t="str">
            <v/>
          </cell>
          <cell r="D1188" t="str">
            <v/>
          </cell>
          <cell r="F1188">
            <v>0</v>
          </cell>
          <cell r="G1188">
            <v>0</v>
          </cell>
        </row>
        <row r="1189">
          <cell r="A1189" t="str">
            <v/>
          </cell>
          <cell r="B1189" t="str">
            <v/>
          </cell>
          <cell r="D1189" t="str">
            <v/>
          </cell>
          <cell r="F1189">
            <v>0</v>
          </cell>
          <cell r="G1189">
            <v>0</v>
          </cell>
        </row>
        <row r="1190">
          <cell r="A1190" t="str">
            <v/>
          </cell>
          <cell r="B1190" t="str">
            <v/>
          </cell>
          <cell r="D1190" t="str">
            <v/>
          </cell>
          <cell r="F1190">
            <v>0</v>
          </cell>
          <cell r="G1190">
            <v>0</v>
          </cell>
        </row>
        <row r="1191">
          <cell r="A1191" t="str">
            <v/>
          </cell>
          <cell r="B1191" t="str">
            <v/>
          </cell>
          <cell r="D1191" t="str">
            <v/>
          </cell>
          <cell r="F1191">
            <v>0</v>
          </cell>
          <cell r="G1191">
            <v>0</v>
          </cell>
        </row>
        <row r="1192">
          <cell r="A1192" t="str">
            <v/>
          </cell>
          <cell r="B1192" t="str">
            <v/>
          </cell>
          <cell r="D1192" t="str">
            <v/>
          </cell>
          <cell r="F1192">
            <v>0</v>
          </cell>
          <cell r="G1192">
            <v>0</v>
          </cell>
        </row>
        <row r="1193">
          <cell r="A1193" t="str">
            <v/>
          </cell>
          <cell r="B1193" t="str">
            <v/>
          </cell>
          <cell r="D1193" t="str">
            <v/>
          </cell>
          <cell r="F1193">
            <v>0</v>
          </cell>
          <cell r="G1193">
            <v>0</v>
          </cell>
        </row>
        <row r="1194">
          <cell r="F1194" t="str">
            <v>Total C</v>
          </cell>
          <cell r="G1194">
            <v>0</v>
          </cell>
        </row>
        <row r="1196">
          <cell r="A1196" t="str">
            <v/>
          </cell>
          <cell r="B1196" t="str">
            <v/>
          </cell>
          <cell r="D1196" t="str">
            <v>COSTO NETO</v>
          </cell>
          <cell r="F1196" t="str">
            <v>Total D=A+B+C</v>
          </cell>
          <cell r="G1196">
            <v>0</v>
          </cell>
        </row>
        <row r="1198">
          <cell r="A1198" t="str">
            <v>ANALISIS DE PRECIOS</v>
          </cell>
        </row>
        <row r="1199">
          <cell r="A1199" t="str">
            <v>COMITENTE:</v>
          </cell>
          <cell r="B1199" t="str">
            <v>INSTITUTO PROVINCIAL DE LA VIVIENDA</v>
          </cell>
        </row>
        <row r="1200">
          <cell r="A1200" t="str">
            <v>CONTRATISTA:</v>
          </cell>
          <cell r="B1200">
            <v>0</v>
          </cell>
        </row>
        <row r="1201">
          <cell r="A1201" t="str">
            <v>OBRA:</v>
          </cell>
          <cell r="B1201">
            <v>0</v>
          </cell>
          <cell r="F1201" t="str">
            <v>PRECIOS A:</v>
          </cell>
          <cell r="G1201">
            <v>0</v>
          </cell>
        </row>
        <row r="1202">
          <cell r="A1202" t="str">
            <v>UBICACIÓN:</v>
          </cell>
          <cell r="B1202">
            <v>0</v>
          </cell>
        </row>
        <row r="1203">
          <cell r="A1203" t="str">
            <v>RUBRO:</v>
          </cell>
          <cell r="C1203">
            <v>0</v>
          </cell>
        </row>
        <row r="1204">
          <cell r="A1204" t="str">
            <v>ITEM:</v>
          </cell>
          <cell r="B1204" t="str">
            <v/>
          </cell>
          <cell r="C1204" t="str">
            <v/>
          </cell>
          <cell r="F1204" t="str">
            <v>UNIDAD:</v>
          </cell>
          <cell r="G1204" t="str">
            <v/>
          </cell>
        </row>
        <row r="1206">
          <cell r="A1206" t="str">
            <v>DATOS REDETERMINACION</v>
          </cell>
          <cell r="C1206" t="str">
            <v>DESIGNACION</v>
          </cell>
          <cell r="D1206" t="str">
            <v>U</v>
          </cell>
          <cell r="E1206" t="str">
            <v>Cantidad</v>
          </cell>
          <cell r="F1206" t="str">
            <v>$ Unitarios</v>
          </cell>
          <cell r="G1206" t="str">
            <v>$ Parcial</v>
          </cell>
        </row>
        <row r="1207">
          <cell r="A1207" t="str">
            <v>CÓDIGO</v>
          </cell>
          <cell r="B1207" t="str">
            <v>DESCRIPCIÓN</v>
          </cell>
        </row>
        <row r="1208">
          <cell r="A1208" t="str">
            <v>A - MATERIALES</v>
          </cell>
        </row>
        <row r="1209">
          <cell r="A1209" t="str">
            <v/>
          </cell>
          <cell r="B1209" t="str">
            <v/>
          </cell>
          <cell r="D1209" t="str">
            <v/>
          </cell>
          <cell r="F1209">
            <v>0</v>
          </cell>
          <cell r="G1209">
            <v>0</v>
          </cell>
        </row>
        <row r="1210">
          <cell r="A1210" t="str">
            <v/>
          </cell>
          <cell r="B1210" t="str">
            <v/>
          </cell>
          <cell r="D1210" t="str">
            <v/>
          </cell>
          <cell r="F1210">
            <v>0</v>
          </cell>
          <cell r="G1210">
            <v>0</v>
          </cell>
        </row>
        <row r="1211">
          <cell r="A1211" t="str">
            <v/>
          </cell>
          <cell r="B1211" t="str">
            <v/>
          </cell>
          <cell r="D1211" t="str">
            <v/>
          </cell>
          <cell r="F1211">
            <v>0</v>
          </cell>
          <cell r="G1211">
            <v>0</v>
          </cell>
        </row>
        <row r="1212">
          <cell r="A1212" t="str">
            <v/>
          </cell>
          <cell r="B1212" t="str">
            <v/>
          </cell>
          <cell r="D1212" t="str">
            <v/>
          </cell>
          <cell r="F1212">
            <v>0</v>
          </cell>
          <cell r="G1212">
            <v>0</v>
          </cell>
        </row>
        <row r="1213">
          <cell r="A1213" t="str">
            <v/>
          </cell>
          <cell r="B1213" t="str">
            <v/>
          </cell>
          <cell r="D1213" t="str">
            <v/>
          </cell>
          <cell r="F1213">
            <v>0</v>
          </cell>
          <cell r="G1213">
            <v>0</v>
          </cell>
        </row>
        <row r="1214">
          <cell r="A1214" t="str">
            <v/>
          </cell>
          <cell r="B1214" t="str">
            <v/>
          </cell>
          <cell r="D1214" t="str">
            <v/>
          </cell>
          <cell r="F1214">
            <v>0</v>
          </cell>
          <cell r="G1214">
            <v>0</v>
          </cell>
        </row>
        <row r="1215">
          <cell r="A1215" t="str">
            <v/>
          </cell>
          <cell r="B1215" t="str">
            <v/>
          </cell>
          <cell r="D1215" t="str">
            <v/>
          </cell>
          <cell r="F1215">
            <v>0</v>
          </cell>
          <cell r="G1215">
            <v>0</v>
          </cell>
        </row>
        <row r="1216">
          <cell r="A1216" t="str">
            <v/>
          </cell>
          <cell r="B1216" t="str">
            <v/>
          </cell>
          <cell r="D1216" t="str">
            <v/>
          </cell>
          <cell r="F1216">
            <v>0</v>
          </cell>
          <cell r="G1216">
            <v>0</v>
          </cell>
        </row>
        <row r="1217">
          <cell r="A1217" t="str">
            <v/>
          </cell>
          <cell r="B1217" t="str">
            <v/>
          </cell>
          <cell r="D1217" t="str">
            <v/>
          </cell>
          <cell r="F1217">
            <v>0</v>
          </cell>
          <cell r="G1217">
            <v>0</v>
          </cell>
        </row>
        <row r="1218">
          <cell r="A1218" t="str">
            <v/>
          </cell>
          <cell r="B1218" t="str">
            <v/>
          </cell>
          <cell r="D1218" t="str">
            <v/>
          </cell>
          <cell r="F1218">
            <v>0</v>
          </cell>
          <cell r="G1218">
            <v>0</v>
          </cell>
        </row>
        <row r="1219">
          <cell r="A1219" t="str">
            <v/>
          </cell>
          <cell r="B1219" t="str">
            <v/>
          </cell>
          <cell r="D1219" t="str">
            <v/>
          </cell>
          <cell r="F1219">
            <v>0</v>
          </cell>
          <cell r="G1219">
            <v>0</v>
          </cell>
        </row>
        <row r="1220">
          <cell r="A1220" t="str">
            <v/>
          </cell>
          <cell r="B1220" t="str">
            <v/>
          </cell>
          <cell r="D1220" t="str">
            <v/>
          </cell>
          <cell r="F1220">
            <v>0</v>
          </cell>
          <cell r="G1220">
            <v>0</v>
          </cell>
        </row>
        <row r="1221">
          <cell r="A1221" t="str">
            <v/>
          </cell>
          <cell r="B1221" t="str">
            <v/>
          </cell>
          <cell r="D1221" t="str">
            <v/>
          </cell>
          <cell r="F1221">
            <v>0</v>
          </cell>
          <cell r="G1221">
            <v>0</v>
          </cell>
        </row>
        <row r="1222">
          <cell r="A1222" t="str">
            <v/>
          </cell>
          <cell r="B1222" t="str">
            <v/>
          </cell>
          <cell r="D1222" t="str">
            <v/>
          </cell>
          <cell r="F1222">
            <v>0</v>
          </cell>
          <cell r="G1222">
            <v>0</v>
          </cell>
        </row>
        <row r="1223">
          <cell r="A1223" t="str">
            <v/>
          </cell>
          <cell r="B1223" t="str">
            <v/>
          </cell>
          <cell r="D1223" t="str">
            <v/>
          </cell>
          <cell r="F1223">
            <v>0</v>
          </cell>
          <cell r="G1223">
            <v>0</v>
          </cell>
        </row>
        <row r="1224">
          <cell r="A1224" t="str">
            <v/>
          </cell>
          <cell r="B1224" t="str">
            <v/>
          </cell>
          <cell r="D1224" t="str">
            <v/>
          </cell>
          <cell r="F1224">
            <v>0</v>
          </cell>
          <cell r="G1224">
            <v>0</v>
          </cell>
        </row>
        <row r="1225">
          <cell r="A1225" t="str">
            <v/>
          </cell>
          <cell r="B1225" t="str">
            <v/>
          </cell>
          <cell r="D1225" t="str">
            <v/>
          </cell>
          <cell r="F1225">
            <v>0</v>
          </cell>
          <cell r="G1225">
            <v>0</v>
          </cell>
        </row>
        <row r="1226">
          <cell r="A1226" t="str">
            <v/>
          </cell>
          <cell r="B1226" t="str">
            <v/>
          </cell>
          <cell r="D1226" t="str">
            <v/>
          </cell>
          <cell r="F1226">
            <v>0</v>
          </cell>
          <cell r="G1226">
            <v>0</v>
          </cell>
        </row>
        <row r="1227">
          <cell r="A1227" t="str">
            <v/>
          </cell>
          <cell r="B1227" t="str">
            <v/>
          </cell>
          <cell r="D1227" t="str">
            <v/>
          </cell>
          <cell r="F1227">
            <v>0</v>
          </cell>
          <cell r="G1227">
            <v>0</v>
          </cell>
        </row>
        <row r="1228">
          <cell r="A1228" t="str">
            <v/>
          </cell>
          <cell r="B1228" t="str">
            <v/>
          </cell>
          <cell r="D1228" t="str">
            <v/>
          </cell>
          <cell r="F1228">
            <v>0</v>
          </cell>
          <cell r="G1228">
            <v>0</v>
          </cell>
        </row>
        <row r="1229">
          <cell r="F1229" t="str">
            <v>Total A</v>
          </cell>
          <cell r="G1229">
            <v>0</v>
          </cell>
        </row>
        <row r="1230">
          <cell r="A1230" t="str">
            <v>B - MANO DE OBRA</v>
          </cell>
        </row>
        <row r="1231">
          <cell r="A1231" t="str">
            <v/>
          </cell>
          <cell r="B1231" t="str">
            <v/>
          </cell>
          <cell r="D1231" t="str">
            <v/>
          </cell>
          <cell r="F1231">
            <v>0</v>
          </cell>
          <cell r="G1231">
            <v>0</v>
          </cell>
        </row>
        <row r="1232">
          <cell r="A1232" t="str">
            <v/>
          </cell>
          <cell r="B1232" t="str">
            <v/>
          </cell>
          <cell r="D1232" t="str">
            <v/>
          </cell>
          <cell r="F1232">
            <v>0</v>
          </cell>
          <cell r="G1232">
            <v>0</v>
          </cell>
        </row>
        <row r="1233">
          <cell r="A1233" t="str">
            <v/>
          </cell>
          <cell r="B1233" t="str">
            <v/>
          </cell>
          <cell r="D1233" t="str">
            <v/>
          </cell>
          <cell r="F1233">
            <v>0</v>
          </cell>
          <cell r="G1233">
            <v>0</v>
          </cell>
        </row>
        <row r="1234">
          <cell r="A1234" t="str">
            <v/>
          </cell>
          <cell r="B1234" t="str">
            <v/>
          </cell>
          <cell r="D1234" t="str">
            <v/>
          </cell>
          <cell r="F1234">
            <v>0</v>
          </cell>
          <cell r="G1234">
            <v>0</v>
          </cell>
        </row>
        <row r="1235">
          <cell r="A1235" t="str">
            <v/>
          </cell>
          <cell r="B1235" t="str">
            <v/>
          </cell>
          <cell r="D1235" t="str">
            <v/>
          </cell>
          <cell r="F1235">
            <v>0</v>
          </cell>
          <cell r="G1235">
            <v>0</v>
          </cell>
        </row>
        <row r="1236">
          <cell r="A1236" t="str">
            <v/>
          </cell>
          <cell r="B1236" t="str">
            <v/>
          </cell>
          <cell r="D1236" t="str">
            <v/>
          </cell>
          <cell r="F1236">
            <v>0</v>
          </cell>
          <cell r="G1236">
            <v>0</v>
          </cell>
        </row>
        <row r="1237">
          <cell r="A1237" t="str">
            <v/>
          </cell>
          <cell r="B1237" t="str">
            <v/>
          </cell>
          <cell r="D1237" t="str">
            <v/>
          </cell>
          <cell r="F1237">
            <v>0</v>
          </cell>
          <cell r="G1237">
            <v>0</v>
          </cell>
        </row>
        <row r="1238">
          <cell r="A1238" t="str">
            <v/>
          </cell>
          <cell r="B1238" t="str">
            <v/>
          </cell>
          <cell r="D1238" t="str">
            <v/>
          </cell>
          <cell r="F1238">
            <v>0</v>
          </cell>
          <cell r="G1238">
            <v>0</v>
          </cell>
        </row>
        <row r="1239">
          <cell r="F1239" t="str">
            <v>Total B</v>
          </cell>
          <cell r="G1239">
            <v>0</v>
          </cell>
        </row>
        <row r="1240">
          <cell r="A1240" t="str">
            <v>C - EQUIPOS</v>
          </cell>
        </row>
        <row r="1241">
          <cell r="A1241" t="str">
            <v/>
          </cell>
          <cell r="B1241" t="str">
            <v/>
          </cell>
          <cell r="D1241" t="str">
            <v/>
          </cell>
          <cell r="F1241">
            <v>0</v>
          </cell>
          <cell r="G1241">
            <v>0</v>
          </cell>
        </row>
        <row r="1242">
          <cell r="A1242" t="str">
            <v/>
          </cell>
          <cell r="B1242" t="str">
            <v/>
          </cell>
          <cell r="D1242" t="str">
            <v/>
          </cell>
          <cell r="F1242">
            <v>0</v>
          </cell>
          <cell r="G1242">
            <v>0</v>
          </cell>
        </row>
        <row r="1243">
          <cell r="A1243" t="str">
            <v/>
          </cell>
          <cell r="B1243" t="str">
            <v/>
          </cell>
          <cell r="D1243" t="str">
            <v/>
          </cell>
          <cell r="F1243">
            <v>0</v>
          </cell>
          <cell r="G1243">
            <v>0</v>
          </cell>
        </row>
        <row r="1244">
          <cell r="A1244" t="str">
            <v/>
          </cell>
          <cell r="B1244" t="str">
            <v/>
          </cell>
          <cell r="D1244" t="str">
            <v/>
          </cell>
          <cell r="F1244">
            <v>0</v>
          </cell>
          <cell r="G1244">
            <v>0</v>
          </cell>
        </row>
        <row r="1245">
          <cell r="A1245" t="str">
            <v/>
          </cell>
          <cell r="B1245" t="str">
            <v/>
          </cell>
          <cell r="D1245" t="str">
            <v/>
          </cell>
          <cell r="F1245">
            <v>0</v>
          </cell>
          <cell r="G1245">
            <v>0</v>
          </cell>
        </row>
        <row r="1246">
          <cell r="A1246" t="str">
            <v/>
          </cell>
          <cell r="B1246" t="str">
            <v/>
          </cell>
          <cell r="D1246" t="str">
            <v/>
          </cell>
          <cell r="F1246">
            <v>0</v>
          </cell>
          <cell r="G1246">
            <v>0</v>
          </cell>
        </row>
        <row r="1247">
          <cell r="A1247" t="str">
            <v/>
          </cell>
          <cell r="B1247" t="str">
            <v/>
          </cell>
          <cell r="D1247" t="str">
            <v/>
          </cell>
          <cell r="F1247">
            <v>0</v>
          </cell>
          <cell r="G1247">
            <v>0</v>
          </cell>
        </row>
        <row r="1248">
          <cell r="A1248" t="str">
            <v/>
          </cell>
          <cell r="B1248" t="str">
            <v/>
          </cell>
          <cell r="D1248" t="str">
            <v/>
          </cell>
          <cell r="F1248">
            <v>0</v>
          </cell>
          <cell r="G1248">
            <v>0</v>
          </cell>
        </row>
        <row r="1249">
          <cell r="A1249" t="str">
            <v/>
          </cell>
          <cell r="B1249" t="str">
            <v/>
          </cell>
          <cell r="D1249" t="str">
            <v/>
          </cell>
          <cell r="F1249">
            <v>0</v>
          </cell>
          <cell r="G1249">
            <v>0</v>
          </cell>
        </row>
        <row r="1250">
          <cell r="A1250" t="str">
            <v/>
          </cell>
          <cell r="B1250" t="str">
            <v/>
          </cell>
          <cell r="D1250" t="str">
            <v/>
          </cell>
          <cell r="F1250">
            <v>0</v>
          </cell>
          <cell r="G1250">
            <v>0</v>
          </cell>
        </row>
        <row r="1251">
          <cell r="F1251" t="str">
            <v>Total C</v>
          </cell>
          <cell r="G1251">
            <v>0</v>
          </cell>
        </row>
        <row r="1253">
          <cell r="A1253" t="str">
            <v/>
          </cell>
          <cell r="B1253" t="str">
            <v/>
          </cell>
          <cell r="D1253" t="str">
            <v>COSTO NETO</v>
          </cell>
          <cell r="F1253" t="str">
            <v>Total D=A+B+C</v>
          </cell>
          <cell r="G1253">
            <v>0</v>
          </cell>
        </row>
        <row r="1255">
          <cell r="A1255" t="str">
            <v>ANALISIS DE PRECIOS</v>
          </cell>
        </row>
        <row r="1256">
          <cell r="A1256" t="str">
            <v>COMITENTE:</v>
          </cell>
          <cell r="B1256" t="str">
            <v>INSTITUTO PROVINCIAL DE LA VIVIENDA</v>
          </cell>
        </row>
        <row r="1257">
          <cell r="A1257" t="str">
            <v>CONTRATISTA:</v>
          </cell>
          <cell r="B1257">
            <v>0</v>
          </cell>
        </row>
        <row r="1258">
          <cell r="A1258" t="str">
            <v>OBRA:</v>
          </cell>
          <cell r="B1258">
            <v>0</v>
          </cell>
          <cell r="F1258" t="str">
            <v>PRECIOS A:</v>
          </cell>
          <cell r="G1258">
            <v>0</v>
          </cell>
        </row>
        <row r="1259">
          <cell r="A1259" t="str">
            <v>UBICACIÓN:</v>
          </cell>
          <cell r="B1259">
            <v>0</v>
          </cell>
        </row>
        <row r="1260">
          <cell r="A1260" t="str">
            <v>RUBRO:</v>
          </cell>
          <cell r="C1260">
            <v>0</v>
          </cell>
        </row>
        <row r="1261">
          <cell r="A1261" t="str">
            <v>ITEM:</v>
          </cell>
          <cell r="B1261" t="str">
            <v/>
          </cell>
          <cell r="C1261" t="str">
            <v/>
          </cell>
          <cell r="F1261" t="str">
            <v>UNIDAD:</v>
          </cell>
          <cell r="G1261" t="str">
            <v/>
          </cell>
        </row>
        <row r="1263">
          <cell r="A1263" t="str">
            <v>DATOS REDETERMINACION</v>
          </cell>
          <cell r="C1263" t="str">
            <v>DESIGNACION</v>
          </cell>
          <cell r="D1263" t="str">
            <v>U</v>
          </cell>
          <cell r="E1263" t="str">
            <v>Cantidad</v>
          </cell>
          <cell r="F1263" t="str">
            <v>$ Unitarios</v>
          </cell>
          <cell r="G1263" t="str">
            <v>$ Parcial</v>
          </cell>
        </row>
        <row r="1264">
          <cell r="A1264" t="str">
            <v>CÓDIGO</v>
          </cell>
          <cell r="B1264" t="str">
            <v>DESCRIPCIÓN</v>
          </cell>
        </row>
        <row r="1265">
          <cell r="A1265" t="str">
            <v>A - MATERIALES</v>
          </cell>
        </row>
        <row r="1266">
          <cell r="A1266" t="str">
            <v/>
          </cell>
          <cell r="B1266" t="str">
            <v/>
          </cell>
          <cell r="D1266" t="str">
            <v/>
          </cell>
          <cell r="F1266">
            <v>0</v>
          </cell>
          <cell r="G1266">
            <v>0</v>
          </cell>
        </row>
        <row r="1267">
          <cell r="A1267" t="str">
            <v/>
          </cell>
          <cell r="B1267" t="str">
            <v/>
          </cell>
          <cell r="D1267" t="str">
            <v/>
          </cell>
          <cell r="F1267">
            <v>0</v>
          </cell>
          <cell r="G1267">
            <v>0</v>
          </cell>
        </row>
        <row r="1268">
          <cell r="A1268" t="str">
            <v/>
          </cell>
          <cell r="B1268" t="str">
            <v/>
          </cell>
          <cell r="D1268" t="str">
            <v/>
          </cell>
          <cell r="F1268">
            <v>0</v>
          </cell>
          <cell r="G1268">
            <v>0</v>
          </cell>
        </row>
        <row r="1269">
          <cell r="A1269" t="str">
            <v/>
          </cell>
          <cell r="B1269" t="str">
            <v/>
          </cell>
          <cell r="D1269" t="str">
            <v/>
          </cell>
          <cell r="F1269">
            <v>0</v>
          </cell>
          <cell r="G1269">
            <v>0</v>
          </cell>
        </row>
        <row r="1270">
          <cell r="A1270" t="str">
            <v/>
          </cell>
          <cell r="B1270" t="str">
            <v/>
          </cell>
          <cell r="D1270" t="str">
            <v/>
          </cell>
          <cell r="F1270">
            <v>0</v>
          </cell>
          <cell r="G1270">
            <v>0</v>
          </cell>
        </row>
        <row r="1271">
          <cell r="A1271" t="str">
            <v/>
          </cell>
          <cell r="B1271" t="str">
            <v/>
          </cell>
          <cell r="D1271" t="str">
            <v/>
          </cell>
          <cell r="F1271">
            <v>0</v>
          </cell>
          <cell r="G1271">
            <v>0</v>
          </cell>
        </row>
        <row r="1272">
          <cell r="A1272" t="str">
            <v/>
          </cell>
          <cell r="B1272" t="str">
            <v/>
          </cell>
          <cell r="D1272" t="str">
            <v/>
          </cell>
          <cell r="F1272">
            <v>0</v>
          </cell>
          <cell r="G1272">
            <v>0</v>
          </cell>
        </row>
        <row r="1273">
          <cell r="A1273" t="str">
            <v/>
          </cell>
          <cell r="B1273" t="str">
            <v/>
          </cell>
          <cell r="D1273" t="str">
            <v/>
          </cell>
          <cell r="F1273">
            <v>0</v>
          </cell>
          <cell r="G1273">
            <v>0</v>
          </cell>
        </row>
        <row r="1274">
          <cell r="A1274" t="str">
            <v/>
          </cell>
          <cell r="B1274" t="str">
            <v/>
          </cell>
          <cell r="D1274" t="str">
            <v/>
          </cell>
          <cell r="F1274">
            <v>0</v>
          </cell>
          <cell r="G1274">
            <v>0</v>
          </cell>
        </row>
        <row r="1275">
          <cell r="A1275" t="str">
            <v/>
          </cell>
          <cell r="B1275" t="str">
            <v/>
          </cell>
          <cell r="D1275" t="str">
            <v/>
          </cell>
          <cell r="F1275">
            <v>0</v>
          </cell>
          <cell r="G1275">
            <v>0</v>
          </cell>
        </row>
        <row r="1276">
          <cell r="A1276" t="str">
            <v/>
          </cell>
          <cell r="B1276" t="str">
            <v/>
          </cell>
          <cell r="D1276" t="str">
            <v/>
          </cell>
          <cell r="F1276">
            <v>0</v>
          </cell>
          <cell r="G1276">
            <v>0</v>
          </cell>
        </row>
        <row r="1277">
          <cell r="A1277" t="str">
            <v/>
          </cell>
          <cell r="B1277" t="str">
            <v/>
          </cell>
          <cell r="D1277" t="str">
            <v/>
          </cell>
          <cell r="F1277">
            <v>0</v>
          </cell>
          <cell r="G1277">
            <v>0</v>
          </cell>
        </row>
        <row r="1278">
          <cell r="A1278" t="str">
            <v/>
          </cell>
          <cell r="B1278" t="str">
            <v/>
          </cell>
          <cell r="D1278" t="str">
            <v/>
          </cell>
          <cell r="F1278">
            <v>0</v>
          </cell>
          <cell r="G1278">
            <v>0</v>
          </cell>
        </row>
        <row r="1279">
          <cell r="A1279" t="str">
            <v/>
          </cell>
          <cell r="B1279" t="str">
            <v/>
          </cell>
          <cell r="D1279" t="str">
            <v/>
          </cell>
          <cell r="F1279">
            <v>0</v>
          </cell>
          <cell r="G1279">
            <v>0</v>
          </cell>
        </row>
        <row r="1280">
          <cell r="A1280" t="str">
            <v/>
          </cell>
          <cell r="B1280" t="str">
            <v/>
          </cell>
          <cell r="D1280" t="str">
            <v/>
          </cell>
          <cell r="F1280">
            <v>0</v>
          </cell>
          <cell r="G1280">
            <v>0</v>
          </cell>
        </row>
        <row r="1281">
          <cell r="A1281" t="str">
            <v/>
          </cell>
          <cell r="B1281" t="str">
            <v/>
          </cell>
          <cell r="D1281" t="str">
            <v/>
          </cell>
          <cell r="F1281">
            <v>0</v>
          </cell>
          <cell r="G1281">
            <v>0</v>
          </cell>
        </row>
        <row r="1282">
          <cell r="A1282" t="str">
            <v/>
          </cell>
          <cell r="B1282" t="str">
            <v/>
          </cell>
          <cell r="D1282" t="str">
            <v/>
          </cell>
          <cell r="F1282">
            <v>0</v>
          </cell>
          <cell r="G1282">
            <v>0</v>
          </cell>
        </row>
        <row r="1283">
          <cell r="A1283" t="str">
            <v/>
          </cell>
          <cell r="B1283" t="str">
            <v/>
          </cell>
          <cell r="D1283" t="str">
            <v/>
          </cell>
          <cell r="F1283">
            <v>0</v>
          </cell>
          <cell r="G1283">
            <v>0</v>
          </cell>
        </row>
        <row r="1284">
          <cell r="A1284" t="str">
            <v/>
          </cell>
          <cell r="B1284" t="str">
            <v/>
          </cell>
          <cell r="D1284" t="str">
            <v/>
          </cell>
          <cell r="F1284">
            <v>0</v>
          </cell>
          <cell r="G1284">
            <v>0</v>
          </cell>
        </row>
        <row r="1285">
          <cell r="A1285" t="str">
            <v/>
          </cell>
          <cell r="B1285" t="str">
            <v/>
          </cell>
          <cell r="D1285" t="str">
            <v/>
          </cell>
          <cell r="F1285">
            <v>0</v>
          </cell>
          <cell r="G1285">
            <v>0</v>
          </cell>
        </row>
        <row r="1286">
          <cell r="F1286" t="str">
            <v>Total A</v>
          </cell>
          <cell r="G1286">
            <v>0</v>
          </cell>
        </row>
        <row r="1287">
          <cell r="A1287" t="str">
            <v>B - MANO DE OBRA</v>
          </cell>
        </row>
        <row r="1288">
          <cell r="A1288" t="str">
            <v/>
          </cell>
          <cell r="B1288" t="str">
            <v/>
          </cell>
          <cell r="D1288" t="str">
            <v/>
          </cell>
          <cell r="F1288">
            <v>0</v>
          </cell>
          <cell r="G1288">
            <v>0</v>
          </cell>
        </row>
        <row r="1289">
          <cell r="A1289" t="str">
            <v/>
          </cell>
          <cell r="B1289" t="str">
            <v/>
          </cell>
          <cell r="D1289" t="str">
            <v/>
          </cell>
          <cell r="F1289">
            <v>0</v>
          </cell>
          <cell r="G1289">
            <v>0</v>
          </cell>
        </row>
        <row r="1290">
          <cell r="A1290" t="str">
            <v/>
          </cell>
          <cell r="B1290" t="str">
            <v/>
          </cell>
          <cell r="D1290" t="str">
            <v/>
          </cell>
          <cell r="F1290">
            <v>0</v>
          </cell>
          <cell r="G1290">
            <v>0</v>
          </cell>
        </row>
        <row r="1291">
          <cell r="A1291" t="str">
            <v/>
          </cell>
          <cell r="B1291" t="str">
            <v/>
          </cell>
          <cell r="D1291" t="str">
            <v/>
          </cell>
          <cell r="F1291">
            <v>0</v>
          </cell>
          <cell r="G1291">
            <v>0</v>
          </cell>
        </row>
        <row r="1292">
          <cell r="A1292" t="str">
            <v/>
          </cell>
          <cell r="B1292" t="str">
            <v/>
          </cell>
          <cell r="D1292" t="str">
            <v/>
          </cell>
          <cell r="F1292">
            <v>0</v>
          </cell>
          <cell r="G1292">
            <v>0</v>
          </cell>
        </row>
        <row r="1293">
          <cell r="A1293" t="str">
            <v/>
          </cell>
          <cell r="B1293" t="str">
            <v/>
          </cell>
          <cell r="D1293" t="str">
            <v/>
          </cell>
          <cell r="F1293">
            <v>0</v>
          </cell>
          <cell r="G1293">
            <v>0</v>
          </cell>
        </row>
        <row r="1294">
          <cell r="A1294" t="str">
            <v/>
          </cell>
          <cell r="B1294" t="str">
            <v/>
          </cell>
          <cell r="D1294" t="str">
            <v/>
          </cell>
          <cell r="F1294">
            <v>0</v>
          </cell>
          <cell r="G1294">
            <v>0</v>
          </cell>
        </row>
        <row r="1295">
          <cell r="A1295" t="str">
            <v/>
          </cell>
          <cell r="B1295" t="str">
            <v/>
          </cell>
          <cell r="D1295" t="str">
            <v/>
          </cell>
          <cell r="F1295">
            <v>0</v>
          </cell>
          <cell r="G1295">
            <v>0</v>
          </cell>
        </row>
        <row r="1296">
          <cell r="F1296" t="str">
            <v>Total B</v>
          </cell>
          <cell r="G1296">
            <v>0</v>
          </cell>
        </row>
        <row r="1297">
          <cell r="A1297" t="str">
            <v>C - EQUIPOS</v>
          </cell>
        </row>
        <row r="1298">
          <cell r="A1298" t="str">
            <v/>
          </cell>
          <cell r="B1298" t="str">
            <v/>
          </cell>
          <cell r="D1298" t="str">
            <v/>
          </cell>
          <cell r="F1298">
            <v>0</v>
          </cell>
          <cell r="G1298">
            <v>0</v>
          </cell>
        </row>
        <row r="1299">
          <cell r="A1299" t="str">
            <v/>
          </cell>
          <cell r="B1299" t="str">
            <v/>
          </cell>
          <cell r="D1299" t="str">
            <v/>
          </cell>
          <cell r="F1299">
            <v>0</v>
          </cell>
          <cell r="G1299">
            <v>0</v>
          </cell>
        </row>
        <row r="1300">
          <cell r="A1300" t="str">
            <v/>
          </cell>
          <cell r="B1300" t="str">
            <v/>
          </cell>
          <cell r="D1300" t="str">
            <v/>
          </cell>
          <cell r="F1300">
            <v>0</v>
          </cell>
          <cell r="G1300">
            <v>0</v>
          </cell>
        </row>
        <row r="1301">
          <cell r="A1301" t="str">
            <v/>
          </cell>
          <cell r="B1301" t="str">
            <v/>
          </cell>
          <cell r="D1301" t="str">
            <v/>
          </cell>
          <cell r="F1301">
            <v>0</v>
          </cell>
          <cell r="G1301">
            <v>0</v>
          </cell>
        </row>
        <row r="1302">
          <cell r="A1302" t="str">
            <v/>
          </cell>
          <cell r="B1302" t="str">
            <v/>
          </cell>
          <cell r="D1302" t="str">
            <v/>
          </cell>
          <cell r="F1302">
            <v>0</v>
          </cell>
          <cell r="G1302">
            <v>0</v>
          </cell>
        </row>
        <row r="1303">
          <cell r="A1303" t="str">
            <v/>
          </cell>
          <cell r="B1303" t="str">
            <v/>
          </cell>
          <cell r="D1303" t="str">
            <v/>
          </cell>
          <cell r="F1303">
            <v>0</v>
          </cell>
          <cell r="G1303">
            <v>0</v>
          </cell>
        </row>
        <row r="1304">
          <cell r="A1304" t="str">
            <v/>
          </cell>
          <cell r="B1304" t="str">
            <v/>
          </cell>
          <cell r="D1304" t="str">
            <v/>
          </cell>
          <cell r="F1304">
            <v>0</v>
          </cell>
          <cell r="G1304">
            <v>0</v>
          </cell>
        </row>
        <row r="1305">
          <cell r="A1305" t="str">
            <v/>
          </cell>
          <cell r="B1305" t="str">
            <v/>
          </cell>
          <cell r="D1305" t="str">
            <v/>
          </cell>
          <cell r="F1305">
            <v>0</v>
          </cell>
          <cell r="G1305">
            <v>0</v>
          </cell>
        </row>
        <row r="1306">
          <cell r="A1306" t="str">
            <v/>
          </cell>
          <cell r="B1306" t="str">
            <v/>
          </cell>
          <cell r="D1306" t="str">
            <v/>
          </cell>
          <cell r="F1306">
            <v>0</v>
          </cell>
          <cell r="G1306">
            <v>0</v>
          </cell>
        </row>
        <row r="1307">
          <cell r="A1307" t="str">
            <v/>
          </cell>
          <cell r="B1307" t="str">
            <v/>
          </cell>
          <cell r="D1307" t="str">
            <v/>
          </cell>
          <cell r="F1307">
            <v>0</v>
          </cell>
          <cell r="G1307">
            <v>0</v>
          </cell>
        </row>
        <row r="1308">
          <cell r="F1308" t="str">
            <v>Total C</v>
          </cell>
          <cell r="G1308">
            <v>0</v>
          </cell>
        </row>
        <row r="1310">
          <cell r="A1310" t="str">
            <v/>
          </cell>
          <cell r="B1310" t="str">
            <v/>
          </cell>
          <cell r="D1310" t="str">
            <v>COSTO NETO</v>
          </cell>
          <cell r="F1310" t="str">
            <v>Total D=A+B+C</v>
          </cell>
          <cell r="G1310">
            <v>0</v>
          </cell>
        </row>
        <row r="1312">
          <cell r="A1312" t="str">
            <v>ANALISIS DE PRECIOS</v>
          </cell>
        </row>
        <row r="1313">
          <cell r="A1313" t="str">
            <v>COMITENTE:</v>
          </cell>
          <cell r="B1313" t="str">
            <v>INSTITUTO PROVINCIAL DE LA VIVIENDA</v>
          </cell>
        </row>
        <row r="1314">
          <cell r="A1314" t="str">
            <v>CONTRATISTA:</v>
          </cell>
          <cell r="B1314">
            <v>0</v>
          </cell>
        </row>
        <row r="1315">
          <cell r="A1315" t="str">
            <v>OBRA:</v>
          </cell>
          <cell r="B1315">
            <v>0</v>
          </cell>
          <cell r="F1315" t="str">
            <v>PRECIOS A:</v>
          </cell>
          <cell r="G1315">
            <v>0</v>
          </cell>
        </row>
        <row r="1316">
          <cell r="A1316" t="str">
            <v>UBICACIÓN:</v>
          </cell>
          <cell r="B1316">
            <v>0</v>
          </cell>
        </row>
        <row r="1317">
          <cell r="A1317" t="str">
            <v>RUBRO:</v>
          </cell>
          <cell r="C1317">
            <v>0</v>
          </cell>
        </row>
        <row r="1318">
          <cell r="A1318" t="str">
            <v>ITEM:</v>
          </cell>
          <cell r="B1318" t="str">
            <v/>
          </cell>
          <cell r="C1318" t="str">
            <v/>
          </cell>
          <cell r="F1318" t="str">
            <v>UNIDAD:</v>
          </cell>
          <cell r="G1318" t="str">
            <v/>
          </cell>
        </row>
        <row r="1320">
          <cell r="A1320" t="str">
            <v>DATOS REDETERMINACION</v>
          </cell>
          <cell r="C1320" t="str">
            <v>DESIGNACION</v>
          </cell>
          <cell r="D1320" t="str">
            <v>U</v>
          </cell>
          <cell r="E1320" t="str">
            <v>Cantidad</v>
          </cell>
          <cell r="F1320" t="str">
            <v>$ Unitarios</v>
          </cell>
          <cell r="G1320" t="str">
            <v>$ Parcial</v>
          </cell>
        </row>
        <row r="1321">
          <cell r="A1321" t="str">
            <v>CÓDIGO</v>
          </cell>
          <cell r="B1321" t="str">
            <v>DESCRIPCIÓN</v>
          </cell>
        </row>
        <row r="1322">
          <cell r="A1322" t="str">
            <v>A - MATERIALES</v>
          </cell>
        </row>
        <row r="1323">
          <cell r="A1323" t="str">
            <v/>
          </cell>
          <cell r="B1323" t="str">
            <v/>
          </cell>
          <cell r="D1323" t="str">
            <v/>
          </cell>
          <cell r="F1323">
            <v>0</v>
          </cell>
          <cell r="G1323">
            <v>0</v>
          </cell>
        </row>
        <row r="1324">
          <cell r="A1324" t="str">
            <v/>
          </cell>
          <cell r="B1324" t="str">
            <v/>
          </cell>
          <cell r="D1324" t="str">
            <v/>
          </cell>
          <cell r="F1324">
            <v>0</v>
          </cell>
          <cell r="G1324">
            <v>0</v>
          </cell>
        </row>
        <row r="1325">
          <cell r="A1325" t="str">
            <v/>
          </cell>
          <cell r="B1325" t="str">
            <v/>
          </cell>
          <cell r="D1325" t="str">
            <v/>
          </cell>
          <cell r="F1325">
            <v>0</v>
          </cell>
          <cell r="G1325">
            <v>0</v>
          </cell>
        </row>
        <row r="1326">
          <cell r="A1326" t="str">
            <v/>
          </cell>
          <cell r="B1326" t="str">
            <v/>
          </cell>
          <cell r="D1326" t="str">
            <v/>
          </cell>
          <cell r="F1326">
            <v>0</v>
          </cell>
          <cell r="G1326">
            <v>0</v>
          </cell>
        </row>
        <row r="1327">
          <cell r="A1327" t="str">
            <v/>
          </cell>
          <cell r="B1327" t="str">
            <v/>
          </cell>
          <cell r="D1327" t="str">
            <v/>
          </cell>
          <cell r="F1327">
            <v>0</v>
          </cell>
          <cell r="G1327">
            <v>0</v>
          </cell>
        </row>
        <row r="1328">
          <cell r="A1328" t="str">
            <v/>
          </cell>
          <cell r="B1328" t="str">
            <v/>
          </cell>
          <cell r="D1328" t="str">
            <v/>
          </cell>
          <cell r="F1328">
            <v>0</v>
          </cell>
          <cell r="G1328">
            <v>0</v>
          </cell>
        </row>
        <row r="1329">
          <cell r="A1329" t="str">
            <v/>
          </cell>
          <cell r="B1329" t="str">
            <v/>
          </cell>
          <cell r="D1329" t="str">
            <v/>
          </cell>
          <cell r="F1329">
            <v>0</v>
          </cell>
          <cell r="G1329">
            <v>0</v>
          </cell>
        </row>
        <row r="1330">
          <cell r="A1330" t="str">
            <v/>
          </cell>
          <cell r="B1330" t="str">
            <v/>
          </cell>
          <cell r="D1330" t="str">
            <v/>
          </cell>
          <cell r="F1330">
            <v>0</v>
          </cell>
          <cell r="G1330">
            <v>0</v>
          </cell>
        </row>
        <row r="1331">
          <cell r="A1331" t="str">
            <v/>
          </cell>
          <cell r="B1331" t="str">
            <v/>
          </cell>
          <cell r="D1331" t="str">
            <v/>
          </cell>
          <cell r="F1331">
            <v>0</v>
          </cell>
          <cell r="G1331">
            <v>0</v>
          </cell>
        </row>
        <row r="1332">
          <cell r="A1332" t="str">
            <v/>
          </cell>
          <cell r="B1332" t="str">
            <v/>
          </cell>
          <cell r="D1332" t="str">
            <v/>
          </cell>
          <cell r="F1332">
            <v>0</v>
          </cell>
          <cell r="G1332">
            <v>0</v>
          </cell>
        </row>
        <row r="1333">
          <cell r="A1333" t="str">
            <v/>
          </cell>
          <cell r="B1333" t="str">
            <v/>
          </cell>
          <cell r="D1333" t="str">
            <v/>
          </cell>
          <cell r="F1333">
            <v>0</v>
          </cell>
          <cell r="G1333">
            <v>0</v>
          </cell>
        </row>
        <row r="1334">
          <cell r="A1334" t="str">
            <v/>
          </cell>
          <cell r="B1334" t="str">
            <v/>
          </cell>
          <cell r="D1334" t="str">
            <v/>
          </cell>
          <cell r="F1334">
            <v>0</v>
          </cell>
          <cell r="G1334">
            <v>0</v>
          </cell>
        </row>
        <row r="1335">
          <cell r="A1335" t="str">
            <v/>
          </cell>
          <cell r="B1335" t="str">
            <v/>
          </cell>
          <cell r="D1335" t="str">
            <v/>
          </cell>
          <cell r="F1335">
            <v>0</v>
          </cell>
          <cell r="G1335">
            <v>0</v>
          </cell>
        </row>
        <row r="1336">
          <cell r="A1336" t="str">
            <v/>
          </cell>
          <cell r="B1336" t="str">
            <v/>
          </cell>
          <cell r="D1336" t="str">
            <v/>
          </cell>
          <cell r="F1336">
            <v>0</v>
          </cell>
          <cell r="G1336">
            <v>0</v>
          </cell>
        </row>
        <row r="1337">
          <cell r="A1337" t="str">
            <v/>
          </cell>
          <cell r="B1337" t="str">
            <v/>
          </cell>
          <cell r="D1337" t="str">
            <v/>
          </cell>
          <cell r="F1337">
            <v>0</v>
          </cell>
          <cell r="G1337">
            <v>0</v>
          </cell>
        </row>
        <row r="1338">
          <cell r="A1338" t="str">
            <v/>
          </cell>
          <cell r="B1338" t="str">
            <v/>
          </cell>
          <cell r="D1338" t="str">
            <v/>
          </cell>
          <cell r="F1338">
            <v>0</v>
          </cell>
          <cell r="G1338">
            <v>0</v>
          </cell>
        </row>
        <row r="1339">
          <cell r="A1339" t="str">
            <v/>
          </cell>
          <cell r="B1339" t="str">
            <v/>
          </cell>
          <cell r="D1339" t="str">
            <v/>
          </cell>
          <cell r="F1339">
            <v>0</v>
          </cell>
          <cell r="G1339">
            <v>0</v>
          </cell>
        </row>
        <row r="1340">
          <cell r="A1340" t="str">
            <v/>
          </cell>
          <cell r="B1340" t="str">
            <v/>
          </cell>
          <cell r="D1340" t="str">
            <v/>
          </cell>
          <cell r="F1340">
            <v>0</v>
          </cell>
          <cell r="G1340">
            <v>0</v>
          </cell>
        </row>
        <row r="1341">
          <cell r="A1341" t="str">
            <v/>
          </cell>
          <cell r="B1341" t="str">
            <v/>
          </cell>
          <cell r="D1341" t="str">
            <v/>
          </cell>
          <cell r="F1341">
            <v>0</v>
          </cell>
          <cell r="G1341">
            <v>0</v>
          </cell>
        </row>
        <row r="1342">
          <cell r="A1342" t="str">
            <v/>
          </cell>
          <cell r="B1342" t="str">
            <v/>
          </cell>
          <cell r="D1342" t="str">
            <v/>
          </cell>
          <cell r="F1342">
            <v>0</v>
          </cell>
          <cell r="G1342">
            <v>0</v>
          </cell>
        </row>
        <row r="1343">
          <cell r="F1343" t="str">
            <v>Total A</v>
          </cell>
          <cell r="G1343">
            <v>0</v>
          </cell>
        </row>
        <row r="1344">
          <cell r="A1344" t="str">
            <v>B - MANO DE OBRA</v>
          </cell>
        </row>
        <row r="1345">
          <cell r="A1345" t="str">
            <v/>
          </cell>
          <cell r="B1345" t="str">
            <v/>
          </cell>
          <cell r="D1345" t="str">
            <v/>
          </cell>
          <cell r="F1345">
            <v>0</v>
          </cell>
          <cell r="G1345">
            <v>0</v>
          </cell>
        </row>
        <row r="1346">
          <cell r="A1346" t="str">
            <v/>
          </cell>
          <cell r="B1346" t="str">
            <v/>
          </cell>
          <cell r="D1346" t="str">
            <v/>
          </cell>
          <cell r="F1346">
            <v>0</v>
          </cell>
          <cell r="G1346">
            <v>0</v>
          </cell>
        </row>
        <row r="1347">
          <cell r="A1347" t="str">
            <v/>
          </cell>
          <cell r="B1347" t="str">
            <v/>
          </cell>
          <cell r="D1347" t="str">
            <v/>
          </cell>
          <cell r="F1347">
            <v>0</v>
          </cell>
          <cell r="G1347">
            <v>0</v>
          </cell>
        </row>
        <row r="1348">
          <cell r="A1348" t="str">
            <v/>
          </cell>
          <cell r="B1348" t="str">
            <v/>
          </cell>
          <cell r="D1348" t="str">
            <v/>
          </cell>
          <cell r="F1348">
            <v>0</v>
          </cell>
          <cell r="G1348">
            <v>0</v>
          </cell>
        </row>
        <row r="1349">
          <cell r="A1349" t="str">
            <v/>
          </cell>
          <cell r="B1349" t="str">
            <v/>
          </cell>
          <cell r="D1349" t="str">
            <v/>
          </cell>
          <cell r="F1349">
            <v>0</v>
          </cell>
          <cell r="G1349">
            <v>0</v>
          </cell>
        </row>
        <row r="1350">
          <cell r="A1350" t="str">
            <v/>
          </cell>
          <cell r="B1350" t="str">
            <v/>
          </cell>
          <cell r="D1350" t="str">
            <v/>
          </cell>
          <cell r="F1350">
            <v>0</v>
          </cell>
          <cell r="G1350">
            <v>0</v>
          </cell>
        </row>
        <row r="1351">
          <cell r="A1351" t="str">
            <v/>
          </cell>
          <cell r="B1351" t="str">
            <v/>
          </cell>
          <cell r="D1351" t="str">
            <v/>
          </cell>
          <cell r="F1351">
            <v>0</v>
          </cell>
          <cell r="G1351">
            <v>0</v>
          </cell>
        </row>
        <row r="1352">
          <cell r="A1352" t="str">
            <v/>
          </cell>
          <cell r="B1352" t="str">
            <v/>
          </cell>
          <cell r="D1352" t="str">
            <v/>
          </cell>
          <cell r="F1352">
            <v>0</v>
          </cell>
          <cell r="G1352">
            <v>0</v>
          </cell>
        </row>
        <row r="1353">
          <cell r="F1353" t="str">
            <v>Total B</v>
          </cell>
          <cell r="G1353">
            <v>0</v>
          </cell>
        </row>
        <row r="1354">
          <cell r="A1354" t="str">
            <v>C - EQUIPOS</v>
          </cell>
        </row>
        <row r="1355">
          <cell r="A1355" t="str">
            <v/>
          </cell>
          <cell r="B1355" t="str">
            <v/>
          </cell>
          <cell r="D1355" t="str">
            <v/>
          </cell>
          <cell r="F1355">
            <v>0</v>
          </cell>
          <cell r="G1355">
            <v>0</v>
          </cell>
        </row>
        <row r="1356">
          <cell r="A1356" t="str">
            <v/>
          </cell>
          <cell r="B1356" t="str">
            <v/>
          </cell>
          <cell r="D1356" t="str">
            <v/>
          </cell>
          <cell r="F1356">
            <v>0</v>
          </cell>
          <cell r="G1356">
            <v>0</v>
          </cell>
        </row>
        <row r="1357">
          <cell r="A1357" t="str">
            <v/>
          </cell>
          <cell r="B1357" t="str">
            <v/>
          </cell>
          <cell r="D1357" t="str">
            <v/>
          </cell>
          <cell r="F1357">
            <v>0</v>
          </cell>
          <cell r="G1357">
            <v>0</v>
          </cell>
        </row>
        <row r="1358">
          <cell r="A1358" t="str">
            <v/>
          </cell>
          <cell r="B1358" t="str">
            <v/>
          </cell>
          <cell r="D1358" t="str">
            <v/>
          </cell>
          <cell r="F1358">
            <v>0</v>
          </cell>
          <cell r="G1358">
            <v>0</v>
          </cell>
        </row>
        <row r="1359">
          <cell r="A1359" t="str">
            <v/>
          </cell>
          <cell r="B1359" t="str">
            <v/>
          </cell>
          <cell r="D1359" t="str">
            <v/>
          </cell>
          <cell r="F1359">
            <v>0</v>
          </cell>
          <cell r="G1359">
            <v>0</v>
          </cell>
        </row>
        <row r="1360">
          <cell r="A1360" t="str">
            <v/>
          </cell>
          <cell r="B1360" t="str">
            <v/>
          </cell>
          <cell r="D1360" t="str">
            <v/>
          </cell>
          <cell r="F1360">
            <v>0</v>
          </cell>
          <cell r="G1360">
            <v>0</v>
          </cell>
        </row>
        <row r="1361">
          <cell r="A1361" t="str">
            <v/>
          </cell>
          <cell r="B1361" t="str">
            <v/>
          </cell>
          <cell r="D1361" t="str">
            <v/>
          </cell>
          <cell r="F1361">
            <v>0</v>
          </cell>
          <cell r="G1361">
            <v>0</v>
          </cell>
        </row>
        <row r="1362">
          <cell r="A1362" t="str">
            <v/>
          </cell>
          <cell r="B1362" t="str">
            <v/>
          </cell>
          <cell r="D1362" t="str">
            <v/>
          </cell>
          <cell r="F1362">
            <v>0</v>
          </cell>
          <cell r="G1362">
            <v>0</v>
          </cell>
        </row>
        <row r="1363">
          <cell r="A1363" t="str">
            <v/>
          </cell>
          <cell r="B1363" t="str">
            <v/>
          </cell>
          <cell r="D1363" t="str">
            <v/>
          </cell>
          <cell r="F1363">
            <v>0</v>
          </cell>
          <cell r="G1363">
            <v>0</v>
          </cell>
        </row>
        <row r="1364">
          <cell r="A1364" t="str">
            <v/>
          </cell>
          <cell r="B1364" t="str">
            <v/>
          </cell>
          <cell r="D1364" t="str">
            <v/>
          </cell>
          <cell r="F1364">
            <v>0</v>
          </cell>
          <cell r="G1364">
            <v>0</v>
          </cell>
        </row>
        <row r="1365">
          <cell r="F1365" t="str">
            <v>Total C</v>
          </cell>
          <cell r="G1365">
            <v>0</v>
          </cell>
        </row>
        <row r="1367">
          <cell r="A1367" t="str">
            <v/>
          </cell>
          <cell r="B1367" t="str">
            <v/>
          </cell>
          <cell r="D1367" t="str">
            <v>COSTO NETO</v>
          </cell>
          <cell r="F1367" t="str">
            <v>Total D=A+B+C</v>
          </cell>
          <cell r="G1367">
            <v>0</v>
          </cell>
        </row>
        <row r="1369">
          <cell r="A1369" t="str">
            <v>ANALISIS DE PRECIOS</v>
          </cell>
        </row>
        <row r="1370">
          <cell r="A1370" t="str">
            <v>COMITENTE:</v>
          </cell>
          <cell r="B1370" t="str">
            <v>INSTITUTO PROVINCIAL DE LA VIVIENDA</v>
          </cell>
        </row>
        <row r="1371">
          <cell r="A1371" t="str">
            <v>CONTRATISTA:</v>
          </cell>
          <cell r="B1371">
            <v>0</v>
          </cell>
        </row>
        <row r="1372">
          <cell r="A1372" t="str">
            <v>OBRA:</v>
          </cell>
          <cell r="B1372">
            <v>0</v>
          </cell>
          <cell r="F1372" t="str">
            <v>PRECIOS A:</v>
          </cell>
          <cell r="G1372">
            <v>0</v>
          </cell>
        </row>
        <row r="1373">
          <cell r="A1373" t="str">
            <v>UBICACIÓN:</v>
          </cell>
          <cell r="B1373">
            <v>0</v>
          </cell>
        </row>
        <row r="1374">
          <cell r="A1374" t="str">
            <v>RUBRO:</v>
          </cell>
          <cell r="C1374">
            <v>0</v>
          </cell>
        </row>
        <row r="1375">
          <cell r="A1375" t="str">
            <v>ITEM:</v>
          </cell>
          <cell r="B1375" t="str">
            <v/>
          </cell>
          <cell r="C1375" t="str">
            <v/>
          </cell>
          <cell r="F1375" t="str">
            <v>UNIDAD:</v>
          </cell>
          <cell r="G1375" t="str">
            <v/>
          </cell>
        </row>
        <row r="1377">
          <cell r="A1377" t="str">
            <v>DATOS REDETERMINACION</v>
          </cell>
          <cell r="C1377" t="str">
            <v>DESIGNACION</v>
          </cell>
          <cell r="D1377" t="str">
            <v>U</v>
          </cell>
          <cell r="E1377" t="str">
            <v>Cantidad</v>
          </cell>
          <cell r="F1377" t="str">
            <v>$ Unitarios</v>
          </cell>
          <cell r="G1377" t="str">
            <v>$ Parcial</v>
          </cell>
        </row>
        <row r="1378">
          <cell r="A1378" t="str">
            <v>CÓDIGO</v>
          </cell>
          <cell r="B1378" t="str">
            <v>DESCRIPCIÓN</v>
          </cell>
        </row>
        <row r="1379">
          <cell r="A1379" t="str">
            <v>A - MATERIALES</v>
          </cell>
        </row>
        <row r="1380">
          <cell r="A1380" t="str">
            <v/>
          </cell>
          <cell r="B1380" t="str">
            <v/>
          </cell>
          <cell r="D1380" t="str">
            <v/>
          </cell>
          <cell r="F1380">
            <v>0</v>
          </cell>
          <cell r="G1380">
            <v>0</v>
          </cell>
        </row>
        <row r="1381">
          <cell r="A1381" t="str">
            <v/>
          </cell>
          <cell r="B1381" t="str">
            <v/>
          </cell>
          <cell r="D1381" t="str">
            <v/>
          </cell>
          <cell r="F1381">
            <v>0</v>
          </cell>
          <cell r="G1381">
            <v>0</v>
          </cell>
        </row>
        <row r="1382">
          <cell r="A1382" t="str">
            <v/>
          </cell>
          <cell r="B1382" t="str">
            <v/>
          </cell>
          <cell r="D1382" t="str">
            <v/>
          </cell>
          <cell r="F1382">
            <v>0</v>
          </cell>
          <cell r="G1382">
            <v>0</v>
          </cell>
        </row>
        <row r="1383">
          <cell r="A1383" t="str">
            <v/>
          </cell>
          <cell r="B1383" t="str">
            <v/>
          </cell>
          <cell r="D1383" t="str">
            <v/>
          </cell>
          <cell r="F1383">
            <v>0</v>
          </cell>
          <cell r="G1383">
            <v>0</v>
          </cell>
        </row>
        <row r="1384">
          <cell r="A1384" t="str">
            <v/>
          </cell>
          <cell r="B1384" t="str">
            <v/>
          </cell>
          <cell r="D1384" t="str">
            <v/>
          </cell>
          <cell r="F1384">
            <v>0</v>
          </cell>
          <cell r="G1384">
            <v>0</v>
          </cell>
        </row>
        <row r="1385">
          <cell r="A1385" t="str">
            <v/>
          </cell>
          <cell r="B1385" t="str">
            <v/>
          </cell>
          <cell r="D1385" t="str">
            <v/>
          </cell>
          <cell r="F1385">
            <v>0</v>
          </cell>
          <cell r="G1385">
            <v>0</v>
          </cell>
        </row>
        <row r="1386">
          <cell r="A1386" t="str">
            <v/>
          </cell>
          <cell r="B1386" t="str">
            <v/>
          </cell>
          <cell r="D1386" t="str">
            <v/>
          </cell>
          <cell r="F1386">
            <v>0</v>
          </cell>
          <cell r="G1386">
            <v>0</v>
          </cell>
        </row>
        <row r="1387">
          <cell r="A1387" t="str">
            <v/>
          </cell>
          <cell r="B1387" t="str">
            <v/>
          </cell>
          <cell r="D1387" t="str">
            <v/>
          </cell>
          <cell r="F1387">
            <v>0</v>
          </cell>
          <cell r="G1387">
            <v>0</v>
          </cell>
        </row>
        <row r="1388">
          <cell r="A1388" t="str">
            <v/>
          </cell>
          <cell r="B1388" t="str">
            <v/>
          </cell>
          <cell r="D1388" t="str">
            <v/>
          </cell>
          <cell r="F1388">
            <v>0</v>
          </cell>
          <cell r="G1388">
            <v>0</v>
          </cell>
        </row>
        <row r="1389">
          <cell r="A1389" t="str">
            <v/>
          </cell>
          <cell r="B1389" t="str">
            <v/>
          </cell>
          <cell r="D1389" t="str">
            <v/>
          </cell>
          <cell r="F1389">
            <v>0</v>
          </cell>
          <cell r="G1389">
            <v>0</v>
          </cell>
        </row>
        <row r="1390">
          <cell r="A1390" t="str">
            <v/>
          </cell>
          <cell r="B1390" t="str">
            <v/>
          </cell>
          <cell r="D1390" t="str">
            <v/>
          </cell>
          <cell r="F1390">
            <v>0</v>
          </cell>
          <cell r="G1390">
            <v>0</v>
          </cell>
        </row>
        <row r="1391">
          <cell r="A1391" t="str">
            <v/>
          </cell>
          <cell r="B1391" t="str">
            <v/>
          </cell>
          <cell r="D1391" t="str">
            <v/>
          </cell>
          <cell r="F1391">
            <v>0</v>
          </cell>
          <cell r="G1391">
            <v>0</v>
          </cell>
        </row>
        <row r="1392">
          <cell r="A1392" t="str">
            <v/>
          </cell>
          <cell r="B1392" t="str">
            <v/>
          </cell>
          <cell r="D1392" t="str">
            <v/>
          </cell>
          <cell r="F1392">
            <v>0</v>
          </cell>
          <cell r="G1392">
            <v>0</v>
          </cell>
        </row>
        <row r="1393">
          <cell r="A1393" t="str">
            <v/>
          </cell>
          <cell r="B1393" t="str">
            <v/>
          </cell>
          <cell r="D1393" t="str">
            <v/>
          </cell>
          <cell r="F1393">
            <v>0</v>
          </cell>
          <cell r="G1393">
            <v>0</v>
          </cell>
        </row>
        <row r="1394">
          <cell r="A1394" t="str">
            <v/>
          </cell>
          <cell r="B1394" t="str">
            <v/>
          </cell>
          <cell r="D1394" t="str">
            <v/>
          </cell>
          <cell r="F1394">
            <v>0</v>
          </cell>
          <cell r="G1394">
            <v>0</v>
          </cell>
        </row>
        <row r="1395">
          <cell r="A1395" t="str">
            <v/>
          </cell>
          <cell r="B1395" t="str">
            <v/>
          </cell>
          <cell r="D1395" t="str">
            <v/>
          </cell>
          <cell r="F1395">
            <v>0</v>
          </cell>
          <cell r="G1395">
            <v>0</v>
          </cell>
        </row>
        <row r="1396">
          <cell r="A1396" t="str">
            <v/>
          </cell>
          <cell r="B1396" t="str">
            <v/>
          </cell>
          <cell r="D1396" t="str">
            <v/>
          </cell>
          <cell r="F1396">
            <v>0</v>
          </cell>
          <cell r="G1396">
            <v>0</v>
          </cell>
        </row>
        <row r="1397">
          <cell r="A1397" t="str">
            <v/>
          </cell>
          <cell r="B1397" t="str">
            <v/>
          </cell>
          <cell r="D1397" t="str">
            <v/>
          </cell>
          <cell r="F1397">
            <v>0</v>
          </cell>
          <cell r="G1397">
            <v>0</v>
          </cell>
        </row>
        <row r="1398">
          <cell r="A1398" t="str">
            <v/>
          </cell>
          <cell r="B1398" t="str">
            <v/>
          </cell>
          <cell r="D1398" t="str">
            <v/>
          </cell>
          <cell r="F1398">
            <v>0</v>
          </cell>
          <cell r="G1398">
            <v>0</v>
          </cell>
        </row>
        <row r="1399">
          <cell r="A1399" t="str">
            <v/>
          </cell>
          <cell r="B1399" t="str">
            <v/>
          </cell>
          <cell r="D1399" t="str">
            <v/>
          </cell>
          <cell r="F1399">
            <v>0</v>
          </cell>
          <cell r="G1399">
            <v>0</v>
          </cell>
        </row>
        <row r="1400">
          <cell r="F1400" t="str">
            <v>Total A</v>
          </cell>
          <cell r="G1400">
            <v>0</v>
          </cell>
        </row>
        <row r="1401">
          <cell r="A1401" t="str">
            <v>B - MANO DE OBRA</v>
          </cell>
        </row>
        <row r="1402">
          <cell r="A1402" t="str">
            <v/>
          </cell>
          <cell r="B1402" t="str">
            <v/>
          </cell>
          <cell r="D1402" t="str">
            <v/>
          </cell>
          <cell r="F1402">
            <v>0</v>
          </cell>
          <cell r="G1402">
            <v>0</v>
          </cell>
        </row>
        <row r="1403">
          <cell r="A1403" t="str">
            <v/>
          </cell>
          <cell r="B1403" t="str">
            <v/>
          </cell>
          <cell r="D1403" t="str">
            <v/>
          </cell>
          <cell r="F1403">
            <v>0</v>
          </cell>
          <cell r="G1403">
            <v>0</v>
          </cell>
        </row>
        <row r="1404">
          <cell r="A1404" t="str">
            <v/>
          </cell>
          <cell r="B1404" t="str">
            <v/>
          </cell>
          <cell r="D1404" t="str">
            <v/>
          </cell>
          <cell r="F1404">
            <v>0</v>
          </cell>
          <cell r="G1404">
            <v>0</v>
          </cell>
        </row>
        <row r="1405">
          <cell r="A1405" t="str">
            <v/>
          </cell>
          <cell r="B1405" t="str">
            <v/>
          </cell>
          <cell r="D1405" t="str">
            <v/>
          </cell>
          <cell r="F1405">
            <v>0</v>
          </cell>
          <cell r="G1405">
            <v>0</v>
          </cell>
        </row>
        <row r="1406">
          <cell r="A1406" t="str">
            <v/>
          </cell>
          <cell r="B1406" t="str">
            <v/>
          </cell>
          <cell r="D1406" t="str">
            <v/>
          </cell>
          <cell r="F1406">
            <v>0</v>
          </cell>
          <cell r="G1406">
            <v>0</v>
          </cell>
        </row>
        <row r="1407">
          <cell r="A1407" t="str">
            <v/>
          </cell>
          <cell r="B1407" t="str">
            <v/>
          </cell>
          <cell r="D1407" t="str">
            <v/>
          </cell>
          <cell r="F1407">
            <v>0</v>
          </cell>
          <cell r="G1407">
            <v>0</v>
          </cell>
        </row>
        <row r="1408">
          <cell r="A1408" t="str">
            <v/>
          </cell>
          <cell r="B1408" t="str">
            <v/>
          </cell>
          <cell r="D1408" t="str">
            <v/>
          </cell>
          <cell r="F1408">
            <v>0</v>
          </cell>
          <cell r="G1408">
            <v>0</v>
          </cell>
        </row>
        <row r="1409">
          <cell r="A1409" t="str">
            <v/>
          </cell>
          <cell r="B1409" t="str">
            <v/>
          </cell>
          <cell r="D1409" t="str">
            <v/>
          </cell>
          <cell r="F1409">
            <v>0</v>
          </cell>
          <cell r="G1409">
            <v>0</v>
          </cell>
        </row>
        <row r="1410">
          <cell r="F1410" t="str">
            <v>Total B</v>
          </cell>
          <cell r="G1410">
            <v>0</v>
          </cell>
        </row>
        <row r="1411">
          <cell r="A1411" t="str">
            <v>C - EQUIPOS</v>
          </cell>
        </row>
        <row r="1412">
          <cell r="A1412" t="str">
            <v/>
          </cell>
          <cell r="B1412" t="str">
            <v/>
          </cell>
          <cell r="D1412" t="str">
            <v/>
          </cell>
          <cell r="F1412">
            <v>0</v>
          </cell>
          <cell r="G1412">
            <v>0</v>
          </cell>
        </row>
        <row r="1413">
          <cell r="A1413" t="str">
            <v/>
          </cell>
          <cell r="B1413" t="str">
            <v/>
          </cell>
          <cell r="D1413" t="str">
            <v/>
          </cell>
          <cell r="F1413">
            <v>0</v>
          </cell>
          <cell r="G1413">
            <v>0</v>
          </cell>
        </row>
        <row r="1414">
          <cell r="A1414" t="str">
            <v/>
          </cell>
          <cell r="B1414" t="str">
            <v/>
          </cell>
          <cell r="D1414" t="str">
            <v/>
          </cell>
          <cell r="F1414">
            <v>0</v>
          </cell>
          <cell r="G1414">
            <v>0</v>
          </cell>
        </row>
        <row r="1415">
          <cell r="A1415" t="str">
            <v/>
          </cell>
          <cell r="B1415" t="str">
            <v/>
          </cell>
          <cell r="D1415" t="str">
            <v/>
          </cell>
          <cell r="F1415">
            <v>0</v>
          </cell>
          <cell r="G1415">
            <v>0</v>
          </cell>
        </row>
        <row r="1416">
          <cell r="A1416" t="str">
            <v/>
          </cell>
          <cell r="B1416" t="str">
            <v/>
          </cell>
          <cell r="D1416" t="str">
            <v/>
          </cell>
          <cell r="F1416">
            <v>0</v>
          </cell>
          <cell r="G1416">
            <v>0</v>
          </cell>
        </row>
        <row r="1417">
          <cell r="A1417" t="str">
            <v/>
          </cell>
          <cell r="B1417" t="str">
            <v/>
          </cell>
          <cell r="D1417" t="str">
            <v/>
          </cell>
          <cell r="F1417">
            <v>0</v>
          </cell>
          <cell r="G1417">
            <v>0</v>
          </cell>
        </row>
        <row r="1418">
          <cell r="A1418" t="str">
            <v/>
          </cell>
          <cell r="B1418" t="str">
            <v/>
          </cell>
          <cell r="D1418" t="str">
            <v/>
          </cell>
          <cell r="F1418">
            <v>0</v>
          </cell>
          <cell r="G1418">
            <v>0</v>
          </cell>
        </row>
        <row r="1419">
          <cell r="A1419" t="str">
            <v/>
          </cell>
          <cell r="B1419" t="str">
            <v/>
          </cell>
          <cell r="D1419" t="str">
            <v/>
          </cell>
          <cell r="F1419">
            <v>0</v>
          </cell>
          <cell r="G1419">
            <v>0</v>
          </cell>
        </row>
        <row r="1420">
          <cell r="A1420" t="str">
            <v/>
          </cell>
          <cell r="B1420" t="str">
            <v/>
          </cell>
          <cell r="D1420" t="str">
            <v/>
          </cell>
          <cell r="F1420">
            <v>0</v>
          </cell>
          <cell r="G1420">
            <v>0</v>
          </cell>
        </row>
        <row r="1421">
          <cell r="A1421" t="str">
            <v/>
          </cell>
          <cell r="B1421" t="str">
            <v/>
          </cell>
          <cell r="D1421" t="str">
            <v/>
          </cell>
          <cell r="F1421">
            <v>0</v>
          </cell>
          <cell r="G1421">
            <v>0</v>
          </cell>
        </row>
        <row r="1422">
          <cell r="F1422" t="str">
            <v>Total C</v>
          </cell>
          <cell r="G1422">
            <v>0</v>
          </cell>
        </row>
        <row r="1424">
          <cell r="A1424" t="str">
            <v/>
          </cell>
          <cell r="B1424" t="str">
            <v/>
          </cell>
          <cell r="D1424" t="str">
            <v>COSTO NETO</v>
          </cell>
          <cell r="F1424" t="str">
            <v>Total D=A+B+C</v>
          </cell>
          <cell r="G1424">
            <v>0</v>
          </cell>
        </row>
        <row r="1426">
          <cell r="A1426" t="str">
            <v>ANALISIS DE PRECIOS</v>
          </cell>
        </row>
        <row r="1427">
          <cell r="A1427" t="str">
            <v>COMITENTE:</v>
          </cell>
          <cell r="B1427" t="str">
            <v>INSTITUTO PROVINCIAL DE LA VIVIENDA</v>
          </cell>
        </row>
        <row r="1428">
          <cell r="A1428" t="str">
            <v>CONTRATISTA:</v>
          </cell>
          <cell r="B1428">
            <v>0</v>
          </cell>
        </row>
        <row r="1429">
          <cell r="A1429" t="str">
            <v>OBRA:</v>
          </cell>
          <cell r="B1429">
            <v>0</v>
          </cell>
          <cell r="F1429" t="str">
            <v>PRECIOS A:</v>
          </cell>
          <cell r="G1429">
            <v>0</v>
          </cell>
        </row>
        <row r="1430">
          <cell r="A1430" t="str">
            <v>UBICACIÓN:</v>
          </cell>
          <cell r="B1430">
            <v>0</v>
          </cell>
        </row>
        <row r="1431">
          <cell r="A1431" t="str">
            <v>RUBRO:</v>
          </cell>
          <cell r="C1431">
            <v>0</v>
          </cell>
        </row>
        <row r="1432">
          <cell r="A1432" t="str">
            <v>ITEM:</v>
          </cell>
          <cell r="B1432" t="str">
            <v/>
          </cell>
          <cell r="C1432" t="str">
            <v/>
          </cell>
          <cell r="F1432" t="str">
            <v>UNIDAD:</v>
          </cell>
          <cell r="G1432" t="str">
            <v/>
          </cell>
        </row>
        <row r="1434">
          <cell r="A1434" t="str">
            <v>DATOS REDETERMINACION</v>
          </cell>
          <cell r="C1434" t="str">
            <v>DESIGNACION</v>
          </cell>
          <cell r="D1434" t="str">
            <v>U</v>
          </cell>
          <cell r="E1434" t="str">
            <v>Cantidad</v>
          </cell>
          <cell r="F1434" t="str">
            <v>$ Unitarios</v>
          </cell>
          <cell r="G1434" t="str">
            <v>$ Parcial</v>
          </cell>
        </row>
        <row r="1435">
          <cell r="A1435" t="str">
            <v>CÓDIGO</v>
          </cell>
          <cell r="B1435" t="str">
            <v>DESCRIPCIÓN</v>
          </cell>
        </row>
        <row r="1436">
          <cell r="A1436" t="str">
            <v>A - MATERIALES</v>
          </cell>
        </row>
        <row r="1437">
          <cell r="A1437" t="str">
            <v/>
          </cell>
          <cell r="B1437" t="str">
            <v/>
          </cell>
          <cell r="D1437" t="str">
            <v/>
          </cell>
          <cell r="F1437">
            <v>0</v>
          </cell>
          <cell r="G1437">
            <v>0</v>
          </cell>
        </row>
        <row r="1438">
          <cell r="A1438" t="str">
            <v/>
          </cell>
          <cell r="B1438" t="str">
            <v/>
          </cell>
          <cell r="D1438" t="str">
            <v/>
          </cell>
          <cell r="F1438">
            <v>0</v>
          </cell>
          <cell r="G1438">
            <v>0</v>
          </cell>
        </row>
        <row r="1439">
          <cell r="A1439" t="str">
            <v/>
          </cell>
          <cell r="B1439" t="str">
            <v/>
          </cell>
          <cell r="D1439" t="str">
            <v/>
          </cell>
          <cell r="F1439">
            <v>0</v>
          </cell>
          <cell r="G1439">
            <v>0</v>
          </cell>
        </row>
        <row r="1440">
          <cell r="A1440" t="str">
            <v/>
          </cell>
          <cell r="B1440" t="str">
            <v/>
          </cell>
          <cell r="D1440" t="str">
            <v/>
          </cell>
          <cell r="F1440">
            <v>0</v>
          </cell>
          <cell r="G1440">
            <v>0</v>
          </cell>
        </row>
        <row r="1441">
          <cell r="A1441" t="str">
            <v/>
          </cell>
          <cell r="B1441" t="str">
            <v/>
          </cell>
          <cell r="D1441" t="str">
            <v/>
          </cell>
          <cell r="F1441">
            <v>0</v>
          </cell>
          <cell r="G1441">
            <v>0</v>
          </cell>
        </row>
        <row r="1442">
          <cell r="A1442" t="str">
            <v/>
          </cell>
          <cell r="B1442" t="str">
            <v/>
          </cell>
          <cell r="D1442" t="str">
            <v/>
          </cell>
          <cell r="F1442">
            <v>0</v>
          </cell>
          <cell r="G1442">
            <v>0</v>
          </cell>
        </row>
        <row r="1443">
          <cell r="A1443" t="str">
            <v/>
          </cell>
          <cell r="B1443" t="str">
            <v/>
          </cell>
          <cell r="D1443" t="str">
            <v/>
          </cell>
          <cell r="F1443">
            <v>0</v>
          </cell>
          <cell r="G1443">
            <v>0</v>
          </cell>
        </row>
        <row r="1444">
          <cell r="A1444" t="str">
            <v/>
          </cell>
          <cell r="B1444" t="str">
            <v/>
          </cell>
          <cell r="D1444" t="str">
            <v/>
          </cell>
          <cell r="F1444">
            <v>0</v>
          </cell>
          <cell r="G1444">
            <v>0</v>
          </cell>
        </row>
        <row r="1445">
          <cell r="A1445" t="str">
            <v/>
          </cell>
          <cell r="B1445" t="str">
            <v/>
          </cell>
          <cell r="D1445" t="str">
            <v/>
          </cell>
          <cell r="F1445">
            <v>0</v>
          </cell>
          <cell r="G1445">
            <v>0</v>
          </cell>
        </row>
        <row r="1446">
          <cell r="A1446" t="str">
            <v/>
          </cell>
          <cell r="B1446" t="str">
            <v/>
          </cell>
          <cell r="D1446" t="str">
            <v/>
          </cell>
          <cell r="F1446">
            <v>0</v>
          </cell>
          <cell r="G1446">
            <v>0</v>
          </cell>
        </row>
        <row r="1447">
          <cell r="A1447" t="str">
            <v/>
          </cell>
          <cell r="B1447" t="str">
            <v/>
          </cell>
          <cell r="D1447" t="str">
            <v/>
          </cell>
          <cell r="F1447">
            <v>0</v>
          </cell>
          <cell r="G1447">
            <v>0</v>
          </cell>
        </row>
        <row r="1448">
          <cell r="A1448" t="str">
            <v/>
          </cell>
          <cell r="B1448" t="str">
            <v/>
          </cell>
          <cell r="D1448" t="str">
            <v/>
          </cell>
          <cell r="F1448">
            <v>0</v>
          </cell>
          <cell r="G1448">
            <v>0</v>
          </cell>
        </row>
        <row r="1449">
          <cell r="A1449" t="str">
            <v/>
          </cell>
          <cell r="B1449" t="str">
            <v/>
          </cell>
          <cell r="D1449" t="str">
            <v/>
          </cell>
          <cell r="F1449">
            <v>0</v>
          </cell>
          <cell r="G1449">
            <v>0</v>
          </cell>
        </row>
        <row r="1450">
          <cell r="A1450" t="str">
            <v/>
          </cell>
          <cell r="B1450" t="str">
            <v/>
          </cell>
          <cell r="D1450" t="str">
            <v/>
          </cell>
          <cell r="F1450">
            <v>0</v>
          </cell>
          <cell r="G1450">
            <v>0</v>
          </cell>
        </row>
        <row r="1451">
          <cell r="A1451" t="str">
            <v/>
          </cell>
          <cell r="B1451" t="str">
            <v/>
          </cell>
          <cell r="D1451" t="str">
            <v/>
          </cell>
          <cell r="F1451">
            <v>0</v>
          </cell>
          <cell r="G1451">
            <v>0</v>
          </cell>
        </row>
        <row r="1452">
          <cell r="A1452" t="str">
            <v/>
          </cell>
          <cell r="B1452" t="str">
            <v/>
          </cell>
          <cell r="D1452" t="str">
            <v/>
          </cell>
          <cell r="F1452">
            <v>0</v>
          </cell>
          <cell r="G1452">
            <v>0</v>
          </cell>
        </row>
        <row r="1453">
          <cell r="A1453" t="str">
            <v/>
          </cell>
          <cell r="B1453" t="str">
            <v/>
          </cell>
          <cell r="D1453" t="str">
            <v/>
          </cell>
          <cell r="F1453">
            <v>0</v>
          </cell>
          <cell r="G1453">
            <v>0</v>
          </cell>
        </row>
        <row r="1454">
          <cell r="A1454" t="str">
            <v/>
          </cell>
          <cell r="B1454" t="str">
            <v/>
          </cell>
          <cell r="D1454" t="str">
            <v/>
          </cell>
          <cell r="F1454">
            <v>0</v>
          </cell>
          <cell r="G1454">
            <v>0</v>
          </cell>
        </row>
        <row r="1455">
          <cell r="A1455" t="str">
            <v/>
          </cell>
          <cell r="B1455" t="str">
            <v/>
          </cell>
          <cell r="D1455" t="str">
            <v/>
          </cell>
          <cell r="F1455">
            <v>0</v>
          </cell>
          <cell r="G1455">
            <v>0</v>
          </cell>
        </row>
        <row r="1456">
          <cell r="A1456" t="str">
            <v/>
          </cell>
          <cell r="B1456" t="str">
            <v/>
          </cell>
          <cell r="D1456" t="str">
            <v/>
          </cell>
          <cell r="F1456">
            <v>0</v>
          </cell>
          <cell r="G1456">
            <v>0</v>
          </cell>
        </row>
        <row r="1457">
          <cell r="F1457" t="str">
            <v>Total A</v>
          </cell>
          <cell r="G1457">
            <v>0</v>
          </cell>
        </row>
        <row r="1458">
          <cell r="A1458" t="str">
            <v>B - MANO DE OBRA</v>
          </cell>
        </row>
        <row r="1459">
          <cell r="A1459" t="str">
            <v/>
          </cell>
          <cell r="B1459" t="str">
            <v/>
          </cell>
          <cell r="D1459" t="str">
            <v/>
          </cell>
          <cell r="F1459">
            <v>0</v>
          </cell>
          <cell r="G1459">
            <v>0</v>
          </cell>
        </row>
        <row r="1460">
          <cell r="A1460" t="str">
            <v/>
          </cell>
          <cell r="B1460" t="str">
            <v/>
          </cell>
          <cell r="D1460" t="str">
            <v/>
          </cell>
          <cell r="F1460">
            <v>0</v>
          </cell>
          <cell r="G1460">
            <v>0</v>
          </cell>
        </row>
        <row r="1461">
          <cell r="A1461" t="str">
            <v/>
          </cell>
          <cell r="B1461" t="str">
            <v/>
          </cell>
          <cell r="D1461" t="str">
            <v/>
          </cell>
          <cell r="F1461">
            <v>0</v>
          </cell>
          <cell r="G1461">
            <v>0</v>
          </cell>
        </row>
        <row r="1462">
          <cell r="A1462" t="str">
            <v/>
          </cell>
          <cell r="B1462" t="str">
            <v/>
          </cell>
          <cell r="D1462" t="str">
            <v/>
          </cell>
          <cell r="F1462">
            <v>0</v>
          </cell>
          <cell r="G1462">
            <v>0</v>
          </cell>
        </row>
        <row r="1463">
          <cell r="A1463" t="str">
            <v/>
          </cell>
          <cell r="B1463" t="str">
            <v/>
          </cell>
          <cell r="D1463" t="str">
            <v/>
          </cell>
          <cell r="F1463">
            <v>0</v>
          </cell>
          <cell r="G1463">
            <v>0</v>
          </cell>
        </row>
        <row r="1464">
          <cell r="A1464" t="str">
            <v/>
          </cell>
          <cell r="B1464" t="str">
            <v/>
          </cell>
          <cell r="D1464" t="str">
            <v/>
          </cell>
          <cell r="F1464">
            <v>0</v>
          </cell>
          <cell r="G1464">
            <v>0</v>
          </cell>
        </row>
        <row r="1465">
          <cell r="A1465" t="str">
            <v/>
          </cell>
          <cell r="B1465" t="str">
            <v/>
          </cell>
          <cell r="D1465" t="str">
            <v/>
          </cell>
          <cell r="F1465">
            <v>0</v>
          </cell>
          <cell r="G1465">
            <v>0</v>
          </cell>
        </row>
        <row r="1466">
          <cell r="A1466" t="str">
            <v/>
          </cell>
          <cell r="B1466" t="str">
            <v/>
          </cell>
          <cell r="D1466" t="str">
            <v/>
          </cell>
          <cell r="F1466">
            <v>0</v>
          </cell>
          <cell r="G1466">
            <v>0</v>
          </cell>
        </row>
        <row r="1467">
          <cell r="F1467" t="str">
            <v>Total B</v>
          </cell>
          <cell r="G1467">
            <v>0</v>
          </cell>
        </row>
        <row r="1468">
          <cell r="A1468" t="str">
            <v>C - EQUIPOS</v>
          </cell>
        </row>
        <row r="1469">
          <cell r="A1469" t="str">
            <v/>
          </cell>
          <cell r="B1469" t="str">
            <v/>
          </cell>
          <cell r="D1469" t="str">
            <v/>
          </cell>
          <cell r="F1469">
            <v>0</v>
          </cell>
          <cell r="G1469">
            <v>0</v>
          </cell>
        </row>
        <row r="1470">
          <cell r="A1470" t="str">
            <v/>
          </cell>
          <cell r="B1470" t="str">
            <v/>
          </cell>
          <cell r="D1470" t="str">
            <v/>
          </cell>
          <cell r="F1470">
            <v>0</v>
          </cell>
          <cell r="G1470">
            <v>0</v>
          </cell>
        </row>
        <row r="1471">
          <cell r="A1471" t="str">
            <v/>
          </cell>
          <cell r="B1471" t="str">
            <v/>
          </cell>
          <cell r="D1471" t="str">
            <v/>
          </cell>
          <cell r="F1471">
            <v>0</v>
          </cell>
          <cell r="G1471">
            <v>0</v>
          </cell>
        </row>
        <row r="1472">
          <cell r="A1472" t="str">
            <v/>
          </cell>
          <cell r="B1472" t="str">
            <v/>
          </cell>
          <cell r="D1472" t="str">
            <v/>
          </cell>
          <cell r="F1472">
            <v>0</v>
          </cell>
          <cell r="G1472">
            <v>0</v>
          </cell>
        </row>
        <row r="1473">
          <cell r="A1473" t="str">
            <v/>
          </cell>
          <cell r="B1473" t="str">
            <v/>
          </cell>
          <cell r="D1473" t="str">
            <v/>
          </cell>
          <cell r="F1473">
            <v>0</v>
          </cell>
          <cell r="G1473">
            <v>0</v>
          </cell>
        </row>
        <row r="1474">
          <cell r="A1474" t="str">
            <v/>
          </cell>
          <cell r="B1474" t="str">
            <v/>
          </cell>
          <cell r="D1474" t="str">
            <v/>
          </cell>
          <cell r="F1474">
            <v>0</v>
          </cell>
          <cell r="G1474">
            <v>0</v>
          </cell>
        </row>
        <row r="1475">
          <cell r="A1475" t="str">
            <v/>
          </cell>
          <cell r="B1475" t="str">
            <v/>
          </cell>
          <cell r="D1475" t="str">
            <v/>
          </cell>
          <cell r="F1475">
            <v>0</v>
          </cell>
          <cell r="G1475">
            <v>0</v>
          </cell>
        </row>
        <row r="1476">
          <cell r="A1476" t="str">
            <v/>
          </cell>
          <cell r="B1476" t="str">
            <v/>
          </cell>
          <cell r="D1476" t="str">
            <v/>
          </cell>
          <cell r="F1476">
            <v>0</v>
          </cell>
          <cell r="G1476">
            <v>0</v>
          </cell>
        </row>
        <row r="1477">
          <cell r="A1477" t="str">
            <v/>
          </cell>
          <cell r="B1477" t="str">
            <v/>
          </cell>
          <cell r="D1477" t="str">
            <v/>
          </cell>
          <cell r="F1477">
            <v>0</v>
          </cell>
          <cell r="G1477">
            <v>0</v>
          </cell>
        </row>
        <row r="1478">
          <cell r="A1478" t="str">
            <v/>
          </cell>
          <cell r="B1478" t="str">
            <v/>
          </cell>
          <cell r="D1478" t="str">
            <v/>
          </cell>
          <cell r="F1478">
            <v>0</v>
          </cell>
          <cell r="G1478">
            <v>0</v>
          </cell>
        </row>
        <row r="1479">
          <cell r="F1479" t="str">
            <v>Total C</v>
          </cell>
          <cell r="G1479">
            <v>0</v>
          </cell>
        </row>
        <row r="1481">
          <cell r="A1481" t="str">
            <v/>
          </cell>
          <cell r="B1481" t="str">
            <v/>
          </cell>
          <cell r="D1481" t="str">
            <v>COSTO NETO</v>
          </cell>
          <cell r="F1481" t="str">
            <v>Total D=A+B+C</v>
          </cell>
          <cell r="G1481">
            <v>0</v>
          </cell>
        </row>
        <row r="1483">
          <cell r="A1483" t="str">
            <v>ANALISIS DE PRECIOS</v>
          </cell>
        </row>
        <row r="1484">
          <cell r="A1484" t="str">
            <v>COMITENTE:</v>
          </cell>
          <cell r="B1484" t="str">
            <v>INSTITUTO PROVINCIAL DE LA VIVIENDA</v>
          </cell>
        </row>
        <row r="1485">
          <cell r="A1485" t="str">
            <v>CONTRATISTA:</v>
          </cell>
          <cell r="B1485">
            <v>0</v>
          </cell>
        </row>
        <row r="1486">
          <cell r="A1486" t="str">
            <v>OBRA:</v>
          </cell>
          <cell r="B1486">
            <v>0</v>
          </cell>
          <cell r="F1486" t="str">
            <v>PRECIOS A:</v>
          </cell>
          <cell r="G1486">
            <v>0</v>
          </cell>
        </row>
        <row r="1487">
          <cell r="A1487" t="str">
            <v>UBICACIÓN:</v>
          </cell>
          <cell r="B1487">
            <v>0</v>
          </cell>
        </row>
        <row r="1488">
          <cell r="A1488" t="str">
            <v>RUBRO:</v>
          </cell>
          <cell r="C1488">
            <v>0</v>
          </cell>
        </row>
        <row r="1489">
          <cell r="A1489" t="str">
            <v>ITEM:</v>
          </cell>
          <cell r="B1489" t="str">
            <v/>
          </cell>
          <cell r="C1489" t="str">
            <v/>
          </cell>
          <cell r="F1489" t="str">
            <v>UNIDAD:</v>
          </cell>
          <cell r="G1489" t="str">
            <v/>
          </cell>
        </row>
        <row r="1491">
          <cell r="A1491" t="str">
            <v>DATOS REDETERMINACION</v>
          </cell>
          <cell r="C1491" t="str">
            <v>DESIGNACION</v>
          </cell>
          <cell r="D1491" t="str">
            <v>U</v>
          </cell>
          <cell r="E1491" t="str">
            <v>Cantidad</v>
          </cell>
          <cell r="F1491" t="str">
            <v>$ Unitarios</v>
          </cell>
          <cell r="G1491" t="str">
            <v>$ Parcial</v>
          </cell>
        </row>
        <row r="1492">
          <cell r="A1492" t="str">
            <v>CÓDIGO</v>
          </cell>
          <cell r="B1492" t="str">
            <v>DESCRIPCIÓN</v>
          </cell>
        </row>
        <row r="1493">
          <cell r="A1493" t="str">
            <v>A - MATERIALES</v>
          </cell>
        </row>
        <row r="1494">
          <cell r="A1494" t="str">
            <v/>
          </cell>
          <cell r="B1494" t="str">
            <v/>
          </cell>
          <cell r="D1494" t="str">
            <v/>
          </cell>
          <cell r="F1494">
            <v>0</v>
          </cell>
          <cell r="G1494">
            <v>0</v>
          </cell>
        </row>
        <row r="1495">
          <cell r="A1495" t="str">
            <v/>
          </cell>
          <cell r="B1495" t="str">
            <v/>
          </cell>
          <cell r="D1495" t="str">
            <v/>
          </cell>
          <cell r="F1495">
            <v>0</v>
          </cell>
          <cell r="G1495">
            <v>0</v>
          </cell>
        </row>
        <row r="1496">
          <cell r="A1496" t="str">
            <v/>
          </cell>
          <cell r="B1496" t="str">
            <v/>
          </cell>
          <cell r="D1496" t="str">
            <v/>
          </cell>
          <cell r="F1496">
            <v>0</v>
          </cell>
          <cell r="G1496">
            <v>0</v>
          </cell>
        </row>
        <row r="1497">
          <cell r="A1497" t="str">
            <v/>
          </cell>
          <cell r="B1497" t="str">
            <v/>
          </cell>
          <cell r="D1497" t="str">
            <v/>
          </cell>
          <cell r="F1497">
            <v>0</v>
          </cell>
          <cell r="G1497">
            <v>0</v>
          </cell>
        </row>
        <row r="1498">
          <cell r="A1498" t="str">
            <v/>
          </cell>
          <cell r="B1498" t="str">
            <v/>
          </cell>
          <cell r="D1498" t="str">
            <v/>
          </cell>
          <cell r="F1498">
            <v>0</v>
          </cell>
          <cell r="G1498">
            <v>0</v>
          </cell>
        </row>
        <row r="1499">
          <cell r="A1499" t="str">
            <v/>
          </cell>
          <cell r="B1499" t="str">
            <v/>
          </cell>
          <cell r="D1499" t="str">
            <v/>
          </cell>
          <cell r="F1499">
            <v>0</v>
          </cell>
          <cell r="G1499">
            <v>0</v>
          </cell>
        </row>
        <row r="1500">
          <cell r="A1500" t="str">
            <v/>
          </cell>
          <cell r="B1500" t="str">
            <v/>
          </cell>
          <cell r="D1500" t="str">
            <v/>
          </cell>
          <cell r="F1500">
            <v>0</v>
          </cell>
          <cell r="G1500">
            <v>0</v>
          </cell>
        </row>
        <row r="1501">
          <cell r="A1501" t="str">
            <v/>
          </cell>
          <cell r="B1501" t="str">
            <v/>
          </cell>
          <cell r="D1501" t="str">
            <v/>
          </cell>
          <cell r="F1501">
            <v>0</v>
          </cell>
          <cell r="G1501">
            <v>0</v>
          </cell>
        </row>
        <row r="1502">
          <cell r="A1502" t="str">
            <v/>
          </cell>
          <cell r="B1502" t="str">
            <v/>
          </cell>
          <cell r="D1502" t="str">
            <v/>
          </cell>
          <cell r="F1502">
            <v>0</v>
          </cell>
          <cell r="G1502">
            <v>0</v>
          </cell>
        </row>
        <row r="1503">
          <cell r="A1503" t="str">
            <v/>
          </cell>
          <cell r="B1503" t="str">
            <v/>
          </cell>
          <cell r="D1503" t="str">
            <v/>
          </cell>
          <cell r="F1503">
            <v>0</v>
          </cell>
          <cell r="G1503">
            <v>0</v>
          </cell>
        </row>
        <row r="1504">
          <cell r="A1504" t="str">
            <v/>
          </cell>
          <cell r="B1504" t="str">
            <v/>
          </cell>
          <cell r="D1504" t="str">
            <v/>
          </cell>
          <cell r="F1504">
            <v>0</v>
          </cell>
          <cell r="G1504">
            <v>0</v>
          </cell>
        </row>
        <row r="1505">
          <cell r="A1505" t="str">
            <v/>
          </cell>
          <cell r="B1505" t="str">
            <v/>
          </cell>
          <cell r="D1505" t="str">
            <v/>
          </cell>
          <cell r="F1505">
            <v>0</v>
          </cell>
          <cell r="G1505">
            <v>0</v>
          </cell>
        </row>
        <row r="1506">
          <cell r="A1506" t="str">
            <v/>
          </cell>
          <cell r="B1506" t="str">
            <v/>
          </cell>
          <cell r="D1506" t="str">
            <v/>
          </cell>
          <cell r="F1506">
            <v>0</v>
          </cell>
          <cell r="G1506">
            <v>0</v>
          </cell>
        </row>
        <row r="1507">
          <cell r="A1507" t="str">
            <v/>
          </cell>
          <cell r="B1507" t="str">
            <v/>
          </cell>
          <cell r="D1507" t="str">
            <v/>
          </cell>
          <cell r="F1507">
            <v>0</v>
          </cell>
          <cell r="G1507">
            <v>0</v>
          </cell>
        </row>
        <row r="1508">
          <cell r="A1508" t="str">
            <v/>
          </cell>
          <cell r="B1508" t="str">
            <v/>
          </cell>
          <cell r="D1508" t="str">
            <v/>
          </cell>
          <cell r="F1508">
            <v>0</v>
          </cell>
          <cell r="G1508">
            <v>0</v>
          </cell>
        </row>
        <row r="1509">
          <cell r="A1509" t="str">
            <v/>
          </cell>
          <cell r="B1509" t="str">
            <v/>
          </cell>
          <cell r="D1509" t="str">
            <v/>
          </cell>
          <cell r="F1509">
            <v>0</v>
          </cell>
          <cell r="G1509">
            <v>0</v>
          </cell>
        </row>
        <row r="1510">
          <cell r="A1510" t="str">
            <v/>
          </cell>
          <cell r="B1510" t="str">
            <v/>
          </cell>
          <cell r="D1510" t="str">
            <v/>
          </cell>
          <cell r="F1510">
            <v>0</v>
          </cell>
          <cell r="G1510">
            <v>0</v>
          </cell>
        </row>
        <row r="1511">
          <cell r="A1511" t="str">
            <v/>
          </cell>
          <cell r="B1511" t="str">
            <v/>
          </cell>
          <cell r="D1511" t="str">
            <v/>
          </cell>
          <cell r="F1511">
            <v>0</v>
          </cell>
          <cell r="G1511">
            <v>0</v>
          </cell>
        </row>
        <row r="1512">
          <cell r="A1512" t="str">
            <v/>
          </cell>
          <cell r="B1512" t="str">
            <v/>
          </cell>
          <cell r="D1512" t="str">
            <v/>
          </cell>
          <cell r="F1512">
            <v>0</v>
          </cell>
          <cell r="G1512">
            <v>0</v>
          </cell>
        </row>
        <row r="1513">
          <cell r="A1513" t="str">
            <v/>
          </cell>
          <cell r="B1513" t="str">
            <v/>
          </cell>
          <cell r="D1513" t="str">
            <v/>
          </cell>
          <cell r="F1513">
            <v>0</v>
          </cell>
          <cell r="G1513">
            <v>0</v>
          </cell>
        </row>
        <row r="1514">
          <cell r="F1514" t="str">
            <v>Total A</v>
          </cell>
          <cell r="G1514">
            <v>0</v>
          </cell>
        </row>
        <row r="1515">
          <cell r="A1515" t="str">
            <v>B - MANO DE OBRA</v>
          </cell>
        </row>
        <row r="1516">
          <cell r="A1516" t="str">
            <v/>
          </cell>
          <cell r="B1516" t="str">
            <v/>
          </cell>
          <cell r="D1516" t="str">
            <v/>
          </cell>
          <cell r="F1516">
            <v>0</v>
          </cell>
          <cell r="G1516">
            <v>0</v>
          </cell>
        </row>
        <row r="1517">
          <cell r="A1517" t="str">
            <v/>
          </cell>
          <cell r="B1517" t="str">
            <v/>
          </cell>
          <cell r="D1517" t="str">
            <v/>
          </cell>
          <cell r="F1517">
            <v>0</v>
          </cell>
          <cell r="G1517">
            <v>0</v>
          </cell>
        </row>
        <row r="1518">
          <cell r="A1518" t="str">
            <v/>
          </cell>
          <cell r="B1518" t="str">
            <v/>
          </cell>
          <cell r="D1518" t="str">
            <v/>
          </cell>
          <cell r="F1518">
            <v>0</v>
          </cell>
          <cell r="G1518">
            <v>0</v>
          </cell>
        </row>
        <row r="1519">
          <cell r="A1519" t="str">
            <v/>
          </cell>
          <cell r="B1519" t="str">
            <v/>
          </cell>
          <cell r="D1519" t="str">
            <v/>
          </cell>
          <cell r="F1519">
            <v>0</v>
          </cell>
          <cell r="G1519">
            <v>0</v>
          </cell>
        </row>
        <row r="1520">
          <cell r="A1520" t="str">
            <v/>
          </cell>
          <cell r="B1520" t="str">
            <v/>
          </cell>
          <cell r="D1520" t="str">
            <v/>
          </cell>
          <cell r="F1520">
            <v>0</v>
          </cell>
          <cell r="G1520">
            <v>0</v>
          </cell>
        </row>
        <row r="1521">
          <cell r="A1521" t="str">
            <v/>
          </cell>
          <cell r="B1521" t="str">
            <v/>
          </cell>
          <cell r="D1521" t="str">
            <v/>
          </cell>
          <cell r="F1521">
            <v>0</v>
          </cell>
          <cell r="G1521">
            <v>0</v>
          </cell>
        </row>
        <row r="1522">
          <cell r="A1522" t="str">
            <v/>
          </cell>
          <cell r="B1522" t="str">
            <v/>
          </cell>
          <cell r="D1522" t="str">
            <v/>
          </cell>
          <cell r="F1522">
            <v>0</v>
          </cell>
          <cell r="G1522">
            <v>0</v>
          </cell>
        </row>
        <row r="1523">
          <cell r="A1523" t="str">
            <v/>
          </cell>
          <cell r="B1523" t="str">
            <v/>
          </cell>
          <cell r="D1523" t="str">
            <v/>
          </cell>
          <cell r="F1523">
            <v>0</v>
          </cell>
          <cell r="G1523">
            <v>0</v>
          </cell>
        </row>
        <row r="1524">
          <cell r="F1524" t="str">
            <v>Total B</v>
          </cell>
          <cell r="G1524">
            <v>0</v>
          </cell>
        </row>
        <row r="1525">
          <cell r="A1525" t="str">
            <v>C - EQUIPOS</v>
          </cell>
        </row>
        <row r="1526">
          <cell r="A1526" t="str">
            <v/>
          </cell>
          <cell r="B1526" t="str">
            <v/>
          </cell>
          <cell r="D1526" t="str">
            <v/>
          </cell>
          <cell r="F1526">
            <v>0</v>
          </cell>
          <cell r="G1526">
            <v>0</v>
          </cell>
        </row>
        <row r="1527">
          <cell r="A1527" t="str">
            <v/>
          </cell>
          <cell r="B1527" t="str">
            <v/>
          </cell>
          <cell r="D1527" t="str">
            <v/>
          </cell>
          <cell r="F1527">
            <v>0</v>
          </cell>
          <cell r="G1527">
            <v>0</v>
          </cell>
        </row>
        <row r="1528">
          <cell r="A1528" t="str">
            <v/>
          </cell>
          <cell r="B1528" t="str">
            <v/>
          </cell>
          <cell r="D1528" t="str">
            <v/>
          </cell>
          <cell r="F1528">
            <v>0</v>
          </cell>
          <cell r="G1528">
            <v>0</v>
          </cell>
        </row>
        <row r="1529">
          <cell r="A1529" t="str">
            <v/>
          </cell>
          <cell r="B1529" t="str">
            <v/>
          </cell>
          <cell r="D1529" t="str">
            <v/>
          </cell>
          <cell r="F1529">
            <v>0</v>
          </cell>
          <cell r="G1529">
            <v>0</v>
          </cell>
        </row>
        <row r="1530">
          <cell r="A1530" t="str">
            <v/>
          </cell>
          <cell r="B1530" t="str">
            <v/>
          </cell>
          <cell r="D1530" t="str">
            <v/>
          </cell>
          <cell r="F1530">
            <v>0</v>
          </cell>
          <cell r="G1530">
            <v>0</v>
          </cell>
        </row>
        <row r="1531">
          <cell r="A1531" t="str">
            <v/>
          </cell>
          <cell r="B1531" t="str">
            <v/>
          </cell>
          <cell r="D1531" t="str">
            <v/>
          </cell>
          <cell r="F1531">
            <v>0</v>
          </cell>
          <cell r="G1531">
            <v>0</v>
          </cell>
        </row>
        <row r="1532">
          <cell r="A1532" t="str">
            <v/>
          </cell>
          <cell r="B1532" t="str">
            <v/>
          </cell>
          <cell r="D1532" t="str">
            <v/>
          </cell>
          <cell r="F1532">
            <v>0</v>
          </cell>
          <cell r="G1532">
            <v>0</v>
          </cell>
        </row>
        <row r="1533">
          <cell r="A1533" t="str">
            <v/>
          </cell>
          <cell r="B1533" t="str">
            <v/>
          </cell>
          <cell r="D1533" t="str">
            <v/>
          </cell>
          <cell r="F1533">
            <v>0</v>
          </cell>
          <cell r="G1533">
            <v>0</v>
          </cell>
        </row>
        <row r="1534">
          <cell r="A1534" t="str">
            <v/>
          </cell>
          <cell r="B1534" t="str">
            <v/>
          </cell>
          <cell r="D1534" t="str">
            <v/>
          </cell>
          <cell r="F1534">
            <v>0</v>
          </cell>
          <cell r="G1534">
            <v>0</v>
          </cell>
        </row>
        <row r="1535">
          <cell r="A1535" t="str">
            <v/>
          </cell>
          <cell r="B1535" t="str">
            <v/>
          </cell>
          <cell r="D1535" t="str">
            <v/>
          </cell>
          <cell r="F1535">
            <v>0</v>
          </cell>
          <cell r="G1535">
            <v>0</v>
          </cell>
        </row>
        <row r="1536">
          <cell r="F1536" t="str">
            <v>Total C</v>
          </cell>
          <cell r="G1536">
            <v>0</v>
          </cell>
        </row>
        <row r="1538">
          <cell r="A1538" t="str">
            <v/>
          </cell>
          <cell r="B1538" t="str">
            <v/>
          </cell>
          <cell r="D1538" t="str">
            <v>COSTO NETO</v>
          </cell>
          <cell r="F1538" t="str">
            <v>Total D=A+B+C</v>
          </cell>
          <cell r="G1538">
            <v>0</v>
          </cell>
        </row>
        <row r="1540">
          <cell r="A1540" t="str">
            <v>ANALISIS DE PRECIOS</v>
          </cell>
        </row>
        <row r="1541">
          <cell r="A1541" t="str">
            <v>COMITENTE:</v>
          </cell>
          <cell r="B1541" t="str">
            <v>INSTITUTO PROVINCIAL DE LA VIVIENDA</v>
          </cell>
        </row>
        <row r="1542">
          <cell r="A1542" t="str">
            <v>CONTRATISTA:</v>
          </cell>
          <cell r="B1542">
            <v>0</v>
          </cell>
        </row>
        <row r="1543">
          <cell r="A1543" t="str">
            <v>OBRA:</v>
          </cell>
          <cell r="B1543">
            <v>0</v>
          </cell>
          <cell r="F1543" t="str">
            <v>PRECIOS A:</v>
          </cell>
          <cell r="G1543">
            <v>0</v>
          </cell>
        </row>
        <row r="1544">
          <cell r="A1544" t="str">
            <v>UBICACIÓN:</v>
          </cell>
          <cell r="B1544">
            <v>0</v>
          </cell>
        </row>
        <row r="1545">
          <cell r="A1545" t="str">
            <v>RUBRO:</v>
          </cell>
          <cell r="C1545">
            <v>0</v>
          </cell>
        </row>
        <row r="1546">
          <cell r="A1546" t="str">
            <v>ITEM:</v>
          </cell>
          <cell r="B1546" t="str">
            <v/>
          </cell>
          <cell r="C1546" t="str">
            <v/>
          </cell>
          <cell r="F1546" t="str">
            <v>UNIDAD:</v>
          </cell>
          <cell r="G1546" t="str">
            <v/>
          </cell>
        </row>
        <row r="1548">
          <cell r="A1548" t="str">
            <v>DATOS REDETERMINACION</v>
          </cell>
          <cell r="C1548" t="str">
            <v>DESIGNACION</v>
          </cell>
          <cell r="D1548" t="str">
            <v>U</v>
          </cell>
          <cell r="E1548" t="str">
            <v>Cantidad</v>
          </cell>
          <cell r="F1548" t="str">
            <v>$ Unitarios</v>
          </cell>
          <cell r="G1548" t="str">
            <v>$ Parcial</v>
          </cell>
        </row>
        <row r="1549">
          <cell r="A1549" t="str">
            <v>CÓDIGO</v>
          </cell>
          <cell r="B1549" t="str">
            <v>DESCRIPCIÓN</v>
          </cell>
        </row>
        <row r="1550">
          <cell r="A1550" t="str">
            <v>A - MATERIALES</v>
          </cell>
        </row>
        <row r="1551">
          <cell r="A1551" t="str">
            <v/>
          </cell>
          <cell r="B1551" t="str">
            <v/>
          </cell>
          <cell r="D1551" t="str">
            <v/>
          </cell>
          <cell r="F1551">
            <v>0</v>
          </cell>
          <cell r="G1551">
            <v>0</v>
          </cell>
        </row>
        <row r="1552">
          <cell r="A1552" t="str">
            <v/>
          </cell>
          <cell r="B1552" t="str">
            <v/>
          </cell>
          <cell r="D1552" t="str">
            <v/>
          </cell>
          <cell r="F1552">
            <v>0</v>
          </cell>
          <cell r="G1552">
            <v>0</v>
          </cell>
        </row>
        <row r="1553">
          <cell r="A1553" t="str">
            <v/>
          </cell>
          <cell r="B1553" t="str">
            <v/>
          </cell>
          <cell r="D1553" t="str">
            <v/>
          </cell>
          <cell r="F1553">
            <v>0</v>
          </cell>
          <cell r="G1553">
            <v>0</v>
          </cell>
        </row>
        <row r="1554">
          <cell r="A1554" t="str">
            <v/>
          </cell>
          <cell r="B1554" t="str">
            <v/>
          </cell>
          <cell r="D1554" t="str">
            <v/>
          </cell>
          <cell r="F1554">
            <v>0</v>
          </cell>
          <cell r="G1554">
            <v>0</v>
          </cell>
        </row>
        <row r="1555">
          <cell r="A1555" t="str">
            <v/>
          </cell>
          <cell r="B1555" t="str">
            <v/>
          </cell>
          <cell r="D1555" t="str">
            <v/>
          </cell>
          <cell r="F1555">
            <v>0</v>
          </cell>
          <cell r="G1555">
            <v>0</v>
          </cell>
        </row>
        <row r="1556">
          <cell r="A1556" t="str">
            <v/>
          </cell>
          <cell r="B1556" t="str">
            <v/>
          </cell>
          <cell r="D1556" t="str">
            <v/>
          </cell>
          <cell r="F1556">
            <v>0</v>
          </cell>
          <cell r="G1556">
            <v>0</v>
          </cell>
        </row>
        <row r="1557">
          <cell r="A1557" t="str">
            <v/>
          </cell>
          <cell r="B1557" t="str">
            <v/>
          </cell>
          <cell r="D1557" t="str">
            <v/>
          </cell>
          <cell r="F1557">
            <v>0</v>
          </cell>
          <cell r="G1557">
            <v>0</v>
          </cell>
        </row>
        <row r="1558">
          <cell r="A1558" t="str">
            <v/>
          </cell>
          <cell r="B1558" t="str">
            <v/>
          </cell>
          <cell r="D1558" t="str">
            <v/>
          </cell>
          <cell r="F1558">
            <v>0</v>
          </cell>
          <cell r="G1558">
            <v>0</v>
          </cell>
        </row>
        <row r="1559">
          <cell r="A1559" t="str">
            <v/>
          </cell>
          <cell r="B1559" t="str">
            <v/>
          </cell>
          <cell r="D1559" t="str">
            <v/>
          </cell>
          <cell r="F1559">
            <v>0</v>
          </cell>
          <cell r="G1559">
            <v>0</v>
          </cell>
        </row>
        <row r="1560">
          <cell r="A1560" t="str">
            <v/>
          </cell>
          <cell r="B1560" t="str">
            <v/>
          </cell>
          <cell r="D1560" t="str">
            <v/>
          </cell>
          <cell r="F1560">
            <v>0</v>
          </cell>
          <cell r="G1560">
            <v>0</v>
          </cell>
        </row>
        <row r="1561">
          <cell r="A1561" t="str">
            <v/>
          </cell>
          <cell r="B1561" t="str">
            <v/>
          </cell>
          <cell r="D1561" t="str">
            <v/>
          </cell>
          <cell r="F1561">
            <v>0</v>
          </cell>
          <cell r="G1561">
            <v>0</v>
          </cell>
        </row>
        <row r="1562">
          <cell r="A1562" t="str">
            <v/>
          </cell>
          <cell r="B1562" t="str">
            <v/>
          </cell>
          <cell r="D1562" t="str">
            <v/>
          </cell>
          <cell r="F1562">
            <v>0</v>
          </cell>
          <cell r="G1562">
            <v>0</v>
          </cell>
        </row>
        <row r="1563">
          <cell r="A1563" t="str">
            <v/>
          </cell>
          <cell r="B1563" t="str">
            <v/>
          </cell>
          <cell r="D1563" t="str">
            <v/>
          </cell>
          <cell r="F1563">
            <v>0</v>
          </cell>
          <cell r="G1563">
            <v>0</v>
          </cell>
        </row>
        <row r="1564">
          <cell r="A1564" t="str">
            <v/>
          </cell>
          <cell r="B1564" t="str">
            <v/>
          </cell>
          <cell r="D1564" t="str">
            <v/>
          </cell>
          <cell r="F1564">
            <v>0</v>
          </cell>
          <cell r="G1564">
            <v>0</v>
          </cell>
        </row>
        <row r="1565">
          <cell r="A1565" t="str">
            <v/>
          </cell>
          <cell r="B1565" t="str">
            <v/>
          </cell>
          <cell r="D1565" t="str">
            <v/>
          </cell>
          <cell r="F1565">
            <v>0</v>
          </cell>
          <cell r="G1565">
            <v>0</v>
          </cell>
        </row>
        <row r="1566">
          <cell r="A1566" t="str">
            <v/>
          </cell>
          <cell r="B1566" t="str">
            <v/>
          </cell>
          <cell r="D1566" t="str">
            <v/>
          </cell>
          <cell r="F1566">
            <v>0</v>
          </cell>
          <cell r="G1566">
            <v>0</v>
          </cell>
        </row>
        <row r="1567">
          <cell r="A1567" t="str">
            <v/>
          </cell>
          <cell r="B1567" t="str">
            <v/>
          </cell>
          <cell r="D1567" t="str">
            <v/>
          </cell>
          <cell r="F1567">
            <v>0</v>
          </cell>
          <cell r="G1567">
            <v>0</v>
          </cell>
        </row>
        <row r="1568">
          <cell r="A1568" t="str">
            <v/>
          </cell>
          <cell r="B1568" t="str">
            <v/>
          </cell>
          <cell r="D1568" t="str">
            <v/>
          </cell>
          <cell r="F1568">
            <v>0</v>
          </cell>
          <cell r="G1568">
            <v>0</v>
          </cell>
        </row>
        <row r="1569">
          <cell r="A1569" t="str">
            <v/>
          </cell>
          <cell r="B1569" t="str">
            <v/>
          </cell>
          <cell r="D1569" t="str">
            <v/>
          </cell>
          <cell r="F1569">
            <v>0</v>
          </cell>
          <cell r="G1569">
            <v>0</v>
          </cell>
        </row>
        <row r="1570">
          <cell r="A1570" t="str">
            <v/>
          </cell>
          <cell r="B1570" t="str">
            <v/>
          </cell>
          <cell r="D1570" t="str">
            <v/>
          </cell>
          <cell r="F1570">
            <v>0</v>
          </cell>
          <cell r="G1570">
            <v>0</v>
          </cell>
        </row>
        <row r="1571">
          <cell r="F1571" t="str">
            <v>Total A</v>
          </cell>
          <cell r="G1571">
            <v>0</v>
          </cell>
        </row>
        <row r="1572">
          <cell r="A1572" t="str">
            <v>B - MANO DE OBRA</v>
          </cell>
        </row>
        <row r="1573">
          <cell r="A1573" t="str">
            <v/>
          </cell>
          <cell r="B1573" t="str">
            <v/>
          </cell>
          <cell r="D1573" t="str">
            <v/>
          </cell>
          <cell r="F1573">
            <v>0</v>
          </cell>
          <cell r="G1573">
            <v>0</v>
          </cell>
        </row>
        <row r="1574">
          <cell r="A1574" t="str">
            <v/>
          </cell>
          <cell r="B1574" t="str">
            <v/>
          </cell>
          <cell r="D1574" t="str">
            <v/>
          </cell>
          <cell r="F1574">
            <v>0</v>
          </cell>
          <cell r="G1574">
            <v>0</v>
          </cell>
        </row>
        <row r="1575">
          <cell r="A1575" t="str">
            <v/>
          </cell>
          <cell r="B1575" t="str">
            <v/>
          </cell>
          <cell r="D1575" t="str">
            <v/>
          </cell>
          <cell r="F1575">
            <v>0</v>
          </cell>
          <cell r="G1575">
            <v>0</v>
          </cell>
        </row>
        <row r="1576">
          <cell r="A1576" t="str">
            <v/>
          </cell>
          <cell r="B1576" t="str">
            <v/>
          </cell>
          <cell r="D1576" t="str">
            <v/>
          </cell>
          <cell r="F1576">
            <v>0</v>
          </cell>
          <cell r="G1576">
            <v>0</v>
          </cell>
        </row>
        <row r="1577">
          <cell r="A1577" t="str">
            <v/>
          </cell>
          <cell r="B1577" t="str">
            <v/>
          </cell>
          <cell r="D1577" t="str">
            <v/>
          </cell>
          <cell r="F1577">
            <v>0</v>
          </cell>
          <cell r="G1577">
            <v>0</v>
          </cell>
        </row>
        <row r="1578">
          <cell r="A1578" t="str">
            <v/>
          </cell>
          <cell r="B1578" t="str">
            <v/>
          </cell>
          <cell r="D1578" t="str">
            <v/>
          </cell>
          <cell r="F1578">
            <v>0</v>
          </cell>
          <cell r="G1578">
            <v>0</v>
          </cell>
        </row>
        <row r="1579">
          <cell r="A1579" t="str">
            <v/>
          </cell>
          <cell r="B1579" t="str">
            <v/>
          </cell>
          <cell r="D1579" t="str">
            <v/>
          </cell>
          <cell r="F1579">
            <v>0</v>
          </cell>
          <cell r="G1579">
            <v>0</v>
          </cell>
        </row>
        <row r="1580">
          <cell r="A1580" t="str">
            <v/>
          </cell>
          <cell r="B1580" t="str">
            <v/>
          </cell>
          <cell r="D1580" t="str">
            <v/>
          </cell>
          <cell r="F1580">
            <v>0</v>
          </cell>
          <cell r="G1580">
            <v>0</v>
          </cell>
        </row>
        <row r="1581">
          <cell r="F1581" t="str">
            <v>Total B</v>
          </cell>
          <cell r="G1581">
            <v>0</v>
          </cell>
        </row>
        <row r="1582">
          <cell r="A1582" t="str">
            <v>C - EQUIPOS</v>
          </cell>
        </row>
        <row r="1583">
          <cell r="A1583" t="str">
            <v/>
          </cell>
          <cell r="B1583" t="str">
            <v/>
          </cell>
          <cell r="D1583" t="str">
            <v/>
          </cell>
          <cell r="F1583">
            <v>0</v>
          </cell>
          <cell r="G1583">
            <v>0</v>
          </cell>
        </row>
        <row r="1584">
          <cell r="A1584" t="str">
            <v/>
          </cell>
          <cell r="B1584" t="str">
            <v/>
          </cell>
          <cell r="D1584" t="str">
            <v/>
          </cell>
          <cell r="F1584">
            <v>0</v>
          </cell>
          <cell r="G1584">
            <v>0</v>
          </cell>
        </row>
        <row r="1585">
          <cell r="A1585" t="str">
            <v/>
          </cell>
          <cell r="B1585" t="str">
            <v/>
          </cell>
          <cell r="D1585" t="str">
            <v/>
          </cell>
          <cell r="F1585">
            <v>0</v>
          </cell>
          <cell r="G1585">
            <v>0</v>
          </cell>
        </row>
        <row r="1586">
          <cell r="A1586" t="str">
            <v/>
          </cell>
          <cell r="B1586" t="str">
            <v/>
          </cell>
          <cell r="D1586" t="str">
            <v/>
          </cell>
          <cell r="F1586">
            <v>0</v>
          </cell>
          <cell r="G1586">
            <v>0</v>
          </cell>
        </row>
        <row r="1587">
          <cell r="A1587" t="str">
            <v/>
          </cell>
          <cell r="B1587" t="str">
            <v/>
          </cell>
          <cell r="D1587" t="str">
            <v/>
          </cell>
          <cell r="F1587">
            <v>0</v>
          </cell>
          <cell r="G1587">
            <v>0</v>
          </cell>
        </row>
        <row r="1588">
          <cell r="A1588" t="str">
            <v/>
          </cell>
          <cell r="B1588" t="str">
            <v/>
          </cell>
          <cell r="D1588" t="str">
            <v/>
          </cell>
          <cell r="F1588">
            <v>0</v>
          </cell>
          <cell r="G1588">
            <v>0</v>
          </cell>
        </row>
        <row r="1589">
          <cell r="A1589" t="str">
            <v/>
          </cell>
          <cell r="B1589" t="str">
            <v/>
          </cell>
          <cell r="D1589" t="str">
            <v/>
          </cell>
          <cell r="F1589">
            <v>0</v>
          </cell>
          <cell r="G1589">
            <v>0</v>
          </cell>
        </row>
        <row r="1590">
          <cell r="A1590" t="str">
            <v/>
          </cell>
          <cell r="B1590" t="str">
            <v/>
          </cell>
          <cell r="D1590" t="str">
            <v/>
          </cell>
          <cell r="F1590">
            <v>0</v>
          </cell>
          <cell r="G1590">
            <v>0</v>
          </cell>
        </row>
        <row r="1591">
          <cell r="A1591" t="str">
            <v/>
          </cell>
          <cell r="B1591" t="str">
            <v/>
          </cell>
          <cell r="D1591" t="str">
            <v/>
          </cell>
          <cell r="F1591">
            <v>0</v>
          </cell>
          <cell r="G1591">
            <v>0</v>
          </cell>
        </row>
        <row r="1592">
          <cell r="A1592" t="str">
            <v/>
          </cell>
          <cell r="B1592" t="str">
            <v/>
          </cell>
          <cell r="D1592" t="str">
            <v/>
          </cell>
          <cell r="F1592">
            <v>0</v>
          </cell>
          <cell r="G1592">
            <v>0</v>
          </cell>
        </row>
        <row r="1593">
          <cell r="F1593" t="str">
            <v>Total C</v>
          </cell>
          <cell r="G1593">
            <v>0</v>
          </cell>
        </row>
        <row r="1595">
          <cell r="A1595" t="str">
            <v/>
          </cell>
          <cell r="B1595" t="str">
            <v/>
          </cell>
          <cell r="D1595" t="str">
            <v>COSTO NETO</v>
          </cell>
          <cell r="F1595" t="str">
            <v>Total D=A+B+C</v>
          </cell>
          <cell r="G1595">
            <v>0</v>
          </cell>
        </row>
        <row r="1597">
          <cell r="A1597" t="str">
            <v>ANALISIS DE PRECIOS</v>
          </cell>
        </row>
        <row r="1598">
          <cell r="A1598" t="str">
            <v>COMITENTE:</v>
          </cell>
          <cell r="B1598" t="str">
            <v>INSTITUTO PROVINCIAL DE LA VIVIENDA</v>
          </cell>
        </row>
        <row r="1599">
          <cell r="A1599" t="str">
            <v>CONTRATISTA:</v>
          </cell>
          <cell r="B1599">
            <v>0</v>
          </cell>
        </row>
        <row r="1600">
          <cell r="A1600" t="str">
            <v>OBRA:</v>
          </cell>
          <cell r="B1600">
            <v>0</v>
          </cell>
          <cell r="F1600" t="str">
            <v>PRECIOS A:</v>
          </cell>
          <cell r="G1600">
            <v>0</v>
          </cell>
        </row>
        <row r="1601">
          <cell r="A1601" t="str">
            <v>UBICACIÓN:</v>
          </cell>
          <cell r="B1601">
            <v>0</v>
          </cell>
        </row>
        <row r="1602">
          <cell r="A1602" t="str">
            <v>RUBRO:</v>
          </cell>
          <cell r="C1602">
            <v>0</v>
          </cell>
        </row>
        <row r="1603">
          <cell r="A1603" t="str">
            <v>ITEM:</v>
          </cell>
          <cell r="B1603" t="str">
            <v/>
          </cell>
          <cell r="C1603" t="str">
            <v/>
          </cell>
          <cell r="F1603" t="str">
            <v>UNIDAD:</v>
          </cell>
          <cell r="G1603" t="str">
            <v/>
          </cell>
        </row>
        <row r="1605">
          <cell r="A1605" t="str">
            <v>DATOS REDETERMINACION</v>
          </cell>
          <cell r="C1605" t="str">
            <v>DESIGNACION</v>
          </cell>
          <cell r="D1605" t="str">
            <v>U</v>
          </cell>
          <cell r="E1605" t="str">
            <v>Cantidad</v>
          </cell>
          <cell r="F1605" t="str">
            <v>$ Unitarios</v>
          </cell>
          <cell r="G1605" t="str">
            <v>$ Parcial</v>
          </cell>
        </row>
        <row r="1606">
          <cell r="A1606" t="str">
            <v>CÓDIGO</v>
          </cell>
          <cell r="B1606" t="str">
            <v>DESCRIPCIÓN</v>
          </cell>
        </row>
        <row r="1607">
          <cell r="A1607" t="str">
            <v>A - MATERIALES</v>
          </cell>
        </row>
        <row r="1608">
          <cell r="A1608" t="str">
            <v/>
          </cell>
          <cell r="B1608" t="str">
            <v/>
          </cell>
          <cell r="D1608" t="str">
            <v/>
          </cell>
          <cell r="F1608">
            <v>0</v>
          </cell>
          <cell r="G1608">
            <v>0</v>
          </cell>
        </row>
        <row r="1609">
          <cell r="A1609" t="str">
            <v/>
          </cell>
          <cell r="B1609" t="str">
            <v/>
          </cell>
          <cell r="D1609" t="str">
            <v/>
          </cell>
          <cell r="F1609">
            <v>0</v>
          </cell>
          <cell r="G1609">
            <v>0</v>
          </cell>
        </row>
        <row r="1610">
          <cell r="A1610" t="str">
            <v/>
          </cell>
          <cell r="B1610" t="str">
            <v/>
          </cell>
          <cell r="D1610" t="str">
            <v/>
          </cell>
          <cell r="F1610">
            <v>0</v>
          </cell>
          <cell r="G1610">
            <v>0</v>
          </cell>
        </row>
        <row r="1611">
          <cell r="A1611" t="str">
            <v/>
          </cell>
          <cell r="B1611" t="str">
            <v/>
          </cell>
          <cell r="D1611" t="str">
            <v/>
          </cell>
          <cell r="F1611">
            <v>0</v>
          </cell>
          <cell r="G1611">
            <v>0</v>
          </cell>
        </row>
        <row r="1612">
          <cell r="A1612" t="str">
            <v/>
          </cell>
          <cell r="B1612" t="str">
            <v/>
          </cell>
          <cell r="D1612" t="str">
            <v/>
          </cell>
          <cell r="F1612">
            <v>0</v>
          </cell>
          <cell r="G1612">
            <v>0</v>
          </cell>
        </row>
        <row r="1613">
          <cell r="A1613" t="str">
            <v/>
          </cell>
          <cell r="B1613" t="str">
            <v/>
          </cell>
          <cell r="D1613" t="str">
            <v/>
          </cell>
          <cell r="F1613">
            <v>0</v>
          </cell>
          <cell r="G1613">
            <v>0</v>
          </cell>
        </row>
        <row r="1614">
          <cell r="A1614" t="str">
            <v/>
          </cell>
          <cell r="B1614" t="str">
            <v/>
          </cell>
          <cell r="D1614" t="str">
            <v/>
          </cell>
          <cell r="F1614">
            <v>0</v>
          </cell>
          <cell r="G1614">
            <v>0</v>
          </cell>
        </row>
        <row r="1615">
          <cell r="A1615" t="str">
            <v/>
          </cell>
          <cell r="B1615" t="str">
            <v/>
          </cell>
          <cell r="D1615" t="str">
            <v/>
          </cell>
          <cell r="F1615">
            <v>0</v>
          </cell>
          <cell r="G1615">
            <v>0</v>
          </cell>
        </row>
        <row r="1616">
          <cell r="A1616" t="str">
            <v/>
          </cell>
          <cell r="B1616" t="str">
            <v/>
          </cell>
          <cell r="D1616" t="str">
            <v/>
          </cell>
          <cell r="F1616">
            <v>0</v>
          </cell>
          <cell r="G1616">
            <v>0</v>
          </cell>
        </row>
        <row r="1617">
          <cell r="A1617" t="str">
            <v/>
          </cell>
          <cell r="B1617" t="str">
            <v/>
          </cell>
          <cell r="D1617" t="str">
            <v/>
          </cell>
          <cell r="F1617">
            <v>0</v>
          </cell>
          <cell r="G1617">
            <v>0</v>
          </cell>
        </row>
        <row r="1618">
          <cell r="A1618" t="str">
            <v/>
          </cell>
          <cell r="B1618" t="str">
            <v/>
          </cell>
          <cell r="D1618" t="str">
            <v/>
          </cell>
          <cell r="F1618">
            <v>0</v>
          </cell>
          <cell r="G1618">
            <v>0</v>
          </cell>
        </row>
        <row r="1619">
          <cell r="A1619" t="str">
            <v/>
          </cell>
          <cell r="B1619" t="str">
            <v/>
          </cell>
          <cell r="D1619" t="str">
            <v/>
          </cell>
          <cell r="F1619">
            <v>0</v>
          </cell>
          <cell r="G1619">
            <v>0</v>
          </cell>
        </row>
        <row r="1620">
          <cell r="A1620" t="str">
            <v/>
          </cell>
          <cell r="B1620" t="str">
            <v/>
          </cell>
          <cell r="D1620" t="str">
            <v/>
          </cell>
          <cell r="F1620">
            <v>0</v>
          </cell>
          <cell r="G1620">
            <v>0</v>
          </cell>
        </row>
        <row r="1621">
          <cell r="A1621" t="str">
            <v/>
          </cell>
          <cell r="B1621" t="str">
            <v/>
          </cell>
          <cell r="D1621" t="str">
            <v/>
          </cell>
          <cell r="F1621">
            <v>0</v>
          </cell>
          <cell r="G1621">
            <v>0</v>
          </cell>
        </row>
        <row r="1622">
          <cell r="A1622" t="str">
            <v/>
          </cell>
          <cell r="B1622" t="str">
            <v/>
          </cell>
          <cell r="D1622" t="str">
            <v/>
          </cell>
          <cell r="F1622">
            <v>0</v>
          </cell>
          <cell r="G1622">
            <v>0</v>
          </cell>
        </row>
        <row r="1623">
          <cell r="A1623" t="str">
            <v/>
          </cell>
          <cell r="B1623" t="str">
            <v/>
          </cell>
          <cell r="D1623" t="str">
            <v/>
          </cell>
          <cell r="F1623">
            <v>0</v>
          </cell>
          <cell r="G1623">
            <v>0</v>
          </cell>
        </row>
        <row r="1624">
          <cell r="A1624" t="str">
            <v/>
          </cell>
          <cell r="B1624" t="str">
            <v/>
          </cell>
          <cell r="D1624" t="str">
            <v/>
          </cell>
          <cell r="F1624">
            <v>0</v>
          </cell>
          <cell r="G1624">
            <v>0</v>
          </cell>
        </row>
        <row r="1625">
          <cell r="A1625" t="str">
            <v/>
          </cell>
          <cell r="B1625" t="str">
            <v/>
          </cell>
          <cell r="D1625" t="str">
            <v/>
          </cell>
          <cell r="F1625">
            <v>0</v>
          </cell>
          <cell r="G1625">
            <v>0</v>
          </cell>
        </row>
        <row r="1626">
          <cell r="A1626" t="str">
            <v/>
          </cell>
          <cell r="B1626" t="str">
            <v/>
          </cell>
          <cell r="D1626" t="str">
            <v/>
          </cell>
          <cell r="F1626">
            <v>0</v>
          </cell>
          <cell r="G1626">
            <v>0</v>
          </cell>
        </row>
        <row r="1627">
          <cell r="A1627" t="str">
            <v/>
          </cell>
          <cell r="B1627" t="str">
            <v/>
          </cell>
          <cell r="D1627" t="str">
            <v/>
          </cell>
          <cell r="F1627">
            <v>0</v>
          </cell>
          <cell r="G1627">
            <v>0</v>
          </cell>
        </row>
        <row r="1628">
          <cell r="F1628" t="str">
            <v>Total A</v>
          </cell>
          <cell r="G1628">
            <v>0</v>
          </cell>
        </row>
        <row r="1629">
          <cell r="A1629" t="str">
            <v>B - MANO DE OBRA</v>
          </cell>
        </row>
        <row r="1630">
          <cell r="A1630" t="str">
            <v/>
          </cell>
          <cell r="B1630" t="str">
            <v/>
          </cell>
          <cell r="D1630" t="str">
            <v/>
          </cell>
          <cell r="F1630">
            <v>0</v>
          </cell>
          <cell r="G1630">
            <v>0</v>
          </cell>
        </row>
        <row r="1631">
          <cell r="A1631" t="str">
            <v/>
          </cell>
          <cell r="B1631" t="str">
            <v/>
          </cell>
          <cell r="D1631" t="str">
            <v/>
          </cell>
          <cell r="F1631">
            <v>0</v>
          </cell>
          <cell r="G1631">
            <v>0</v>
          </cell>
        </row>
        <row r="1632">
          <cell r="A1632" t="str">
            <v/>
          </cell>
          <cell r="B1632" t="str">
            <v/>
          </cell>
          <cell r="D1632" t="str">
            <v/>
          </cell>
          <cell r="F1632">
            <v>0</v>
          </cell>
          <cell r="G1632">
            <v>0</v>
          </cell>
        </row>
        <row r="1633">
          <cell r="A1633" t="str">
            <v/>
          </cell>
          <cell r="B1633" t="str">
            <v/>
          </cell>
          <cell r="D1633" t="str">
            <v/>
          </cell>
          <cell r="F1633">
            <v>0</v>
          </cell>
          <cell r="G1633">
            <v>0</v>
          </cell>
        </row>
        <row r="1634">
          <cell r="A1634" t="str">
            <v/>
          </cell>
          <cell r="B1634" t="str">
            <v/>
          </cell>
          <cell r="D1634" t="str">
            <v/>
          </cell>
          <cell r="F1634">
            <v>0</v>
          </cell>
          <cell r="G1634">
            <v>0</v>
          </cell>
        </row>
        <row r="1635">
          <cell r="A1635" t="str">
            <v/>
          </cell>
          <cell r="B1635" t="str">
            <v/>
          </cell>
          <cell r="D1635" t="str">
            <v/>
          </cell>
          <cell r="F1635">
            <v>0</v>
          </cell>
          <cell r="G1635">
            <v>0</v>
          </cell>
        </row>
        <row r="1636">
          <cell r="A1636" t="str">
            <v/>
          </cell>
          <cell r="B1636" t="str">
            <v/>
          </cell>
          <cell r="D1636" t="str">
            <v/>
          </cell>
          <cell r="F1636">
            <v>0</v>
          </cell>
          <cell r="G1636">
            <v>0</v>
          </cell>
        </row>
        <row r="1637">
          <cell r="A1637" t="str">
            <v/>
          </cell>
          <cell r="B1637" t="str">
            <v/>
          </cell>
          <cell r="D1637" t="str">
            <v/>
          </cell>
          <cell r="F1637">
            <v>0</v>
          </cell>
          <cell r="G1637">
            <v>0</v>
          </cell>
        </row>
        <row r="1638">
          <cell r="F1638" t="str">
            <v>Total B</v>
          </cell>
          <cell r="G1638">
            <v>0</v>
          </cell>
        </row>
        <row r="1639">
          <cell r="A1639" t="str">
            <v>C - EQUIPOS</v>
          </cell>
        </row>
        <row r="1640">
          <cell r="A1640" t="str">
            <v/>
          </cell>
          <cell r="B1640" t="str">
            <v/>
          </cell>
          <cell r="D1640" t="str">
            <v/>
          </cell>
          <cell r="F1640">
            <v>0</v>
          </cell>
          <cell r="G1640">
            <v>0</v>
          </cell>
        </row>
        <row r="1641">
          <cell r="A1641" t="str">
            <v/>
          </cell>
          <cell r="B1641" t="str">
            <v/>
          </cell>
          <cell r="D1641" t="str">
            <v/>
          </cell>
          <cell r="F1641">
            <v>0</v>
          </cell>
          <cell r="G1641">
            <v>0</v>
          </cell>
        </row>
        <row r="1642">
          <cell r="A1642" t="str">
            <v/>
          </cell>
          <cell r="B1642" t="str">
            <v/>
          </cell>
          <cell r="D1642" t="str">
            <v/>
          </cell>
          <cell r="F1642">
            <v>0</v>
          </cell>
          <cell r="G1642">
            <v>0</v>
          </cell>
        </row>
        <row r="1643">
          <cell r="A1643" t="str">
            <v/>
          </cell>
          <cell r="B1643" t="str">
            <v/>
          </cell>
          <cell r="D1643" t="str">
            <v/>
          </cell>
          <cell r="F1643">
            <v>0</v>
          </cell>
          <cell r="G1643">
            <v>0</v>
          </cell>
        </row>
        <row r="1644">
          <cell r="A1644" t="str">
            <v/>
          </cell>
          <cell r="B1644" t="str">
            <v/>
          </cell>
          <cell r="D1644" t="str">
            <v/>
          </cell>
          <cell r="F1644">
            <v>0</v>
          </cell>
          <cell r="G1644">
            <v>0</v>
          </cell>
        </row>
        <row r="1645">
          <cell r="A1645" t="str">
            <v/>
          </cell>
          <cell r="B1645" t="str">
            <v/>
          </cell>
          <cell r="D1645" t="str">
            <v/>
          </cell>
          <cell r="F1645">
            <v>0</v>
          </cell>
          <cell r="G1645">
            <v>0</v>
          </cell>
        </row>
        <row r="1646">
          <cell r="A1646" t="str">
            <v/>
          </cell>
          <cell r="B1646" t="str">
            <v/>
          </cell>
          <cell r="D1646" t="str">
            <v/>
          </cell>
          <cell r="F1646">
            <v>0</v>
          </cell>
          <cell r="G1646">
            <v>0</v>
          </cell>
        </row>
        <row r="1647">
          <cell r="A1647" t="str">
            <v/>
          </cell>
          <cell r="B1647" t="str">
            <v/>
          </cell>
          <cell r="D1647" t="str">
            <v/>
          </cell>
          <cell r="F1647">
            <v>0</v>
          </cell>
          <cell r="G1647">
            <v>0</v>
          </cell>
        </row>
        <row r="1648">
          <cell r="A1648" t="str">
            <v/>
          </cell>
          <cell r="B1648" t="str">
            <v/>
          </cell>
          <cell r="D1648" t="str">
            <v/>
          </cell>
          <cell r="F1648">
            <v>0</v>
          </cell>
          <cell r="G1648">
            <v>0</v>
          </cell>
        </row>
        <row r="1649">
          <cell r="A1649" t="str">
            <v/>
          </cell>
          <cell r="B1649" t="str">
            <v/>
          </cell>
          <cell r="D1649" t="str">
            <v/>
          </cell>
          <cell r="F1649">
            <v>0</v>
          </cell>
          <cell r="G1649">
            <v>0</v>
          </cell>
        </row>
        <row r="1650">
          <cell r="F1650" t="str">
            <v>Total C</v>
          </cell>
          <cell r="G1650">
            <v>0</v>
          </cell>
        </row>
        <row r="1652">
          <cell r="A1652" t="str">
            <v/>
          </cell>
          <cell r="B1652" t="str">
            <v/>
          </cell>
          <cell r="D1652" t="str">
            <v>COSTO NETO</v>
          </cell>
          <cell r="F1652" t="str">
            <v>Total D=A+B+C</v>
          </cell>
          <cell r="G1652">
            <v>0</v>
          </cell>
        </row>
        <row r="1654">
          <cell r="A1654" t="str">
            <v>ANALISIS DE PRECIOS</v>
          </cell>
        </row>
        <row r="1655">
          <cell r="A1655" t="str">
            <v>COMITENTE:</v>
          </cell>
          <cell r="B1655" t="str">
            <v>INSTITUTO PROVINCIAL DE LA VIVIENDA</v>
          </cell>
        </row>
        <row r="1656">
          <cell r="A1656" t="str">
            <v>CONTRATISTA:</v>
          </cell>
          <cell r="B1656">
            <v>0</v>
          </cell>
        </row>
        <row r="1657">
          <cell r="A1657" t="str">
            <v>OBRA:</v>
          </cell>
          <cell r="B1657">
            <v>0</v>
          </cell>
          <cell r="F1657" t="str">
            <v>PRECIOS A:</v>
          </cell>
          <cell r="G1657">
            <v>0</v>
          </cell>
        </row>
        <row r="1658">
          <cell r="A1658" t="str">
            <v>UBICACIÓN:</v>
          </cell>
          <cell r="B1658">
            <v>0</v>
          </cell>
        </row>
        <row r="1659">
          <cell r="A1659" t="str">
            <v>RUBRO:</v>
          </cell>
          <cell r="C1659">
            <v>0</v>
          </cell>
        </row>
        <row r="1660">
          <cell r="A1660" t="str">
            <v>ITEM:</v>
          </cell>
          <cell r="B1660" t="str">
            <v/>
          </cell>
          <cell r="C1660" t="str">
            <v/>
          </cell>
          <cell r="F1660" t="str">
            <v>UNIDAD:</v>
          </cell>
          <cell r="G1660" t="str">
            <v/>
          </cell>
        </row>
        <row r="1662">
          <cell r="A1662" t="str">
            <v>DATOS REDETERMINACION</v>
          </cell>
          <cell r="C1662" t="str">
            <v>DESIGNACION</v>
          </cell>
          <cell r="D1662" t="str">
            <v>U</v>
          </cell>
          <cell r="E1662" t="str">
            <v>Cantidad</v>
          </cell>
          <cell r="F1662" t="str">
            <v>$ Unitarios</v>
          </cell>
          <cell r="G1662" t="str">
            <v>$ Parcial</v>
          </cell>
        </row>
        <row r="1663">
          <cell r="A1663" t="str">
            <v>CÓDIGO</v>
          </cell>
          <cell r="B1663" t="str">
            <v>DESCRIPCIÓN</v>
          </cell>
        </row>
        <row r="1664">
          <cell r="A1664" t="str">
            <v>A - MATERIALES</v>
          </cell>
        </row>
        <row r="1665">
          <cell r="A1665" t="str">
            <v/>
          </cell>
          <cell r="B1665" t="str">
            <v/>
          </cell>
          <cell r="D1665" t="str">
            <v/>
          </cell>
          <cell r="F1665">
            <v>0</v>
          </cell>
          <cell r="G1665">
            <v>0</v>
          </cell>
        </row>
        <row r="1666">
          <cell r="A1666" t="str">
            <v/>
          </cell>
          <cell r="B1666" t="str">
            <v/>
          </cell>
          <cell r="D1666" t="str">
            <v/>
          </cell>
          <cell r="F1666">
            <v>0</v>
          </cell>
          <cell r="G1666">
            <v>0</v>
          </cell>
        </row>
        <row r="1667">
          <cell r="A1667" t="str">
            <v/>
          </cell>
          <cell r="B1667" t="str">
            <v/>
          </cell>
          <cell r="D1667" t="str">
            <v/>
          </cell>
          <cell r="F1667">
            <v>0</v>
          </cell>
          <cell r="G1667">
            <v>0</v>
          </cell>
        </row>
        <row r="1668">
          <cell r="A1668" t="str">
            <v/>
          </cell>
          <cell r="B1668" t="str">
            <v/>
          </cell>
          <cell r="D1668" t="str">
            <v/>
          </cell>
          <cell r="F1668">
            <v>0</v>
          </cell>
          <cell r="G1668">
            <v>0</v>
          </cell>
        </row>
        <row r="1669">
          <cell r="A1669" t="str">
            <v/>
          </cell>
          <cell r="B1669" t="str">
            <v/>
          </cell>
          <cell r="D1669" t="str">
            <v/>
          </cell>
          <cell r="F1669">
            <v>0</v>
          </cell>
          <cell r="G1669">
            <v>0</v>
          </cell>
        </row>
        <row r="1670">
          <cell r="A1670" t="str">
            <v/>
          </cell>
          <cell r="B1670" t="str">
            <v/>
          </cell>
          <cell r="D1670" t="str">
            <v/>
          </cell>
          <cell r="F1670">
            <v>0</v>
          </cell>
          <cell r="G1670">
            <v>0</v>
          </cell>
        </row>
        <row r="1671">
          <cell r="A1671" t="str">
            <v/>
          </cell>
          <cell r="B1671" t="str">
            <v/>
          </cell>
          <cell r="D1671" t="str">
            <v/>
          </cell>
          <cell r="F1671">
            <v>0</v>
          </cell>
          <cell r="G1671">
            <v>0</v>
          </cell>
        </row>
        <row r="1672">
          <cell r="A1672" t="str">
            <v/>
          </cell>
          <cell r="B1672" t="str">
            <v/>
          </cell>
          <cell r="D1672" t="str">
            <v/>
          </cell>
          <cell r="F1672">
            <v>0</v>
          </cell>
          <cell r="G1672">
            <v>0</v>
          </cell>
        </row>
        <row r="1673">
          <cell r="A1673" t="str">
            <v/>
          </cell>
          <cell r="B1673" t="str">
            <v/>
          </cell>
          <cell r="D1673" t="str">
            <v/>
          </cell>
          <cell r="F1673">
            <v>0</v>
          </cell>
          <cell r="G1673">
            <v>0</v>
          </cell>
        </row>
        <row r="1674">
          <cell r="A1674" t="str">
            <v/>
          </cell>
          <cell r="B1674" t="str">
            <v/>
          </cell>
          <cell r="D1674" t="str">
            <v/>
          </cell>
          <cell r="F1674">
            <v>0</v>
          </cell>
          <cell r="G1674">
            <v>0</v>
          </cell>
        </row>
        <row r="1675">
          <cell r="A1675" t="str">
            <v/>
          </cell>
          <cell r="B1675" t="str">
            <v/>
          </cell>
          <cell r="D1675" t="str">
            <v/>
          </cell>
          <cell r="F1675">
            <v>0</v>
          </cell>
          <cell r="G1675">
            <v>0</v>
          </cell>
        </row>
        <row r="1676">
          <cell r="A1676" t="str">
            <v/>
          </cell>
          <cell r="B1676" t="str">
            <v/>
          </cell>
          <cell r="D1676" t="str">
            <v/>
          </cell>
          <cell r="F1676">
            <v>0</v>
          </cell>
          <cell r="G1676">
            <v>0</v>
          </cell>
        </row>
        <row r="1677">
          <cell r="A1677" t="str">
            <v/>
          </cell>
          <cell r="B1677" t="str">
            <v/>
          </cell>
          <cell r="D1677" t="str">
            <v/>
          </cell>
          <cell r="F1677">
            <v>0</v>
          </cell>
          <cell r="G1677">
            <v>0</v>
          </cell>
        </row>
        <row r="1678">
          <cell r="A1678" t="str">
            <v/>
          </cell>
          <cell r="B1678" t="str">
            <v/>
          </cell>
          <cell r="D1678" t="str">
            <v/>
          </cell>
          <cell r="F1678">
            <v>0</v>
          </cell>
          <cell r="G1678">
            <v>0</v>
          </cell>
        </row>
        <row r="1679">
          <cell r="A1679" t="str">
            <v/>
          </cell>
          <cell r="B1679" t="str">
            <v/>
          </cell>
          <cell r="D1679" t="str">
            <v/>
          </cell>
          <cell r="F1679">
            <v>0</v>
          </cell>
          <cell r="G1679">
            <v>0</v>
          </cell>
        </row>
        <row r="1680">
          <cell r="A1680" t="str">
            <v/>
          </cell>
          <cell r="B1680" t="str">
            <v/>
          </cell>
          <cell r="D1680" t="str">
            <v/>
          </cell>
          <cell r="F1680">
            <v>0</v>
          </cell>
          <cell r="G1680">
            <v>0</v>
          </cell>
        </row>
        <row r="1681">
          <cell r="A1681" t="str">
            <v/>
          </cell>
          <cell r="B1681" t="str">
            <v/>
          </cell>
          <cell r="D1681" t="str">
            <v/>
          </cell>
          <cell r="F1681">
            <v>0</v>
          </cell>
          <cell r="G1681">
            <v>0</v>
          </cell>
        </row>
        <row r="1682">
          <cell r="A1682" t="str">
            <v/>
          </cell>
          <cell r="B1682" t="str">
            <v/>
          </cell>
          <cell r="D1682" t="str">
            <v/>
          </cell>
          <cell r="F1682">
            <v>0</v>
          </cell>
          <cell r="G1682">
            <v>0</v>
          </cell>
        </row>
        <row r="1683">
          <cell r="A1683" t="str">
            <v/>
          </cell>
          <cell r="B1683" t="str">
            <v/>
          </cell>
          <cell r="D1683" t="str">
            <v/>
          </cell>
          <cell r="F1683">
            <v>0</v>
          </cell>
          <cell r="G1683">
            <v>0</v>
          </cell>
        </row>
        <row r="1684">
          <cell r="A1684" t="str">
            <v/>
          </cell>
          <cell r="B1684" t="str">
            <v/>
          </cell>
          <cell r="D1684" t="str">
            <v/>
          </cell>
          <cell r="F1684">
            <v>0</v>
          </cell>
          <cell r="G1684">
            <v>0</v>
          </cell>
        </row>
        <row r="1685">
          <cell r="F1685" t="str">
            <v>Total A</v>
          </cell>
          <cell r="G1685">
            <v>0</v>
          </cell>
        </row>
        <row r="1686">
          <cell r="A1686" t="str">
            <v>B - MANO DE OBRA</v>
          </cell>
        </row>
        <row r="1687">
          <cell r="A1687" t="str">
            <v/>
          </cell>
          <cell r="B1687" t="str">
            <v/>
          </cell>
          <cell r="D1687" t="str">
            <v/>
          </cell>
          <cell r="F1687">
            <v>0</v>
          </cell>
          <cell r="G1687">
            <v>0</v>
          </cell>
        </row>
        <row r="1688">
          <cell r="A1688" t="str">
            <v/>
          </cell>
          <cell r="B1688" t="str">
            <v/>
          </cell>
          <cell r="D1688" t="str">
            <v/>
          </cell>
          <cell r="F1688">
            <v>0</v>
          </cell>
          <cell r="G1688">
            <v>0</v>
          </cell>
        </row>
        <row r="1689">
          <cell r="A1689" t="str">
            <v/>
          </cell>
          <cell r="B1689" t="str">
            <v/>
          </cell>
          <cell r="D1689" t="str">
            <v/>
          </cell>
          <cell r="F1689">
            <v>0</v>
          </cell>
          <cell r="G1689">
            <v>0</v>
          </cell>
        </row>
        <row r="1690">
          <cell r="A1690" t="str">
            <v/>
          </cell>
          <cell r="B1690" t="str">
            <v/>
          </cell>
          <cell r="D1690" t="str">
            <v/>
          </cell>
          <cell r="F1690">
            <v>0</v>
          </cell>
          <cell r="G1690">
            <v>0</v>
          </cell>
        </row>
        <row r="1691">
          <cell r="A1691" t="str">
            <v/>
          </cell>
          <cell r="B1691" t="str">
            <v/>
          </cell>
          <cell r="D1691" t="str">
            <v/>
          </cell>
          <cell r="F1691">
            <v>0</v>
          </cell>
          <cell r="G1691">
            <v>0</v>
          </cell>
        </row>
        <row r="1692">
          <cell r="A1692" t="str">
            <v/>
          </cell>
          <cell r="B1692" t="str">
            <v/>
          </cell>
          <cell r="D1692" t="str">
            <v/>
          </cell>
          <cell r="F1692">
            <v>0</v>
          </cell>
          <cell r="G1692">
            <v>0</v>
          </cell>
        </row>
        <row r="1693">
          <cell r="A1693" t="str">
            <v/>
          </cell>
          <cell r="B1693" t="str">
            <v/>
          </cell>
          <cell r="D1693" t="str">
            <v/>
          </cell>
          <cell r="F1693">
            <v>0</v>
          </cell>
          <cell r="G1693">
            <v>0</v>
          </cell>
        </row>
        <row r="1694">
          <cell r="A1694" t="str">
            <v/>
          </cell>
          <cell r="B1694" t="str">
            <v/>
          </cell>
          <cell r="D1694" t="str">
            <v/>
          </cell>
          <cell r="F1694">
            <v>0</v>
          </cell>
          <cell r="G1694">
            <v>0</v>
          </cell>
        </row>
        <row r="1695">
          <cell r="F1695" t="str">
            <v>Total B</v>
          </cell>
          <cell r="G1695">
            <v>0</v>
          </cell>
        </row>
        <row r="1696">
          <cell r="A1696" t="str">
            <v>C - EQUIPOS</v>
          </cell>
        </row>
        <row r="1697">
          <cell r="A1697" t="str">
            <v/>
          </cell>
          <cell r="B1697" t="str">
            <v/>
          </cell>
          <cell r="D1697" t="str">
            <v/>
          </cell>
          <cell r="F1697">
            <v>0</v>
          </cell>
          <cell r="G1697">
            <v>0</v>
          </cell>
        </row>
        <row r="1698">
          <cell r="A1698" t="str">
            <v/>
          </cell>
          <cell r="B1698" t="str">
            <v/>
          </cell>
          <cell r="D1698" t="str">
            <v/>
          </cell>
          <cell r="F1698">
            <v>0</v>
          </cell>
          <cell r="G1698">
            <v>0</v>
          </cell>
        </row>
        <row r="1699">
          <cell r="A1699" t="str">
            <v/>
          </cell>
          <cell r="B1699" t="str">
            <v/>
          </cell>
          <cell r="D1699" t="str">
            <v/>
          </cell>
          <cell r="F1699">
            <v>0</v>
          </cell>
          <cell r="G1699">
            <v>0</v>
          </cell>
        </row>
        <row r="1700">
          <cell r="A1700" t="str">
            <v/>
          </cell>
          <cell r="B1700" t="str">
            <v/>
          </cell>
          <cell r="D1700" t="str">
            <v/>
          </cell>
          <cell r="F1700">
            <v>0</v>
          </cell>
          <cell r="G1700">
            <v>0</v>
          </cell>
        </row>
        <row r="1701">
          <cell r="A1701" t="str">
            <v/>
          </cell>
          <cell r="B1701" t="str">
            <v/>
          </cell>
          <cell r="D1701" t="str">
            <v/>
          </cell>
          <cell r="F1701">
            <v>0</v>
          </cell>
          <cell r="G1701">
            <v>0</v>
          </cell>
        </row>
        <row r="1702">
          <cell r="A1702" t="str">
            <v/>
          </cell>
          <cell r="B1702" t="str">
            <v/>
          </cell>
          <cell r="D1702" t="str">
            <v/>
          </cell>
          <cell r="F1702">
            <v>0</v>
          </cell>
          <cell r="G1702">
            <v>0</v>
          </cell>
        </row>
        <row r="1703">
          <cell r="A1703" t="str">
            <v/>
          </cell>
          <cell r="B1703" t="str">
            <v/>
          </cell>
          <cell r="D1703" t="str">
            <v/>
          </cell>
          <cell r="F1703">
            <v>0</v>
          </cell>
          <cell r="G1703">
            <v>0</v>
          </cell>
        </row>
        <row r="1704">
          <cell r="A1704" t="str">
            <v/>
          </cell>
          <cell r="B1704" t="str">
            <v/>
          </cell>
          <cell r="D1704" t="str">
            <v/>
          </cell>
          <cell r="F1704">
            <v>0</v>
          </cell>
          <cell r="G1704">
            <v>0</v>
          </cell>
        </row>
        <row r="1705">
          <cell r="A1705" t="str">
            <v/>
          </cell>
          <cell r="B1705" t="str">
            <v/>
          </cell>
          <cell r="D1705" t="str">
            <v/>
          </cell>
          <cell r="F1705">
            <v>0</v>
          </cell>
          <cell r="G1705">
            <v>0</v>
          </cell>
        </row>
        <row r="1706">
          <cell r="A1706" t="str">
            <v/>
          </cell>
          <cell r="B1706" t="str">
            <v/>
          </cell>
          <cell r="D1706" t="str">
            <v/>
          </cell>
          <cell r="F1706">
            <v>0</v>
          </cell>
          <cell r="G1706">
            <v>0</v>
          </cell>
        </row>
        <row r="1707">
          <cell r="F1707" t="str">
            <v>Total C</v>
          </cell>
          <cell r="G1707">
            <v>0</v>
          </cell>
        </row>
        <row r="1709">
          <cell r="A1709" t="str">
            <v/>
          </cell>
          <cell r="B1709" t="str">
            <v/>
          </cell>
          <cell r="D1709" t="str">
            <v>COSTO NETO</v>
          </cell>
          <cell r="F1709" t="str">
            <v>Total D=A+B+C</v>
          </cell>
          <cell r="G1709">
            <v>0</v>
          </cell>
        </row>
        <row r="1711">
          <cell r="A1711" t="str">
            <v>ANALISIS DE PRECIOS</v>
          </cell>
        </row>
        <row r="1712">
          <cell r="A1712" t="str">
            <v>COMITENTE:</v>
          </cell>
          <cell r="B1712" t="str">
            <v>INSTITUTO PROVINCIAL DE LA VIVIENDA</v>
          </cell>
        </row>
        <row r="1713">
          <cell r="A1713" t="str">
            <v>CONTRATISTA:</v>
          </cell>
          <cell r="B1713">
            <v>0</v>
          </cell>
        </row>
        <row r="1714">
          <cell r="A1714" t="str">
            <v>OBRA:</v>
          </cell>
          <cell r="B1714">
            <v>0</v>
          </cell>
          <cell r="F1714" t="str">
            <v>PRECIOS A:</v>
          </cell>
          <cell r="G1714">
            <v>0</v>
          </cell>
        </row>
        <row r="1715">
          <cell r="A1715" t="str">
            <v>UBICACIÓN:</v>
          </cell>
          <cell r="B1715">
            <v>0</v>
          </cell>
        </row>
        <row r="1716">
          <cell r="A1716" t="str">
            <v>RUBRO:</v>
          </cell>
          <cell r="C1716">
            <v>0</v>
          </cell>
        </row>
        <row r="1717">
          <cell r="A1717" t="str">
            <v>ITEM:</v>
          </cell>
          <cell r="B1717" t="str">
            <v/>
          </cell>
          <cell r="C1717" t="str">
            <v/>
          </cell>
          <cell r="F1717" t="str">
            <v>UNIDAD:</v>
          </cell>
          <cell r="G1717" t="str">
            <v/>
          </cell>
        </row>
        <row r="1719">
          <cell r="A1719" t="str">
            <v>DATOS REDETERMINACION</v>
          </cell>
          <cell r="C1719" t="str">
            <v>DESIGNACION</v>
          </cell>
          <cell r="D1719" t="str">
            <v>U</v>
          </cell>
          <cell r="E1719" t="str">
            <v>Cantidad</v>
          </cell>
          <cell r="F1719" t="str">
            <v>$ Unitarios</v>
          </cell>
          <cell r="G1719" t="str">
            <v>$ Parcial</v>
          </cell>
        </row>
        <row r="1720">
          <cell r="A1720" t="str">
            <v>CÓDIGO</v>
          </cell>
          <cell r="B1720" t="str">
            <v>DESCRIPCIÓN</v>
          </cell>
        </row>
        <row r="1721">
          <cell r="A1721" t="str">
            <v>A - MATERIALES</v>
          </cell>
        </row>
        <row r="1722">
          <cell r="A1722" t="str">
            <v/>
          </cell>
          <cell r="B1722" t="str">
            <v/>
          </cell>
          <cell r="D1722" t="str">
            <v/>
          </cell>
          <cell r="F1722">
            <v>0</v>
          </cell>
          <cell r="G1722">
            <v>0</v>
          </cell>
        </row>
        <row r="1723">
          <cell r="A1723" t="str">
            <v/>
          </cell>
          <cell r="B1723" t="str">
            <v/>
          </cell>
          <cell r="D1723" t="str">
            <v/>
          </cell>
          <cell r="F1723">
            <v>0</v>
          </cell>
          <cell r="G1723">
            <v>0</v>
          </cell>
        </row>
        <row r="1724">
          <cell r="A1724" t="str">
            <v/>
          </cell>
          <cell r="B1724" t="str">
            <v/>
          </cell>
          <cell r="D1724" t="str">
            <v/>
          </cell>
          <cell r="F1724">
            <v>0</v>
          </cell>
          <cell r="G1724">
            <v>0</v>
          </cell>
        </row>
        <row r="1725">
          <cell r="A1725" t="str">
            <v/>
          </cell>
          <cell r="B1725" t="str">
            <v/>
          </cell>
          <cell r="D1725" t="str">
            <v/>
          </cell>
          <cell r="F1725">
            <v>0</v>
          </cell>
          <cell r="G1725">
            <v>0</v>
          </cell>
        </row>
        <row r="1726">
          <cell r="A1726" t="str">
            <v/>
          </cell>
          <cell r="B1726" t="str">
            <v/>
          </cell>
          <cell r="D1726" t="str">
            <v/>
          </cell>
          <cell r="F1726">
            <v>0</v>
          </cell>
          <cell r="G1726">
            <v>0</v>
          </cell>
        </row>
        <row r="1727">
          <cell r="A1727" t="str">
            <v/>
          </cell>
          <cell r="B1727" t="str">
            <v/>
          </cell>
          <cell r="D1727" t="str">
            <v/>
          </cell>
          <cell r="F1727">
            <v>0</v>
          </cell>
          <cell r="G1727">
            <v>0</v>
          </cell>
        </row>
        <row r="1728">
          <cell r="A1728" t="str">
            <v/>
          </cell>
          <cell r="B1728" t="str">
            <v/>
          </cell>
          <cell r="D1728" t="str">
            <v/>
          </cell>
          <cell r="F1728">
            <v>0</v>
          </cell>
          <cell r="G1728">
            <v>0</v>
          </cell>
        </row>
        <row r="1729">
          <cell r="A1729" t="str">
            <v/>
          </cell>
          <cell r="B1729" t="str">
            <v/>
          </cell>
          <cell r="D1729" t="str">
            <v/>
          </cell>
          <cell r="F1729">
            <v>0</v>
          </cell>
          <cell r="G1729">
            <v>0</v>
          </cell>
        </row>
        <row r="1730">
          <cell r="A1730" t="str">
            <v/>
          </cell>
          <cell r="B1730" t="str">
            <v/>
          </cell>
          <cell r="D1730" t="str">
            <v/>
          </cell>
          <cell r="F1730">
            <v>0</v>
          </cell>
          <cell r="G1730">
            <v>0</v>
          </cell>
        </row>
        <row r="1731">
          <cell r="A1731" t="str">
            <v/>
          </cell>
          <cell r="B1731" t="str">
            <v/>
          </cell>
          <cell r="D1731" t="str">
            <v/>
          </cell>
          <cell r="F1731">
            <v>0</v>
          </cell>
          <cell r="G1731">
            <v>0</v>
          </cell>
        </row>
        <row r="1732">
          <cell r="A1732" t="str">
            <v/>
          </cell>
          <cell r="B1732" t="str">
            <v/>
          </cell>
          <cell r="D1732" t="str">
            <v/>
          </cell>
          <cell r="F1732">
            <v>0</v>
          </cell>
          <cell r="G1732">
            <v>0</v>
          </cell>
        </row>
        <row r="1733">
          <cell r="A1733" t="str">
            <v/>
          </cell>
          <cell r="B1733" t="str">
            <v/>
          </cell>
          <cell r="D1733" t="str">
            <v/>
          </cell>
          <cell r="F1733">
            <v>0</v>
          </cell>
          <cell r="G1733">
            <v>0</v>
          </cell>
        </row>
        <row r="1734">
          <cell r="A1734" t="str">
            <v/>
          </cell>
          <cell r="B1734" t="str">
            <v/>
          </cell>
          <cell r="D1734" t="str">
            <v/>
          </cell>
          <cell r="F1734">
            <v>0</v>
          </cell>
          <cell r="G1734">
            <v>0</v>
          </cell>
        </row>
        <row r="1735">
          <cell r="A1735" t="str">
            <v/>
          </cell>
          <cell r="B1735" t="str">
            <v/>
          </cell>
          <cell r="D1735" t="str">
            <v/>
          </cell>
          <cell r="F1735">
            <v>0</v>
          </cell>
          <cell r="G1735">
            <v>0</v>
          </cell>
        </row>
        <row r="1736">
          <cell r="A1736" t="str">
            <v/>
          </cell>
          <cell r="B1736" t="str">
            <v/>
          </cell>
          <cell r="D1736" t="str">
            <v/>
          </cell>
          <cell r="F1736">
            <v>0</v>
          </cell>
          <cell r="G1736">
            <v>0</v>
          </cell>
        </row>
        <row r="1737">
          <cell r="A1737" t="str">
            <v/>
          </cell>
          <cell r="B1737" t="str">
            <v/>
          </cell>
          <cell r="D1737" t="str">
            <v/>
          </cell>
          <cell r="F1737">
            <v>0</v>
          </cell>
          <cell r="G1737">
            <v>0</v>
          </cell>
        </row>
        <row r="1738">
          <cell r="A1738" t="str">
            <v/>
          </cell>
          <cell r="B1738" t="str">
            <v/>
          </cell>
          <cell r="D1738" t="str">
            <v/>
          </cell>
          <cell r="F1738">
            <v>0</v>
          </cell>
          <cell r="G1738">
            <v>0</v>
          </cell>
        </row>
        <row r="1739">
          <cell r="A1739" t="str">
            <v/>
          </cell>
          <cell r="B1739" t="str">
            <v/>
          </cell>
          <cell r="D1739" t="str">
            <v/>
          </cell>
          <cell r="F1739">
            <v>0</v>
          </cell>
          <cell r="G1739">
            <v>0</v>
          </cell>
        </row>
        <row r="1740">
          <cell r="A1740" t="str">
            <v/>
          </cell>
          <cell r="B1740" t="str">
            <v/>
          </cell>
          <cell r="D1740" t="str">
            <v/>
          </cell>
          <cell r="F1740">
            <v>0</v>
          </cell>
          <cell r="G1740">
            <v>0</v>
          </cell>
        </row>
        <row r="1741">
          <cell r="A1741" t="str">
            <v/>
          </cell>
          <cell r="B1741" t="str">
            <v/>
          </cell>
          <cell r="D1741" t="str">
            <v/>
          </cell>
          <cell r="F1741">
            <v>0</v>
          </cell>
          <cell r="G1741">
            <v>0</v>
          </cell>
        </row>
        <row r="1742">
          <cell r="F1742" t="str">
            <v>Total A</v>
          </cell>
          <cell r="G1742">
            <v>0</v>
          </cell>
        </row>
        <row r="1743">
          <cell r="A1743" t="str">
            <v>B - MANO DE OBRA</v>
          </cell>
        </row>
        <row r="1744">
          <cell r="A1744" t="str">
            <v/>
          </cell>
          <cell r="B1744" t="str">
            <v/>
          </cell>
          <cell r="D1744" t="str">
            <v/>
          </cell>
          <cell r="F1744">
            <v>0</v>
          </cell>
          <cell r="G1744">
            <v>0</v>
          </cell>
        </row>
        <row r="1745">
          <cell r="A1745" t="str">
            <v/>
          </cell>
          <cell r="B1745" t="str">
            <v/>
          </cell>
          <cell r="D1745" t="str">
            <v/>
          </cell>
          <cell r="F1745">
            <v>0</v>
          </cell>
          <cell r="G1745">
            <v>0</v>
          </cell>
        </row>
        <row r="1746">
          <cell r="A1746" t="str">
            <v/>
          </cell>
          <cell r="B1746" t="str">
            <v/>
          </cell>
          <cell r="D1746" t="str">
            <v/>
          </cell>
          <cell r="F1746">
            <v>0</v>
          </cell>
          <cell r="G1746">
            <v>0</v>
          </cell>
        </row>
        <row r="1747">
          <cell r="A1747" t="str">
            <v/>
          </cell>
          <cell r="B1747" t="str">
            <v/>
          </cell>
          <cell r="D1747" t="str">
            <v/>
          </cell>
          <cell r="F1747">
            <v>0</v>
          </cell>
          <cell r="G1747">
            <v>0</v>
          </cell>
        </row>
        <row r="1748">
          <cell r="A1748" t="str">
            <v/>
          </cell>
          <cell r="B1748" t="str">
            <v/>
          </cell>
          <cell r="D1748" t="str">
            <v/>
          </cell>
          <cell r="F1748">
            <v>0</v>
          </cell>
          <cell r="G1748">
            <v>0</v>
          </cell>
        </row>
        <row r="1749">
          <cell r="A1749" t="str">
            <v/>
          </cell>
          <cell r="B1749" t="str">
            <v/>
          </cell>
          <cell r="D1749" t="str">
            <v/>
          </cell>
          <cell r="F1749">
            <v>0</v>
          </cell>
          <cell r="G1749">
            <v>0</v>
          </cell>
        </row>
        <row r="1750">
          <cell r="A1750" t="str">
            <v/>
          </cell>
          <cell r="B1750" t="str">
            <v/>
          </cell>
          <cell r="D1750" t="str">
            <v/>
          </cell>
          <cell r="F1750">
            <v>0</v>
          </cell>
          <cell r="G1750">
            <v>0</v>
          </cell>
        </row>
        <row r="1751">
          <cell r="A1751" t="str">
            <v/>
          </cell>
          <cell r="B1751" t="str">
            <v/>
          </cell>
          <cell r="D1751" t="str">
            <v/>
          </cell>
          <cell r="F1751">
            <v>0</v>
          </cell>
          <cell r="G1751">
            <v>0</v>
          </cell>
        </row>
        <row r="1752">
          <cell r="F1752" t="str">
            <v>Total B</v>
          </cell>
          <cell r="G1752">
            <v>0</v>
          </cell>
        </row>
        <row r="1753">
          <cell r="A1753" t="str">
            <v>C - EQUIPOS</v>
          </cell>
        </row>
        <row r="1754">
          <cell r="A1754" t="str">
            <v/>
          </cell>
          <cell r="B1754" t="str">
            <v/>
          </cell>
          <cell r="D1754" t="str">
            <v/>
          </cell>
          <cell r="F1754">
            <v>0</v>
          </cell>
          <cell r="G1754">
            <v>0</v>
          </cell>
        </row>
        <row r="1755">
          <cell r="A1755" t="str">
            <v/>
          </cell>
          <cell r="B1755" t="str">
            <v/>
          </cell>
          <cell r="D1755" t="str">
            <v/>
          </cell>
          <cell r="F1755">
            <v>0</v>
          </cell>
          <cell r="G1755">
            <v>0</v>
          </cell>
        </row>
        <row r="1756">
          <cell r="A1756" t="str">
            <v/>
          </cell>
          <cell r="B1756" t="str">
            <v/>
          </cell>
          <cell r="D1756" t="str">
            <v/>
          </cell>
          <cell r="F1756">
            <v>0</v>
          </cell>
          <cell r="G1756">
            <v>0</v>
          </cell>
        </row>
        <row r="1757">
          <cell r="A1757" t="str">
            <v/>
          </cell>
          <cell r="B1757" t="str">
            <v/>
          </cell>
          <cell r="D1757" t="str">
            <v/>
          </cell>
          <cell r="F1757">
            <v>0</v>
          </cell>
          <cell r="G1757">
            <v>0</v>
          </cell>
        </row>
        <row r="1758">
          <cell r="A1758" t="str">
            <v/>
          </cell>
          <cell r="B1758" t="str">
            <v/>
          </cell>
          <cell r="D1758" t="str">
            <v/>
          </cell>
          <cell r="F1758">
            <v>0</v>
          </cell>
          <cell r="G1758">
            <v>0</v>
          </cell>
        </row>
        <row r="1759">
          <cell r="A1759" t="str">
            <v/>
          </cell>
          <cell r="B1759" t="str">
            <v/>
          </cell>
          <cell r="D1759" t="str">
            <v/>
          </cell>
          <cell r="F1759">
            <v>0</v>
          </cell>
          <cell r="G1759">
            <v>0</v>
          </cell>
        </row>
        <row r="1760">
          <cell r="A1760" t="str">
            <v/>
          </cell>
          <cell r="B1760" t="str">
            <v/>
          </cell>
          <cell r="D1760" t="str">
            <v/>
          </cell>
          <cell r="F1760">
            <v>0</v>
          </cell>
          <cell r="G1760">
            <v>0</v>
          </cell>
        </row>
        <row r="1761">
          <cell r="A1761" t="str">
            <v/>
          </cell>
          <cell r="B1761" t="str">
            <v/>
          </cell>
          <cell r="D1761" t="str">
            <v/>
          </cell>
          <cell r="F1761">
            <v>0</v>
          </cell>
          <cell r="G1761">
            <v>0</v>
          </cell>
        </row>
        <row r="1762">
          <cell r="A1762" t="str">
            <v/>
          </cell>
          <cell r="B1762" t="str">
            <v/>
          </cell>
          <cell r="D1762" t="str">
            <v/>
          </cell>
          <cell r="F1762">
            <v>0</v>
          </cell>
          <cell r="G1762">
            <v>0</v>
          </cell>
        </row>
        <row r="1763">
          <cell r="A1763" t="str">
            <v/>
          </cell>
          <cell r="B1763" t="str">
            <v/>
          </cell>
          <cell r="D1763" t="str">
            <v/>
          </cell>
          <cell r="F1763">
            <v>0</v>
          </cell>
          <cell r="G1763">
            <v>0</v>
          </cell>
        </row>
        <row r="1764">
          <cell r="F1764" t="str">
            <v>Total C</v>
          </cell>
          <cell r="G1764">
            <v>0</v>
          </cell>
        </row>
        <row r="1766">
          <cell r="A1766" t="str">
            <v/>
          </cell>
          <cell r="B1766" t="str">
            <v/>
          </cell>
          <cell r="D1766" t="str">
            <v>COSTO NETO</v>
          </cell>
          <cell r="F1766" t="str">
            <v>Total D=A+B+C</v>
          </cell>
          <cell r="G1766">
            <v>0</v>
          </cell>
        </row>
        <row r="1768">
          <cell r="A1768" t="str">
            <v>ANALISIS DE PRECIOS</v>
          </cell>
        </row>
        <row r="1769">
          <cell r="A1769" t="str">
            <v>COMITENTE:</v>
          </cell>
          <cell r="B1769" t="str">
            <v>INSTITUTO PROVINCIAL DE LA VIVIENDA</v>
          </cell>
        </row>
        <row r="1770">
          <cell r="A1770" t="str">
            <v>CONTRATISTA:</v>
          </cell>
          <cell r="B1770">
            <v>0</v>
          </cell>
        </row>
        <row r="1771">
          <cell r="A1771" t="str">
            <v>OBRA:</v>
          </cell>
          <cell r="B1771">
            <v>0</v>
          </cell>
          <cell r="F1771" t="str">
            <v>PRECIOS A:</v>
          </cell>
          <cell r="G1771">
            <v>0</v>
          </cell>
        </row>
        <row r="1772">
          <cell r="A1772" t="str">
            <v>UBICACIÓN:</v>
          </cell>
          <cell r="B1772">
            <v>0</v>
          </cell>
        </row>
        <row r="1773">
          <cell r="A1773" t="str">
            <v>RUBRO:</v>
          </cell>
          <cell r="C1773">
            <v>0</v>
          </cell>
        </row>
        <row r="1774">
          <cell r="A1774" t="str">
            <v>ITEM:</v>
          </cell>
          <cell r="B1774" t="str">
            <v/>
          </cell>
          <cell r="C1774" t="str">
            <v/>
          </cell>
          <cell r="F1774" t="str">
            <v>UNIDAD:</v>
          </cell>
          <cell r="G1774" t="str">
            <v/>
          </cell>
        </row>
        <row r="1776">
          <cell r="A1776" t="str">
            <v>DATOS REDETERMINACION</v>
          </cell>
          <cell r="C1776" t="str">
            <v>DESIGNACION</v>
          </cell>
          <cell r="D1776" t="str">
            <v>U</v>
          </cell>
          <cell r="E1776" t="str">
            <v>Cantidad</v>
          </cell>
          <cell r="F1776" t="str">
            <v>$ Unitarios</v>
          </cell>
          <cell r="G1776" t="str">
            <v>$ Parcial</v>
          </cell>
        </row>
        <row r="1777">
          <cell r="A1777" t="str">
            <v>CÓDIGO</v>
          </cell>
          <cell r="B1777" t="str">
            <v>DESCRIPCIÓN</v>
          </cell>
        </row>
        <row r="1778">
          <cell r="A1778" t="str">
            <v>A - MATERIALES</v>
          </cell>
        </row>
        <row r="1779">
          <cell r="A1779" t="str">
            <v/>
          </cell>
          <cell r="B1779" t="str">
            <v/>
          </cell>
          <cell r="D1779" t="str">
            <v/>
          </cell>
          <cell r="F1779">
            <v>0</v>
          </cell>
          <cell r="G1779">
            <v>0</v>
          </cell>
        </row>
        <row r="1780">
          <cell r="A1780" t="str">
            <v/>
          </cell>
          <cell r="B1780" t="str">
            <v/>
          </cell>
          <cell r="D1780" t="str">
            <v/>
          </cell>
          <cell r="F1780">
            <v>0</v>
          </cell>
          <cell r="G1780">
            <v>0</v>
          </cell>
        </row>
        <row r="1781">
          <cell r="A1781" t="str">
            <v/>
          </cell>
          <cell r="B1781" t="str">
            <v/>
          </cell>
          <cell r="D1781" t="str">
            <v/>
          </cell>
          <cell r="F1781">
            <v>0</v>
          </cell>
          <cell r="G1781">
            <v>0</v>
          </cell>
        </row>
        <row r="1782">
          <cell r="A1782" t="str">
            <v/>
          </cell>
          <cell r="B1782" t="str">
            <v/>
          </cell>
          <cell r="D1782" t="str">
            <v/>
          </cell>
          <cell r="F1782">
            <v>0</v>
          </cell>
          <cell r="G1782">
            <v>0</v>
          </cell>
        </row>
        <row r="1783">
          <cell r="A1783" t="str">
            <v/>
          </cell>
          <cell r="B1783" t="str">
            <v/>
          </cell>
          <cell r="D1783" t="str">
            <v/>
          </cell>
          <cell r="F1783">
            <v>0</v>
          </cell>
          <cell r="G1783">
            <v>0</v>
          </cell>
        </row>
        <row r="1784">
          <cell r="A1784" t="str">
            <v/>
          </cell>
          <cell r="B1784" t="str">
            <v/>
          </cell>
          <cell r="D1784" t="str">
            <v/>
          </cell>
          <cell r="F1784">
            <v>0</v>
          </cell>
          <cell r="G1784">
            <v>0</v>
          </cell>
        </row>
        <row r="1785">
          <cell r="A1785" t="str">
            <v/>
          </cell>
          <cell r="B1785" t="str">
            <v/>
          </cell>
          <cell r="D1785" t="str">
            <v/>
          </cell>
          <cell r="F1785">
            <v>0</v>
          </cell>
          <cell r="G1785">
            <v>0</v>
          </cell>
        </row>
        <row r="1786">
          <cell r="A1786" t="str">
            <v/>
          </cell>
          <cell r="B1786" t="str">
            <v/>
          </cell>
          <cell r="D1786" t="str">
            <v/>
          </cell>
          <cell r="F1786">
            <v>0</v>
          </cell>
          <cell r="G1786">
            <v>0</v>
          </cell>
        </row>
        <row r="1787">
          <cell r="A1787" t="str">
            <v/>
          </cell>
          <cell r="B1787" t="str">
            <v/>
          </cell>
          <cell r="D1787" t="str">
            <v/>
          </cell>
          <cell r="F1787">
            <v>0</v>
          </cell>
          <cell r="G1787">
            <v>0</v>
          </cell>
        </row>
        <row r="1788">
          <cell r="A1788" t="str">
            <v/>
          </cell>
          <cell r="B1788" t="str">
            <v/>
          </cell>
          <cell r="D1788" t="str">
            <v/>
          </cell>
          <cell r="F1788">
            <v>0</v>
          </cell>
          <cell r="G1788">
            <v>0</v>
          </cell>
        </row>
        <row r="1789">
          <cell r="A1789" t="str">
            <v/>
          </cell>
          <cell r="B1789" t="str">
            <v/>
          </cell>
          <cell r="D1789" t="str">
            <v/>
          </cell>
          <cell r="F1789">
            <v>0</v>
          </cell>
          <cell r="G1789">
            <v>0</v>
          </cell>
        </row>
        <row r="1790">
          <cell r="A1790" t="str">
            <v/>
          </cell>
          <cell r="B1790" t="str">
            <v/>
          </cell>
          <cell r="D1790" t="str">
            <v/>
          </cell>
          <cell r="F1790">
            <v>0</v>
          </cell>
          <cell r="G1790">
            <v>0</v>
          </cell>
        </row>
        <row r="1791">
          <cell r="A1791" t="str">
            <v/>
          </cell>
          <cell r="B1791" t="str">
            <v/>
          </cell>
          <cell r="D1791" t="str">
            <v/>
          </cell>
          <cell r="F1791">
            <v>0</v>
          </cell>
          <cell r="G1791">
            <v>0</v>
          </cell>
        </row>
        <row r="1792">
          <cell r="A1792" t="str">
            <v/>
          </cell>
          <cell r="B1792" t="str">
            <v/>
          </cell>
          <cell r="D1792" t="str">
            <v/>
          </cell>
          <cell r="F1792">
            <v>0</v>
          </cell>
          <cell r="G1792">
            <v>0</v>
          </cell>
        </row>
        <row r="1793">
          <cell r="A1793" t="str">
            <v/>
          </cell>
          <cell r="B1793" t="str">
            <v/>
          </cell>
          <cell r="D1793" t="str">
            <v/>
          </cell>
          <cell r="F1793">
            <v>0</v>
          </cell>
          <cell r="G1793">
            <v>0</v>
          </cell>
        </row>
        <row r="1794">
          <cell r="A1794" t="str">
            <v/>
          </cell>
          <cell r="B1794" t="str">
            <v/>
          </cell>
          <cell r="D1794" t="str">
            <v/>
          </cell>
          <cell r="F1794">
            <v>0</v>
          </cell>
          <cell r="G1794">
            <v>0</v>
          </cell>
        </row>
        <row r="1795">
          <cell r="A1795" t="str">
            <v/>
          </cell>
          <cell r="B1795" t="str">
            <v/>
          </cell>
          <cell r="D1795" t="str">
            <v/>
          </cell>
          <cell r="F1795">
            <v>0</v>
          </cell>
          <cell r="G1795">
            <v>0</v>
          </cell>
        </row>
        <row r="1796">
          <cell r="A1796" t="str">
            <v/>
          </cell>
          <cell r="B1796" t="str">
            <v/>
          </cell>
          <cell r="D1796" t="str">
            <v/>
          </cell>
          <cell r="F1796">
            <v>0</v>
          </cell>
          <cell r="G1796">
            <v>0</v>
          </cell>
        </row>
        <row r="1797">
          <cell r="A1797" t="str">
            <v/>
          </cell>
          <cell r="B1797" t="str">
            <v/>
          </cell>
          <cell r="D1797" t="str">
            <v/>
          </cell>
          <cell r="F1797">
            <v>0</v>
          </cell>
          <cell r="G1797">
            <v>0</v>
          </cell>
        </row>
        <row r="1798">
          <cell r="A1798" t="str">
            <v/>
          </cell>
          <cell r="B1798" t="str">
            <v/>
          </cell>
          <cell r="D1798" t="str">
            <v/>
          </cell>
          <cell r="F1798">
            <v>0</v>
          </cell>
          <cell r="G1798">
            <v>0</v>
          </cell>
        </row>
        <row r="1799">
          <cell r="F1799" t="str">
            <v>Total A</v>
          </cell>
          <cell r="G1799">
            <v>0</v>
          </cell>
        </row>
        <row r="1800">
          <cell r="A1800" t="str">
            <v>B - MANO DE OBRA</v>
          </cell>
        </row>
        <row r="1801">
          <cell r="A1801" t="str">
            <v/>
          </cell>
          <cell r="B1801" t="str">
            <v/>
          </cell>
          <cell r="D1801" t="str">
            <v/>
          </cell>
          <cell r="F1801">
            <v>0</v>
          </cell>
          <cell r="G1801">
            <v>0</v>
          </cell>
        </row>
        <row r="1802">
          <cell r="A1802" t="str">
            <v/>
          </cell>
          <cell r="B1802" t="str">
            <v/>
          </cell>
          <cell r="D1802" t="str">
            <v/>
          </cell>
          <cell r="F1802">
            <v>0</v>
          </cell>
          <cell r="G1802">
            <v>0</v>
          </cell>
        </row>
        <row r="1803">
          <cell r="A1803" t="str">
            <v/>
          </cell>
          <cell r="B1803" t="str">
            <v/>
          </cell>
          <cell r="D1803" t="str">
            <v/>
          </cell>
          <cell r="F1803">
            <v>0</v>
          </cell>
          <cell r="G1803">
            <v>0</v>
          </cell>
        </row>
        <row r="1804">
          <cell r="A1804" t="str">
            <v/>
          </cell>
          <cell r="B1804" t="str">
            <v/>
          </cell>
          <cell r="D1804" t="str">
            <v/>
          </cell>
          <cell r="F1804">
            <v>0</v>
          </cell>
          <cell r="G1804">
            <v>0</v>
          </cell>
        </row>
        <row r="1805">
          <cell r="A1805" t="str">
            <v/>
          </cell>
          <cell r="B1805" t="str">
            <v/>
          </cell>
          <cell r="D1805" t="str">
            <v/>
          </cell>
          <cell r="F1805">
            <v>0</v>
          </cell>
          <cell r="G1805">
            <v>0</v>
          </cell>
        </row>
        <row r="1806">
          <cell r="A1806" t="str">
            <v/>
          </cell>
          <cell r="B1806" t="str">
            <v/>
          </cell>
          <cell r="D1806" t="str">
            <v/>
          </cell>
          <cell r="F1806">
            <v>0</v>
          </cell>
          <cell r="G1806">
            <v>0</v>
          </cell>
        </row>
        <row r="1807">
          <cell r="A1807" t="str">
            <v/>
          </cell>
          <cell r="B1807" t="str">
            <v/>
          </cell>
          <cell r="D1807" t="str">
            <v/>
          </cell>
          <cell r="F1807">
            <v>0</v>
          </cell>
          <cell r="G1807">
            <v>0</v>
          </cell>
        </row>
        <row r="1808">
          <cell r="A1808" t="str">
            <v/>
          </cell>
          <cell r="B1808" t="str">
            <v/>
          </cell>
          <cell r="D1808" t="str">
            <v/>
          </cell>
          <cell r="F1808">
            <v>0</v>
          </cell>
          <cell r="G1808">
            <v>0</v>
          </cell>
        </row>
        <row r="1809">
          <cell r="F1809" t="str">
            <v>Total B</v>
          </cell>
          <cell r="G1809">
            <v>0</v>
          </cell>
        </row>
        <row r="1810">
          <cell r="A1810" t="str">
            <v>C - EQUIPOS</v>
          </cell>
        </row>
        <row r="1811">
          <cell r="A1811" t="str">
            <v/>
          </cell>
          <cell r="B1811" t="str">
            <v/>
          </cell>
          <cell r="D1811" t="str">
            <v/>
          </cell>
          <cell r="F1811">
            <v>0</v>
          </cell>
          <cell r="G1811">
            <v>0</v>
          </cell>
        </row>
        <row r="1812">
          <cell r="A1812" t="str">
            <v/>
          </cell>
          <cell r="B1812" t="str">
            <v/>
          </cell>
          <cell r="D1812" t="str">
            <v/>
          </cell>
          <cell r="F1812">
            <v>0</v>
          </cell>
          <cell r="G1812">
            <v>0</v>
          </cell>
        </row>
        <row r="1813">
          <cell r="A1813" t="str">
            <v/>
          </cell>
          <cell r="B1813" t="str">
            <v/>
          </cell>
          <cell r="D1813" t="str">
            <v/>
          </cell>
          <cell r="F1813">
            <v>0</v>
          </cell>
          <cell r="G1813">
            <v>0</v>
          </cell>
        </row>
        <row r="1814">
          <cell r="A1814" t="str">
            <v/>
          </cell>
          <cell r="B1814" t="str">
            <v/>
          </cell>
          <cell r="D1814" t="str">
            <v/>
          </cell>
          <cell r="F1814">
            <v>0</v>
          </cell>
          <cell r="G1814">
            <v>0</v>
          </cell>
        </row>
        <row r="1815">
          <cell r="A1815" t="str">
            <v/>
          </cell>
          <cell r="B1815" t="str">
            <v/>
          </cell>
          <cell r="D1815" t="str">
            <v/>
          </cell>
          <cell r="F1815">
            <v>0</v>
          </cell>
          <cell r="G1815">
            <v>0</v>
          </cell>
        </row>
        <row r="1816">
          <cell r="A1816" t="str">
            <v/>
          </cell>
          <cell r="B1816" t="str">
            <v/>
          </cell>
          <cell r="D1816" t="str">
            <v/>
          </cell>
          <cell r="F1816">
            <v>0</v>
          </cell>
          <cell r="G1816">
            <v>0</v>
          </cell>
        </row>
        <row r="1817">
          <cell r="A1817" t="str">
            <v/>
          </cell>
          <cell r="B1817" t="str">
            <v/>
          </cell>
          <cell r="D1817" t="str">
            <v/>
          </cell>
          <cell r="F1817">
            <v>0</v>
          </cell>
          <cell r="G1817">
            <v>0</v>
          </cell>
        </row>
        <row r="1818">
          <cell r="A1818" t="str">
            <v/>
          </cell>
          <cell r="B1818" t="str">
            <v/>
          </cell>
          <cell r="D1818" t="str">
            <v/>
          </cell>
          <cell r="F1818">
            <v>0</v>
          </cell>
          <cell r="G1818">
            <v>0</v>
          </cell>
        </row>
        <row r="1819">
          <cell r="A1819" t="str">
            <v/>
          </cell>
          <cell r="B1819" t="str">
            <v/>
          </cell>
          <cell r="D1819" t="str">
            <v/>
          </cell>
          <cell r="F1819">
            <v>0</v>
          </cell>
          <cell r="G1819">
            <v>0</v>
          </cell>
        </row>
        <row r="1820">
          <cell r="A1820" t="str">
            <v/>
          </cell>
          <cell r="B1820" t="str">
            <v/>
          </cell>
          <cell r="D1820" t="str">
            <v/>
          </cell>
          <cell r="F1820">
            <v>0</v>
          </cell>
          <cell r="G1820">
            <v>0</v>
          </cell>
        </row>
        <row r="1821">
          <cell r="F1821" t="str">
            <v>Total C</v>
          </cell>
          <cell r="G1821">
            <v>0</v>
          </cell>
        </row>
        <row r="1823">
          <cell r="A1823" t="str">
            <v/>
          </cell>
          <cell r="B1823" t="str">
            <v/>
          </cell>
          <cell r="D1823" t="str">
            <v>COSTO NETO</v>
          </cell>
          <cell r="F1823" t="str">
            <v>Total D=A+B+C</v>
          </cell>
          <cell r="G1823">
            <v>0</v>
          </cell>
        </row>
        <row r="1825">
          <cell r="A1825" t="str">
            <v>ANALISIS DE PRECIOS</v>
          </cell>
        </row>
        <row r="1826">
          <cell r="A1826" t="str">
            <v>COMITENTE:</v>
          </cell>
          <cell r="B1826" t="str">
            <v>INSTITUTO PROVINCIAL DE LA VIVIENDA</v>
          </cell>
        </row>
        <row r="1827">
          <cell r="A1827" t="str">
            <v>CONTRATISTA:</v>
          </cell>
          <cell r="B1827">
            <v>0</v>
          </cell>
        </row>
        <row r="1828">
          <cell r="A1828" t="str">
            <v>OBRA:</v>
          </cell>
          <cell r="B1828">
            <v>0</v>
          </cell>
          <cell r="F1828" t="str">
            <v>PRECIOS A:</v>
          </cell>
          <cell r="G1828">
            <v>0</v>
          </cell>
        </row>
        <row r="1829">
          <cell r="A1829" t="str">
            <v>UBICACIÓN:</v>
          </cell>
          <cell r="B1829">
            <v>0</v>
          </cell>
        </row>
        <row r="1830">
          <cell r="A1830" t="str">
            <v>RUBRO:</v>
          </cell>
          <cell r="C1830">
            <v>0</v>
          </cell>
        </row>
        <row r="1831">
          <cell r="A1831" t="str">
            <v>ITEM:</v>
          </cell>
          <cell r="B1831" t="str">
            <v/>
          </cell>
          <cell r="C1831" t="str">
            <v/>
          </cell>
          <cell r="F1831" t="str">
            <v>UNIDAD:</v>
          </cell>
          <cell r="G1831" t="str">
            <v/>
          </cell>
        </row>
        <row r="1833">
          <cell r="A1833" t="str">
            <v>DATOS REDETERMINACION</v>
          </cell>
          <cell r="C1833" t="str">
            <v>DESIGNACION</v>
          </cell>
          <cell r="D1833" t="str">
            <v>U</v>
          </cell>
          <cell r="E1833" t="str">
            <v>Cantidad</v>
          </cell>
          <cell r="F1833" t="str">
            <v>$ Unitarios</v>
          </cell>
          <cell r="G1833" t="str">
            <v>$ Parcial</v>
          </cell>
        </row>
        <row r="1834">
          <cell r="A1834" t="str">
            <v>CÓDIGO</v>
          </cell>
          <cell r="B1834" t="str">
            <v>DESCRIPCIÓN</v>
          </cell>
        </row>
        <row r="1835">
          <cell r="A1835" t="str">
            <v>A - MATERIALES</v>
          </cell>
        </row>
        <row r="1836">
          <cell r="A1836" t="str">
            <v/>
          </cell>
          <cell r="B1836" t="str">
            <v/>
          </cell>
          <cell r="D1836" t="str">
            <v/>
          </cell>
          <cell r="F1836">
            <v>0</v>
          </cell>
          <cell r="G1836">
            <v>0</v>
          </cell>
        </row>
        <row r="1837">
          <cell r="A1837" t="str">
            <v/>
          </cell>
          <cell r="B1837" t="str">
            <v/>
          </cell>
          <cell r="D1837" t="str">
            <v/>
          </cell>
          <cell r="F1837">
            <v>0</v>
          </cell>
          <cell r="G1837">
            <v>0</v>
          </cell>
        </row>
        <row r="1838">
          <cell r="A1838" t="str">
            <v/>
          </cell>
          <cell r="B1838" t="str">
            <v/>
          </cell>
          <cell r="D1838" t="str">
            <v/>
          </cell>
          <cell r="F1838">
            <v>0</v>
          </cell>
          <cell r="G1838">
            <v>0</v>
          </cell>
        </row>
        <row r="1839">
          <cell r="A1839" t="str">
            <v/>
          </cell>
          <cell r="B1839" t="str">
            <v/>
          </cell>
          <cell r="D1839" t="str">
            <v/>
          </cell>
          <cell r="F1839">
            <v>0</v>
          </cell>
          <cell r="G1839">
            <v>0</v>
          </cell>
        </row>
        <row r="1840">
          <cell r="A1840" t="str">
            <v/>
          </cell>
          <cell r="B1840" t="str">
            <v/>
          </cell>
          <cell r="D1840" t="str">
            <v/>
          </cell>
          <cell r="F1840">
            <v>0</v>
          </cell>
          <cell r="G1840">
            <v>0</v>
          </cell>
        </row>
        <row r="1841">
          <cell r="A1841" t="str">
            <v/>
          </cell>
          <cell r="B1841" t="str">
            <v/>
          </cell>
          <cell r="D1841" t="str">
            <v/>
          </cell>
          <cell r="F1841">
            <v>0</v>
          </cell>
          <cell r="G1841">
            <v>0</v>
          </cell>
        </row>
        <row r="1842">
          <cell r="A1842" t="str">
            <v/>
          </cell>
          <cell r="B1842" t="str">
            <v/>
          </cell>
          <cell r="D1842" t="str">
            <v/>
          </cell>
          <cell r="F1842">
            <v>0</v>
          </cell>
          <cell r="G1842">
            <v>0</v>
          </cell>
        </row>
        <row r="1843">
          <cell r="A1843" t="str">
            <v/>
          </cell>
          <cell r="B1843" t="str">
            <v/>
          </cell>
          <cell r="D1843" t="str">
            <v/>
          </cell>
          <cell r="F1843">
            <v>0</v>
          </cell>
          <cell r="G1843">
            <v>0</v>
          </cell>
        </row>
        <row r="1844">
          <cell r="A1844" t="str">
            <v/>
          </cell>
          <cell r="B1844" t="str">
            <v/>
          </cell>
          <cell r="D1844" t="str">
            <v/>
          </cell>
          <cell r="F1844">
            <v>0</v>
          </cell>
          <cell r="G1844">
            <v>0</v>
          </cell>
        </row>
        <row r="1845">
          <cell r="A1845" t="str">
            <v/>
          </cell>
          <cell r="B1845" t="str">
            <v/>
          </cell>
          <cell r="D1845" t="str">
            <v/>
          </cell>
          <cell r="F1845">
            <v>0</v>
          </cell>
          <cell r="G1845">
            <v>0</v>
          </cell>
        </row>
        <row r="1846">
          <cell r="A1846" t="str">
            <v/>
          </cell>
          <cell r="B1846" t="str">
            <v/>
          </cell>
          <cell r="D1846" t="str">
            <v/>
          </cell>
          <cell r="F1846">
            <v>0</v>
          </cell>
          <cell r="G1846">
            <v>0</v>
          </cell>
        </row>
        <row r="1847">
          <cell r="A1847" t="str">
            <v/>
          </cell>
          <cell r="B1847" t="str">
            <v/>
          </cell>
          <cell r="D1847" t="str">
            <v/>
          </cell>
          <cell r="F1847">
            <v>0</v>
          </cell>
          <cell r="G1847">
            <v>0</v>
          </cell>
        </row>
        <row r="1848">
          <cell r="A1848" t="str">
            <v/>
          </cell>
          <cell r="B1848" t="str">
            <v/>
          </cell>
          <cell r="D1848" t="str">
            <v/>
          </cell>
          <cell r="F1848">
            <v>0</v>
          </cell>
          <cell r="G1848">
            <v>0</v>
          </cell>
        </row>
        <row r="1849">
          <cell r="A1849" t="str">
            <v/>
          </cell>
          <cell r="B1849" t="str">
            <v/>
          </cell>
          <cell r="D1849" t="str">
            <v/>
          </cell>
          <cell r="F1849">
            <v>0</v>
          </cell>
          <cell r="G1849">
            <v>0</v>
          </cell>
        </row>
        <row r="1850">
          <cell r="A1850" t="str">
            <v/>
          </cell>
          <cell r="B1850" t="str">
            <v/>
          </cell>
          <cell r="D1850" t="str">
            <v/>
          </cell>
          <cell r="F1850">
            <v>0</v>
          </cell>
          <cell r="G1850">
            <v>0</v>
          </cell>
        </row>
        <row r="1851">
          <cell r="A1851" t="str">
            <v/>
          </cell>
          <cell r="B1851" t="str">
            <v/>
          </cell>
          <cell r="D1851" t="str">
            <v/>
          </cell>
          <cell r="F1851">
            <v>0</v>
          </cell>
          <cell r="G1851">
            <v>0</v>
          </cell>
        </row>
        <row r="1852">
          <cell r="A1852" t="str">
            <v/>
          </cell>
          <cell r="B1852" t="str">
            <v/>
          </cell>
          <cell r="D1852" t="str">
            <v/>
          </cell>
          <cell r="F1852">
            <v>0</v>
          </cell>
          <cell r="G1852">
            <v>0</v>
          </cell>
        </row>
        <row r="1853">
          <cell r="A1853" t="str">
            <v/>
          </cell>
          <cell r="B1853" t="str">
            <v/>
          </cell>
          <cell r="D1853" t="str">
            <v/>
          </cell>
          <cell r="F1853">
            <v>0</v>
          </cell>
          <cell r="G1853">
            <v>0</v>
          </cell>
        </row>
        <row r="1854">
          <cell r="A1854" t="str">
            <v/>
          </cell>
          <cell r="B1854" t="str">
            <v/>
          </cell>
          <cell r="D1854" t="str">
            <v/>
          </cell>
          <cell r="F1854">
            <v>0</v>
          </cell>
          <cell r="G1854">
            <v>0</v>
          </cell>
        </row>
        <row r="1855">
          <cell r="A1855" t="str">
            <v/>
          </cell>
          <cell r="B1855" t="str">
            <v/>
          </cell>
          <cell r="D1855" t="str">
            <v/>
          </cell>
          <cell r="F1855">
            <v>0</v>
          </cell>
          <cell r="G1855">
            <v>0</v>
          </cell>
        </row>
        <row r="1856">
          <cell r="F1856" t="str">
            <v>Total A</v>
          </cell>
          <cell r="G1856">
            <v>0</v>
          </cell>
        </row>
        <row r="1857">
          <cell r="A1857" t="str">
            <v>B - MANO DE OBRA</v>
          </cell>
        </row>
        <row r="1858">
          <cell r="A1858" t="str">
            <v/>
          </cell>
          <cell r="B1858" t="str">
            <v/>
          </cell>
          <cell r="D1858" t="str">
            <v/>
          </cell>
          <cell r="F1858">
            <v>0</v>
          </cell>
          <cell r="G1858">
            <v>0</v>
          </cell>
        </row>
        <row r="1859">
          <cell r="A1859" t="str">
            <v/>
          </cell>
          <cell r="B1859" t="str">
            <v/>
          </cell>
          <cell r="D1859" t="str">
            <v/>
          </cell>
          <cell r="F1859">
            <v>0</v>
          </cell>
          <cell r="G1859">
            <v>0</v>
          </cell>
        </row>
        <row r="1860">
          <cell r="A1860" t="str">
            <v/>
          </cell>
          <cell r="B1860" t="str">
            <v/>
          </cell>
          <cell r="D1860" t="str">
            <v/>
          </cell>
          <cell r="F1860">
            <v>0</v>
          </cell>
          <cell r="G1860">
            <v>0</v>
          </cell>
        </row>
        <row r="1861">
          <cell r="A1861" t="str">
            <v/>
          </cell>
          <cell r="B1861" t="str">
            <v/>
          </cell>
          <cell r="D1861" t="str">
            <v/>
          </cell>
          <cell r="F1861">
            <v>0</v>
          </cell>
          <cell r="G1861">
            <v>0</v>
          </cell>
        </row>
        <row r="1862">
          <cell r="A1862" t="str">
            <v/>
          </cell>
          <cell r="B1862" t="str">
            <v/>
          </cell>
          <cell r="D1862" t="str">
            <v/>
          </cell>
          <cell r="F1862">
            <v>0</v>
          </cell>
          <cell r="G1862">
            <v>0</v>
          </cell>
        </row>
        <row r="1863">
          <cell r="A1863" t="str">
            <v/>
          </cell>
          <cell r="B1863" t="str">
            <v/>
          </cell>
          <cell r="D1863" t="str">
            <v/>
          </cell>
          <cell r="F1863">
            <v>0</v>
          </cell>
          <cell r="G1863">
            <v>0</v>
          </cell>
        </row>
        <row r="1864">
          <cell r="A1864" t="str">
            <v/>
          </cell>
          <cell r="B1864" t="str">
            <v/>
          </cell>
          <cell r="D1864" t="str">
            <v/>
          </cell>
          <cell r="F1864">
            <v>0</v>
          </cell>
          <cell r="G1864">
            <v>0</v>
          </cell>
        </row>
        <row r="1865">
          <cell r="A1865" t="str">
            <v/>
          </cell>
          <cell r="B1865" t="str">
            <v/>
          </cell>
          <cell r="D1865" t="str">
            <v/>
          </cell>
          <cell r="F1865">
            <v>0</v>
          </cell>
          <cell r="G1865">
            <v>0</v>
          </cell>
        </row>
        <row r="1866">
          <cell r="F1866" t="str">
            <v>Total B</v>
          </cell>
          <cell r="G1866">
            <v>0</v>
          </cell>
        </row>
        <row r="1867">
          <cell r="A1867" t="str">
            <v>C - EQUIPOS</v>
          </cell>
        </row>
        <row r="1868">
          <cell r="A1868" t="str">
            <v/>
          </cell>
          <cell r="B1868" t="str">
            <v/>
          </cell>
          <cell r="D1868" t="str">
            <v/>
          </cell>
          <cell r="F1868">
            <v>0</v>
          </cell>
          <cell r="G1868">
            <v>0</v>
          </cell>
        </row>
        <row r="1869">
          <cell r="A1869" t="str">
            <v/>
          </cell>
          <cell r="B1869" t="str">
            <v/>
          </cell>
          <cell r="D1869" t="str">
            <v/>
          </cell>
          <cell r="F1869">
            <v>0</v>
          </cell>
          <cell r="G1869">
            <v>0</v>
          </cell>
        </row>
        <row r="1870">
          <cell r="A1870" t="str">
            <v/>
          </cell>
          <cell r="B1870" t="str">
            <v/>
          </cell>
          <cell r="D1870" t="str">
            <v/>
          </cell>
          <cell r="F1870">
            <v>0</v>
          </cell>
          <cell r="G1870">
            <v>0</v>
          </cell>
        </row>
        <row r="1871">
          <cell r="A1871" t="str">
            <v/>
          </cell>
          <cell r="B1871" t="str">
            <v/>
          </cell>
          <cell r="D1871" t="str">
            <v/>
          </cell>
          <cell r="F1871">
            <v>0</v>
          </cell>
          <cell r="G1871">
            <v>0</v>
          </cell>
        </row>
        <row r="1872">
          <cell r="A1872" t="str">
            <v/>
          </cell>
          <cell r="B1872" t="str">
            <v/>
          </cell>
          <cell r="D1872" t="str">
            <v/>
          </cell>
          <cell r="F1872">
            <v>0</v>
          </cell>
          <cell r="G1872">
            <v>0</v>
          </cell>
        </row>
        <row r="1873">
          <cell r="A1873" t="str">
            <v/>
          </cell>
          <cell r="B1873" t="str">
            <v/>
          </cell>
          <cell r="D1873" t="str">
            <v/>
          </cell>
          <cell r="F1873">
            <v>0</v>
          </cell>
          <cell r="G1873">
            <v>0</v>
          </cell>
        </row>
        <row r="1874">
          <cell r="A1874" t="str">
            <v/>
          </cell>
          <cell r="B1874" t="str">
            <v/>
          </cell>
          <cell r="D1874" t="str">
            <v/>
          </cell>
          <cell r="F1874">
            <v>0</v>
          </cell>
          <cell r="G1874">
            <v>0</v>
          </cell>
        </row>
        <row r="1875">
          <cell r="A1875" t="str">
            <v/>
          </cell>
          <cell r="B1875" t="str">
            <v/>
          </cell>
          <cell r="D1875" t="str">
            <v/>
          </cell>
          <cell r="F1875">
            <v>0</v>
          </cell>
          <cell r="G1875">
            <v>0</v>
          </cell>
        </row>
        <row r="1876">
          <cell r="A1876" t="str">
            <v/>
          </cell>
          <cell r="B1876" t="str">
            <v/>
          </cell>
          <cell r="D1876" t="str">
            <v/>
          </cell>
          <cell r="F1876">
            <v>0</v>
          </cell>
          <cell r="G1876">
            <v>0</v>
          </cell>
        </row>
        <row r="1877">
          <cell r="A1877" t="str">
            <v/>
          </cell>
          <cell r="B1877" t="str">
            <v/>
          </cell>
          <cell r="D1877" t="str">
            <v/>
          </cell>
          <cell r="F1877">
            <v>0</v>
          </cell>
          <cell r="G1877">
            <v>0</v>
          </cell>
        </row>
        <row r="1878">
          <cell r="F1878" t="str">
            <v>Total C</v>
          </cell>
          <cell r="G1878">
            <v>0</v>
          </cell>
        </row>
        <row r="1880">
          <cell r="A1880" t="str">
            <v/>
          </cell>
          <cell r="B1880" t="str">
            <v/>
          </cell>
          <cell r="D1880" t="str">
            <v>COSTO NETO</v>
          </cell>
          <cell r="F1880" t="str">
            <v>Total D=A+B+C</v>
          </cell>
          <cell r="G1880">
            <v>0</v>
          </cell>
        </row>
        <row r="1882">
          <cell r="A1882" t="str">
            <v>ANALISIS DE PRECIOS</v>
          </cell>
        </row>
        <row r="1883">
          <cell r="A1883" t="str">
            <v>COMITENTE:</v>
          </cell>
          <cell r="B1883" t="str">
            <v>INSTITUTO PROVINCIAL DE LA VIVIENDA</v>
          </cell>
        </row>
        <row r="1884">
          <cell r="A1884" t="str">
            <v>CONTRATISTA:</v>
          </cell>
          <cell r="B1884">
            <v>0</v>
          </cell>
        </row>
        <row r="1885">
          <cell r="A1885" t="str">
            <v>OBRA:</v>
          </cell>
          <cell r="B1885">
            <v>0</v>
          </cell>
          <cell r="F1885" t="str">
            <v>PRECIOS A:</v>
          </cell>
          <cell r="G1885">
            <v>0</v>
          </cell>
        </row>
        <row r="1886">
          <cell r="A1886" t="str">
            <v>UBICACIÓN:</v>
          </cell>
          <cell r="B1886">
            <v>0</v>
          </cell>
        </row>
        <row r="1887">
          <cell r="A1887" t="str">
            <v>RUBRO:</v>
          </cell>
          <cell r="C1887">
            <v>0</v>
          </cell>
        </row>
        <row r="1888">
          <cell r="A1888" t="str">
            <v>ITEM:</v>
          </cell>
          <cell r="B1888" t="str">
            <v/>
          </cell>
          <cell r="C1888" t="str">
            <v/>
          </cell>
          <cell r="F1888" t="str">
            <v>UNIDAD:</v>
          </cell>
          <cell r="G1888" t="str">
            <v/>
          </cell>
        </row>
        <row r="1890">
          <cell r="A1890" t="str">
            <v>DATOS REDETERMINACION</v>
          </cell>
          <cell r="C1890" t="str">
            <v>DESIGNACION</v>
          </cell>
          <cell r="D1890" t="str">
            <v>U</v>
          </cell>
          <cell r="E1890" t="str">
            <v>Cantidad</v>
          </cell>
          <cell r="F1890" t="str">
            <v>$ Unitarios</v>
          </cell>
          <cell r="G1890" t="str">
            <v>$ Parcial</v>
          </cell>
        </row>
        <row r="1891">
          <cell r="A1891" t="str">
            <v>CÓDIGO</v>
          </cell>
          <cell r="B1891" t="str">
            <v>DESCRIPCIÓN</v>
          </cell>
        </row>
        <row r="1892">
          <cell r="A1892" t="str">
            <v>A - MATERIALES</v>
          </cell>
        </row>
        <row r="1893">
          <cell r="A1893" t="str">
            <v/>
          </cell>
          <cell r="B1893" t="str">
            <v/>
          </cell>
          <cell r="D1893" t="str">
            <v/>
          </cell>
          <cell r="F1893">
            <v>0</v>
          </cell>
          <cell r="G1893">
            <v>0</v>
          </cell>
        </row>
        <row r="1894">
          <cell r="A1894" t="str">
            <v/>
          </cell>
          <cell r="B1894" t="str">
            <v/>
          </cell>
          <cell r="D1894" t="str">
            <v/>
          </cell>
          <cell r="F1894">
            <v>0</v>
          </cell>
          <cell r="G1894">
            <v>0</v>
          </cell>
        </row>
        <row r="1895">
          <cell r="A1895" t="str">
            <v/>
          </cell>
          <cell r="B1895" t="str">
            <v/>
          </cell>
          <cell r="D1895" t="str">
            <v/>
          </cell>
          <cell r="F1895">
            <v>0</v>
          </cell>
          <cell r="G1895">
            <v>0</v>
          </cell>
        </row>
        <row r="1896">
          <cell r="A1896" t="str">
            <v/>
          </cell>
          <cell r="B1896" t="str">
            <v/>
          </cell>
          <cell r="D1896" t="str">
            <v/>
          </cell>
          <cell r="F1896">
            <v>0</v>
          </cell>
          <cell r="G1896">
            <v>0</v>
          </cell>
        </row>
        <row r="1897">
          <cell r="A1897" t="str">
            <v/>
          </cell>
          <cell r="B1897" t="str">
            <v/>
          </cell>
          <cell r="D1897" t="str">
            <v/>
          </cell>
          <cell r="F1897">
            <v>0</v>
          </cell>
          <cell r="G1897">
            <v>0</v>
          </cell>
        </row>
        <row r="1898">
          <cell r="A1898" t="str">
            <v/>
          </cell>
          <cell r="B1898" t="str">
            <v/>
          </cell>
          <cell r="D1898" t="str">
            <v/>
          </cell>
          <cell r="F1898">
            <v>0</v>
          </cell>
          <cell r="G1898">
            <v>0</v>
          </cell>
        </row>
        <row r="1899">
          <cell r="A1899" t="str">
            <v/>
          </cell>
          <cell r="B1899" t="str">
            <v/>
          </cell>
          <cell r="D1899" t="str">
            <v/>
          </cell>
          <cell r="F1899">
            <v>0</v>
          </cell>
          <cell r="G1899">
            <v>0</v>
          </cell>
        </row>
        <row r="1900">
          <cell r="A1900" t="str">
            <v/>
          </cell>
          <cell r="B1900" t="str">
            <v/>
          </cell>
          <cell r="D1900" t="str">
            <v/>
          </cell>
          <cell r="F1900">
            <v>0</v>
          </cell>
          <cell r="G1900">
            <v>0</v>
          </cell>
        </row>
        <row r="1901">
          <cell r="A1901" t="str">
            <v/>
          </cell>
          <cell r="B1901" t="str">
            <v/>
          </cell>
          <cell r="D1901" t="str">
            <v/>
          </cell>
          <cell r="F1901">
            <v>0</v>
          </cell>
          <cell r="G1901">
            <v>0</v>
          </cell>
        </row>
        <row r="1902">
          <cell r="A1902" t="str">
            <v/>
          </cell>
          <cell r="B1902" t="str">
            <v/>
          </cell>
          <cell r="D1902" t="str">
            <v/>
          </cell>
          <cell r="F1902">
            <v>0</v>
          </cell>
          <cell r="G1902">
            <v>0</v>
          </cell>
        </row>
        <row r="1903">
          <cell r="A1903" t="str">
            <v/>
          </cell>
          <cell r="B1903" t="str">
            <v/>
          </cell>
          <cell r="D1903" t="str">
            <v/>
          </cell>
          <cell r="F1903">
            <v>0</v>
          </cell>
          <cell r="G1903">
            <v>0</v>
          </cell>
        </row>
        <row r="1904">
          <cell r="A1904" t="str">
            <v/>
          </cell>
          <cell r="B1904" t="str">
            <v/>
          </cell>
          <cell r="D1904" t="str">
            <v/>
          </cell>
          <cell r="F1904">
            <v>0</v>
          </cell>
          <cell r="G1904">
            <v>0</v>
          </cell>
        </row>
        <row r="1905">
          <cell r="A1905" t="str">
            <v/>
          </cell>
          <cell r="B1905" t="str">
            <v/>
          </cell>
          <cell r="D1905" t="str">
            <v/>
          </cell>
          <cell r="F1905">
            <v>0</v>
          </cell>
          <cell r="G1905">
            <v>0</v>
          </cell>
        </row>
        <row r="1906">
          <cell r="A1906" t="str">
            <v/>
          </cell>
          <cell r="B1906" t="str">
            <v/>
          </cell>
          <cell r="D1906" t="str">
            <v/>
          </cell>
          <cell r="F1906">
            <v>0</v>
          </cell>
          <cell r="G1906">
            <v>0</v>
          </cell>
        </row>
        <row r="1907">
          <cell r="A1907" t="str">
            <v/>
          </cell>
          <cell r="B1907" t="str">
            <v/>
          </cell>
          <cell r="D1907" t="str">
            <v/>
          </cell>
          <cell r="F1907">
            <v>0</v>
          </cell>
          <cell r="G1907">
            <v>0</v>
          </cell>
        </row>
        <row r="1908">
          <cell r="A1908" t="str">
            <v/>
          </cell>
          <cell r="B1908" t="str">
            <v/>
          </cell>
          <cell r="D1908" t="str">
            <v/>
          </cell>
          <cell r="F1908">
            <v>0</v>
          </cell>
          <cell r="G1908">
            <v>0</v>
          </cell>
        </row>
        <row r="1909">
          <cell r="A1909" t="str">
            <v/>
          </cell>
          <cell r="B1909" t="str">
            <v/>
          </cell>
          <cell r="D1909" t="str">
            <v/>
          </cell>
          <cell r="F1909">
            <v>0</v>
          </cell>
          <cell r="G1909">
            <v>0</v>
          </cell>
        </row>
        <row r="1910">
          <cell r="A1910" t="str">
            <v/>
          </cell>
          <cell r="B1910" t="str">
            <v/>
          </cell>
          <cell r="D1910" t="str">
            <v/>
          </cell>
          <cell r="F1910">
            <v>0</v>
          </cell>
          <cell r="G1910">
            <v>0</v>
          </cell>
        </row>
        <row r="1911">
          <cell r="A1911" t="str">
            <v/>
          </cell>
          <cell r="B1911" t="str">
            <v/>
          </cell>
          <cell r="D1911" t="str">
            <v/>
          </cell>
          <cell r="F1911">
            <v>0</v>
          </cell>
          <cell r="G1911">
            <v>0</v>
          </cell>
        </row>
        <row r="1912">
          <cell r="A1912" t="str">
            <v/>
          </cell>
          <cell r="B1912" t="str">
            <v/>
          </cell>
          <cell r="D1912" t="str">
            <v/>
          </cell>
          <cell r="F1912">
            <v>0</v>
          </cell>
          <cell r="G1912">
            <v>0</v>
          </cell>
        </row>
        <row r="1913">
          <cell r="F1913" t="str">
            <v>Total A</v>
          </cell>
          <cell r="G1913">
            <v>0</v>
          </cell>
        </row>
        <row r="1914">
          <cell r="A1914" t="str">
            <v>B - MANO DE OBRA</v>
          </cell>
        </row>
        <row r="1915">
          <cell r="A1915" t="str">
            <v/>
          </cell>
          <cell r="B1915" t="str">
            <v/>
          </cell>
          <cell r="D1915" t="str">
            <v/>
          </cell>
          <cell r="F1915">
            <v>0</v>
          </cell>
          <cell r="G1915">
            <v>0</v>
          </cell>
        </row>
        <row r="1916">
          <cell r="A1916" t="str">
            <v/>
          </cell>
          <cell r="B1916" t="str">
            <v/>
          </cell>
          <cell r="D1916" t="str">
            <v/>
          </cell>
          <cell r="F1916">
            <v>0</v>
          </cell>
          <cell r="G1916">
            <v>0</v>
          </cell>
        </row>
        <row r="1917">
          <cell r="A1917" t="str">
            <v/>
          </cell>
          <cell r="B1917" t="str">
            <v/>
          </cell>
          <cell r="D1917" t="str">
            <v/>
          </cell>
          <cell r="F1917">
            <v>0</v>
          </cell>
          <cell r="G1917">
            <v>0</v>
          </cell>
        </row>
        <row r="1918">
          <cell r="A1918" t="str">
            <v/>
          </cell>
          <cell r="B1918" t="str">
            <v/>
          </cell>
          <cell r="D1918" t="str">
            <v/>
          </cell>
          <cell r="F1918">
            <v>0</v>
          </cell>
          <cell r="G1918">
            <v>0</v>
          </cell>
        </row>
        <row r="1919">
          <cell r="A1919" t="str">
            <v/>
          </cell>
          <cell r="B1919" t="str">
            <v/>
          </cell>
          <cell r="D1919" t="str">
            <v/>
          </cell>
          <cell r="F1919">
            <v>0</v>
          </cell>
          <cell r="G1919">
            <v>0</v>
          </cell>
        </row>
        <row r="1920">
          <cell r="A1920" t="str">
            <v/>
          </cell>
          <cell r="B1920" t="str">
            <v/>
          </cell>
          <cell r="D1920" t="str">
            <v/>
          </cell>
          <cell r="F1920">
            <v>0</v>
          </cell>
          <cell r="G1920">
            <v>0</v>
          </cell>
        </row>
        <row r="1921">
          <cell r="A1921" t="str">
            <v/>
          </cell>
          <cell r="B1921" t="str">
            <v/>
          </cell>
          <cell r="D1921" t="str">
            <v/>
          </cell>
          <cell r="F1921">
            <v>0</v>
          </cell>
          <cell r="G1921">
            <v>0</v>
          </cell>
        </row>
        <row r="1922">
          <cell r="A1922" t="str">
            <v/>
          </cell>
          <cell r="B1922" t="str">
            <v/>
          </cell>
          <cell r="D1922" t="str">
            <v/>
          </cell>
          <cell r="F1922">
            <v>0</v>
          </cell>
          <cell r="G1922">
            <v>0</v>
          </cell>
        </row>
        <row r="1923">
          <cell r="F1923" t="str">
            <v>Total B</v>
          </cell>
          <cell r="G1923">
            <v>0</v>
          </cell>
        </row>
        <row r="1924">
          <cell r="A1924" t="str">
            <v>C - EQUIPOS</v>
          </cell>
        </row>
        <row r="1925">
          <cell r="A1925" t="str">
            <v/>
          </cell>
          <cell r="B1925" t="str">
            <v/>
          </cell>
          <cell r="D1925" t="str">
            <v/>
          </cell>
          <cell r="F1925">
            <v>0</v>
          </cell>
          <cell r="G1925">
            <v>0</v>
          </cell>
        </row>
        <row r="1926">
          <cell r="A1926" t="str">
            <v/>
          </cell>
          <cell r="B1926" t="str">
            <v/>
          </cell>
          <cell r="D1926" t="str">
            <v/>
          </cell>
          <cell r="F1926">
            <v>0</v>
          </cell>
          <cell r="G1926">
            <v>0</v>
          </cell>
        </row>
        <row r="1927">
          <cell r="A1927" t="str">
            <v/>
          </cell>
          <cell r="B1927" t="str">
            <v/>
          </cell>
          <cell r="D1927" t="str">
            <v/>
          </cell>
          <cell r="F1927">
            <v>0</v>
          </cell>
          <cell r="G1927">
            <v>0</v>
          </cell>
        </row>
        <row r="1928">
          <cell r="A1928" t="str">
            <v/>
          </cell>
          <cell r="B1928" t="str">
            <v/>
          </cell>
          <cell r="D1928" t="str">
            <v/>
          </cell>
          <cell r="F1928">
            <v>0</v>
          </cell>
          <cell r="G1928">
            <v>0</v>
          </cell>
        </row>
        <row r="1929">
          <cell r="A1929" t="str">
            <v/>
          </cell>
          <cell r="B1929" t="str">
            <v/>
          </cell>
          <cell r="D1929" t="str">
            <v/>
          </cell>
          <cell r="F1929">
            <v>0</v>
          </cell>
          <cell r="G1929">
            <v>0</v>
          </cell>
        </row>
        <row r="1930">
          <cell r="A1930" t="str">
            <v/>
          </cell>
          <cell r="B1930" t="str">
            <v/>
          </cell>
          <cell r="D1930" t="str">
            <v/>
          </cell>
          <cell r="F1930">
            <v>0</v>
          </cell>
          <cell r="G1930">
            <v>0</v>
          </cell>
        </row>
        <row r="1931">
          <cell r="A1931" t="str">
            <v/>
          </cell>
          <cell r="B1931" t="str">
            <v/>
          </cell>
          <cell r="D1931" t="str">
            <v/>
          </cell>
          <cell r="F1931">
            <v>0</v>
          </cell>
          <cell r="G1931">
            <v>0</v>
          </cell>
        </row>
        <row r="1932">
          <cell r="A1932" t="str">
            <v/>
          </cell>
          <cell r="B1932" t="str">
            <v/>
          </cell>
          <cell r="D1932" t="str">
            <v/>
          </cell>
          <cell r="F1932">
            <v>0</v>
          </cell>
          <cell r="G1932">
            <v>0</v>
          </cell>
        </row>
        <row r="1933">
          <cell r="A1933" t="str">
            <v/>
          </cell>
          <cell r="B1933" t="str">
            <v/>
          </cell>
          <cell r="D1933" t="str">
            <v/>
          </cell>
          <cell r="F1933">
            <v>0</v>
          </cell>
          <cell r="G1933">
            <v>0</v>
          </cell>
        </row>
        <row r="1934">
          <cell r="A1934" t="str">
            <v/>
          </cell>
          <cell r="B1934" t="str">
            <v/>
          </cell>
          <cell r="D1934" t="str">
            <v/>
          </cell>
          <cell r="F1934">
            <v>0</v>
          </cell>
          <cell r="G1934">
            <v>0</v>
          </cell>
        </row>
        <row r="1935">
          <cell r="F1935" t="str">
            <v>Total C</v>
          </cell>
          <cell r="G1935">
            <v>0</v>
          </cell>
        </row>
        <row r="1937">
          <cell r="A1937" t="str">
            <v/>
          </cell>
          <cell r="B1937" t="str">
            <v/>
          </cell>
          <cell r="D1937" t="str">
            <v>COSTO NETO</v>
          </cell>
          <cell r="F1937" t="str">
            <v>Total D=A+B+C</v>
          </cell>
          <cell r="G1937">
            <v>0</v>
          </cell>
        </row>
        <row r="1939">
          <cell r="A1939" t="str">
            <v>ANALISIS DE PRECIOS</v>
          </cell>
        </row>
        <row r="1940">
          <cell r="A1940" t="str">
            <v>COMITENTE:</v>
          </cell>
          <cell r="B1940" t="str">
            <v>INSTITUTO PROVINCIAL DE LA VIVIENDA</v>
          </cell>
        </row>
        <row r="1941">
          <cell r="A1941" t="str">
            <v>CONTRATISTA:</v>
          </cell>
          <cell r="B1941">
            <v>0</v>
          </cell>
        </row>
        <row r="1942">
          <cell r="A1942" t="str">
            <v>OBRA:</v>
          </cell>
          <cell r="B1942">
            <v>0</v>
          </cell>
          <cell r="F1942" t="str">
            <v>PRECIOS A:</v>
          </cell>
          <cell r="G1942">
            <v>0</v>
          </cell>
        </row>
        <row r="1943">
          <cell r="A1943" t="str">
            <v>UBICACIÓN:</v>
          </cell>
          <cell r="B1943">
            <v>0</v>
          </cell>
        </row>
        <row r="1944">
          <cell r="A1944" t="str">
            <v>RUBRO:</v>
          </cell>
          <cell r="C1944">
            <v>0</v>
          </cell>
        </row>
        <row r="1945">
          <cell r="A1945" t="str">
            <v>ITEM:</v>
          </cell>
          <cell r="B1945" t="str">
            <v/>
          </cell>
          <cell r="C1945" t="str">
            <v/>
          </cell>
          <cell r="F1945" t="str">
            <v>UNIDAD:</v>
          </cell>
          <cell r="G1945" t="str">
            <v/>
          </cell>
        </row>
        <row r="1947">
          <cell r="A1947" t="str">
            <v>DATOS REDETERMINACION</v>
          </cell>
          <cell r="C1947" t="str">
            <v>DESIGNACION</v>
          </cell>
          <cell r="D1947" t="str">
            <v>U</v>
          </cell>
          <cell r="E1947" t="str">
            <v>Cantidad</v>
          </cell>
          <cell r="F1947" t="str">
            <v>$ Unitarios</v>
          </cell>
          <cell r="G1947" t="str">
            <v>$ Parcial</v>
          </cell>
        </row>
        <row r="1948">
          <cell r="A1948" t="str">
            <v>CÓDIGO</v>
          </cell>
          <cell r="B1948" t="str">
            <v>DESCRIPCIÓN</v>
          </cell>
        </row>
        <row r="1949">
          <cell r="A1949" t="str">
            <v>A - MATERIALES</v>
          </cell>
        </row>
        <row r="1950">
          <cell r="A1950" t="str">
            <v/>
          </cell>
          <cell r="B1950" t="str">
            <v/>
          </cell>
          <cell r="D1950" t="str">
            <v/>
          </cell>
          <cell r="F1950">
            <v>0</v>
          </cell>
          <cell r="G1950">
            <v>0</v>
          </cell>
        </row>
        <row r="1951">
          <cell r="A1951" t="str">
            <v/>
          </cell>
          <cell r="B1951" t="str">
            <v/>
          </cell>
          <cell r="D1951" t="str">
            <v/>
          </cell>
          <cell r="F1951">
            <v>0</v>
          </cell>
          <cell r="G1951">
            <v>0</v>
          </cell>
        </row>
        <row r="1952">
          <cell r="A1952" t="str">
            <v/>
          </cell>
          <cell r="B1952" t="str">
            <v/>
          </cell>
          <cell r="D1952" t="str">
            <v/>
          </cell>
          <cell r="F1952">
            <v>0</v>
          </cell>
          <cell r="G1952">
            <v>0</v>
          </cell>
        </row>
        <row r="1953">
          <cell r="A1953" t="str">
            <v/>
          </cell>
          <cell r="B1953" t="str">
            <v/>
          </cell>
          <cell r="D1953" t="str">
            <v/>
          </cell>
          <cell r="F1953">
            <v>0</v>
          </cell>
          <cell r="G1953">
            <v>0</v>
          </cell>
        </row>
        <row r="1954">
          <cell r="A1954" t="str">
            <v/>
          </cell>
          <cell r="B1954" t="str">
            <v/>
          </cell>
          <cell r="D1954" t="str">
            <v/>
          </cell>
          <cell r="F1954">
            <v>0</v>
          </cell>
          <cell r="G1954">
            <v>0</v>
          </cell>
        </row>
        <row r="1955">
          <cell r="A1955" t="str">
            <v/>
          </cell>
          <cell r="B1955" t="str">
            <v/>
          </cell>
          <cell r="D1955" t="str">
            <v/>
          </cell>
          <cell r="F1955">
            <v>0</v>
          </cell>
          <cell r="G1955">
            <v>0</v>
          </cell>
        </row>
        <row r="1956">
          <cell r="A1956" t="str">
            <v/>
          </cell>
          <cell r="B1956" t="str">
            <v/>
          </cell>
          <cell r="D1956" t="str">
            <v/>
          </cell>
          <cell r="F1956">
            <v>0</v>
          </cell>
          <cell r="G1956">
            <v>0</v>
          </cell>
        </row>
        <row r="1957">
          <cell r="A1957" t="str">
            <v/>
          </cell>
          <cell r="B1957" t="str">
            <v/>
          </cell>
          <cell r="D1957" t="str">
            <v/>
          </cell>
          <cell r="F1957">
            <v>0</v>
          </cell>
          <cell r="G1957">
            <v>0</v>
          </cell>
        </row>
        <row r="1958">
          <cell r="A1958" t="str">
            <v/>
          </cell>
          <cell r="B1958" t="str">
            <v/>
          </cell>
          <cell r="D1958" t="str">
            <v/>
          </cell>
          <cell r="F1958">
            <v>0</v>
          </cell>
          <cell r="G1958">
            <v>0</v>
          </cell>
        </row>
        <row r="1959">
          <cell r="A1959" t="str">
            <v/>
          </cell>
          <cell r="B1959" t="str">
            <v/>
          </cell>
          <cell r="D1959" t="str">
            <v/>
          </cell>
          <cell r="F1959">
            <v>0</v>
          </cell>
          <cell r="G1959">
            <v>0</v>
          </cell>
        </row>
        <row r="1960">
          <cell r="A1960" t="str">
            <v/>
          </cell>
          <cell r="B1960" t="str">
            <v/>
          </cell>
          <cell r="D1960" t="str">
            <v/>
          </cell>
          <cell r="F1960">
            <v>0</v>
          </cell>
          <cell r="G1960">
            <v>0</v>
          </cell>
        </row>
        <row r="1961">
          <cell r="A1961" t="str">
            <v/>
          </cell>
          <cell r="B1961" t="str">
            <v/>
          </cell>
          <cell r="D1961" t="str">
            <v/>
          </cell>
          <cell r="F1961">
            <v>0</v>
          </cell>
          <cell r="G1961">
            <v>0</v>
          </cell>
        </row>
        <row r="1962">
          <cell r="A1962" t="str">
            <v/>
          </cell>
          <cell r="B1962" t="str">
            <v/>
          </cell>
          <cell r="D1962" t="str">
            <v/>
          </cell>
          <cell r="F1962">
            <v>0</v>
          </cell>
          <cell r="G1962">
            <v>0</v>
          </cell>
        </row>
        <row r="1963">
          <cell r="A1963" t="str">
            <v/>
          </cell>
          <cell r="B1963" t="str">
            <v/>
          </cell>
          <cell r="D1963" t="str">
            <v/>
          </cell>
          <cell r="F1963">
            <v>0</v>
          </cell>
          <cell r="G1963">
            <v>0</v>
          </cell>
        </row>
        <row r="1964">
          <cell r="A1964" t="str">
            <v/>
          </cell>
          <cell r="B1964" t="str">
            <v/>
          </cell>
          <cell r="D1964" t="str">
            <v/>
          </cell>
          <cell r="F1964">
            <v>0</v>
          </cell>
          <cell r="G1964">
            <v>0</v>
          </cell>
        </row>
        <row r="1965">
          <cell r="A1965" t="str">
            <v/>
          </cell>
          <cell r="B1965" t="str">
            <v/>
          </cell>
          <cell r="D1965" t="str">
            <v/>
          </cell>
          <cell r="F1965">
            <v>0</v>
          </cell>
          <cell r="G1965">
            <v>0</v>
          </cell>
        </row>
        <row r="1966">
          <cell r="A1966" t="str">
            <v/>
          </cell>
          <cell r="B1966" t="str">
            <v/>
          </cell>
          <cell r="D1966" t="str">
            <v/>
          </cell>
          <cell r="F1966">
            <v>0</v>
          </cell>
          <cell r="G1966">
            <v>0</v>
          </cell>
        </row>
        <row r="1967">
          <cell r="A1967" t="str">
            <v/>
          </cell>
          <cell r="B1967" t="str">
            <v/>
          </cell>
          <cell r="D1967" t="str">
            <v/>
          </cell>
          <cell r="F1967">
            <v>0</v>
          </cell>
          <cell r="G1967">
            <v>0</v>
          </cell>
        </row>
        <row r="1968">
          <cell r="A1968" t="str">
            <v/>
          </cell>
          <cell r="B1968" t="str">
            <v/>
          </cell>
          <cell r="D1968" t="str">
            <v/>
          </cell>
          <cell r="F1968">
            <v>0</v>
          </cell>
          <cell r="G1968">
            <v>0</v>
          </cell>
        </row>
        <row r="1969">
          <cell r="A1969" t="str">
            <v/>
          </cell>
          <cell r="B1969" t="str">
            <v/>
          </cell>
          <cell r="D1969" t="str">
            <v/>
          </cell>
          <cell r="F1969">
            <v>0</v>
          </cell>
          <cell r="G1969">
            <v>0</v>
          </cell>
        </row>
        <row r="1970">
          <cell r="F1970" t="str">
            <v>Total A</v>
          </cell>
          <cell r="G1970">
            <v>0</v>
          </cell>
        </row>
        <row r="1971">
          <cell r="A1971" t="str">
            <v>B - MANO DE OBRA</v>
          </cell>
        </row>
        <row r="1972">
          <cell r="A1972" t="str">
            <v/>
          </cell>
          <cell r="B1972" t="str">
            <v/>
          </cell>
          <cell r="D1972" t="str">
            <v/>
          </cell>
          <cell r="F1972">
            <v>0</v>
          </cell>
          <cell r="G1972">
            <v>0</v>
          </cell>
        </row>
        <row r="1973">
          <cell r="A1973" t="str">
            <v/>
          </cell>
          <cell r="B1973" t="str">
            <v/>
          </cell>
          <cell r="D1973" t="str">
            <v/>
          </cell>
          <cell r="F1973">
            <v>0</v>
          </cell>
          <cell r="G1973">
            <v>0</v>
          </cell>
        </row>
        <row r="1974">
          <cell r="A1974" t="str">
            <v/>
          </cell>
          <cell r="B1974" t="str">
            <v/>
          </cell>
          <cell r="D1974" t="str">
            <v/>
          </cell>
          <cell r="F1974">
            <v>0</v>
          </cell>
          <cell r="G1974">
            <v>0</v>
          </cell>
        </row>
        <row r="1975">
          <cell r="A1975" t="str">
            <v/>
          </cell>
          <cell r="B1975" t="str">
            <v/>
          </cell>
          <cell r="D1975" t="str">
            <v/>
          </cell>
          <cell r="F1975">
            <v>0</v>
          </cell>
          <cell r="G1975">
            <v>0</v>
          </cell>
        </row>
        <row r="1976">
          <cell r="A1976" t="str">
            <v/>
          </cell>
          <cell r="B1976" t="str">
            <v/>
          </cell>
          <cell r="D1976" t="str">
            <v/>
          </cell>
          <cell r="F1976">
            <v>0</v>
          </cell>
          <cell r="G1976">
            <v>0</v>
          </cell>
        </row>
        <row r="1977">
          <cell r="A1977" t="str">
            <v/>
          </cell>
          <cell r="B1977" t="str">
            <v/>
          </cell>
          <cell r="D1977" t="str">
            <v/>
          </cell>
          <cell r="F1977">
            <v>0</v>
          </cell>
          <cell r="G1977">
            <v>0</v>
          </cell>
        </row>
        <row r="1978">
          <cell r="A1978" t="str">
            <v/>
          </cell>
          <cell r="B1978" t="str">
            <v/>
          </cell>
          <cell r="D1978" t="str">
            <v/>
          </cell>
          <cell r="F1978">
            <v>0</v>
          </cell>
          <cell r="G1978">
            <v>0</v>
          </cell>
        </row>
        <row r="1979">
          <cell r="A1979" t="str">
            <v/>
          </cell>
          <cell r="B1979" t="str">
            <v/>
          </cell>
          <cell r="D1979" t="str">
            <v/>
          </cell>
          <cell r="F1979">
            <v>0</v>
          </cell>
          <cell r="G1979">
            <v>0</v>
          </cell>
        </row>
        <row r="1980">
          <cell r="F1980" t="str">
            <v>Total B</v>
          </cell>
          <cell r="G1980">
            <v>0</v>
          </cell>
        </row>
        <row r="1981">
          <cell r="A1981" t="str">
            <v>C - EQUIPOS</v>
          </cell>
        </row>
        <row r="1982">
          <cell r="A1982" t="str">
            <v/>
          </cell>
          <cell r="B1982" t="str">
            <v/>
          </cell>
          <cell r="D1982" t="str">
            <v/>
          </cell>
          <cell r="F1982">
            <v>0</v>
          </cell>
          <cell r="G1982">
            <v>0</v>
          </cell>
        </row>
        <row r="1983">
          <cell r="A1983" t="str">
            <v/>
          </cell>
          <cell r="B1983" t="str">
            <v/>
          </cell>
          <cell r="D1983" t="str">
            <v/>
          </cell>
          <cell r="F1983">
            <v>0</v>
          </cell>
          <cell r="G1983">
            <v>0</v>
          </cell>
        </row>
        <row r="1984">
          <cell r="A1984" t="str">
            <v/>
          </cell>
          <cell r="B1984" t="str">
            <v/>
          </cell>
          <cell r="D1984" t="str">
            <v/>
          </cell>
          <cell r="F1984">
            <v>0</v>
          </cell>
          <cell r="G1984">
            <v>0</v>
          </cell>
        </row>
        <row r="1985">
          <cell r="A1985" t="str">
            <v/>
          </cell>
          <cell r="B1985" t="str">
            <v/>
          </cell>
          <cell r="D1985" t="str">
            <v/>
          </cell>
          <cell r="F1985">
            <v>0</v>
          </cell>
          <cell r="G1985">
            <v>0</v>
          </cell>
        </row>
        <row r="1986">
          <cell r="A1986" t="str">
            <v/>
          </cell>
          <cell r="B1986" t="str">
            <v/>
          </cell>
          <cell r="D1986" t="str">
            <v/>
          </cell>
          <cell r="F1986">
            <v>0</v>
          </cell>
          <cell r="G1986">
            <v>0</v>
          </cell>
        </row>
        <row r="1987">
          <cell r="A1987" t="str">
            <v/>
          </cell>
          <cell r="B1987" t="str">
            <v/>
          </cell>
          <cell r="D1987" t="str">
            <v/>
          </cell>
          <cell r="F1987">
            <v>0</v>
          </cell>
          <cell r="G1987">
            <v>0</v>
          </cell>
        </row>
        <row r="1988">
          <cell r="A1988" t="str">
            <v/>
          </cell>
          <cell r="B1988" t="str">
            <v/>
          </cell>
          <cell r="D1988" t="str">
            <v/>
          </cell>
          <cell r="F1988">
            <v>0</v>
          </cell>
          <cell r="G1988">
            <v>0</v>
          </cell>
        </row>
        <row r="1989">
          <cell r="A1989" t="str">
            <v/>
          </cell>
          <cell r="B1989" t="str">
            <v/>
          </cell>
          <cell r="D1989" t="str">
            <v/>
          </cell>
          <cell r="F1989">
            <v>0</v>
          </cell>
          <cell r="G1989">
            <v>0</v>
          </cell>
        </row>
        <row r="1990">
          <cell r="A1990" t="str">
            <v/>
          </cell>
          <cell r="B1990" t="str">
            <v/>
          </cell>
          <cell r="D1990" t="str">
            <v/>
          </cell>
          <cell r="F1990">
            <v>0</v>
          </cell>
          <cell r="G1990">
            <v>0</v>
          </cell>
        </row>
        <row r="1991">
          <cell r="A1991" t="str">
            <v/>
          </cell>
          <cell r="B1991" t="str">
            <v/>
          </cell>
          <cell r="D1991" t="str">
            <v/>
          </cell>
          <cell r="F1991">
            <v>0</v>
          </cell>
          <cell r="G1991">
            <v>0</v>
          </cell>
        </row>
        <row r="1992">
          <cell r="F1992" t="str">
            <v>Total C</v>
          </cell>
          <cell r="G1992">
            <v>0</v>
          </cell>
        </row>
        <row r="1994">
          <cell r="A1994" t="str">
            <v/>
          </cell>
          <cell r="B1994" t="str">
            <v/>
          </cell>
          <cell r="D1994" t="str">
            <v>COSTO NETO</v>
          </cell>
          <cell r="F1994" t="str">
            <v>Total D=A+B+C</v>
          </cell>
          <cell r="G1994">
            <v>0</v>
          </cell>
        </row>
        <row r="1996">
          <cell r="A1996" t="str">
            <v>ANALISIS DE PRECIOS</v>
          </cell>
        </row>
        <row r="1997">
          <cell r="A1997" t="str">
            <v>COMITENTE:</v>
          </cell>
          <cell r="B1997" t="str">
            <v>INSTITUTO PROVINCIAL DE LA VIVIENDA</v>
          </cell>
        </row>
        <row r="1998">
          <cell r="A1998" t="str">
            <v>CONTRATISTA:</v>
          </cell>
          <cell r="B1998">
            <v>0</v>
          </cell>
        </row>
        <row r="1999">
          <cell r="A1999" t="str">
            <v>OBRA:</v>
          </cell>
          <cell r="B1999">
            <v>0</v>
          </cell>
          <cell r="F1999" t="str">
            <v>PRECIOS A:</v>
          </cell>
          <cell r="G1999">
            <v>0</v>
          </cell>
        </row>
        <row r="2000">
          <cell r="A2000" t="str">
            <v>UBICACIÓN:</v>
          </cell>
          <cell r="B2000">
            <v>0</v>
          </cell>
        </row>
        <row r="2001">
          <cell r="A2001" t="str">
            <v>RUBRO:</v>
          </cell>
          <cell r="C2001">
            <v>0</v>
          </cell>
        </row>
        <row r="2002">
          <cell r="A2002" t="str">
            <v>ITEM:</v>
          </cell>
          <cell r="B2002" t="str">
            <v/>
          </cell>
          <cell r="C2002" t="str">
            <v/>
          </cell>
          <cell r="F2002" t="str">
            <v>UNIDAD:</v>
          </cell>
          <cell r="G2002" t="str">
            <v/>
          </cell>
        </row>
        <row r="2004">
          <cell r="A2004" t="str">
            <v>DATOS REDETERMINACION</v>
          </cell>
          <cell r="C2004" t="str">
            <v>DESIGNACION</v>
          </cell>
          <cell r="D2004" t="str">
            <v>U</v>
          </cell>
          <cell r="E2004" t="str">
            <v>Cantidad</v>
          </cell>
          <cell r="F2004" t="str">
            <v>$ Unitarios</v>
          </cell>
          <cell r="G2004" t="str">
            <v>$ Parcial</v>
          </cell>
        </row>
        <row r="2005">
          <cell r="A2005" t="str">
            <v>CÓDIGO</v>
          </cell>
          <cell r="B2005" t="str">
            <v>DESCRIPCIÓN</v>
          </cell>
        </row>
        <row r="2006">
          <cell r="A2006" t="str">
            <v>A - MATERIALES</v>
          </cell>
        </row>
        <row r="2007">
          <cell r="A2007" t="str">
            <v/>
          </cell>
          <cell r="B2007" t="str">
            <v/>
          </cell>
          <cell r="D2007" t="str">
            <v/>
          </cell>
          <cell r="F2007">
            <v>0</v>
          </cell>
          <cell r="G2007">
            <v>0</v>
          </cell>
        </row>
        <row r="2008">
          <cell r="A2008" t="str">
            <v/>
          </cell>
          <cell r="B2008" t="str">
            <v/>
          </cell>
          <cell r="D2008" t="str">
            <v/>
          </cell>
          <cell r="F2008">
            <v>0</v>
          </cell>
          <cell r="G2008">
            <v>0</v>
          </cell>
        </row>
        <row r="2009">
          <cell r="A2009" t="str">
            <v/>
          </cell>
          <cell r="B2009" t="str">
            <v/>
          </cell>
          <cell r="D2009" t="str">
            <v/>
          </cell>
          <cell r="F2009">
            <v>0</v>
          </cell>
          <cell r="G2009">
            <v>0</v>
          </cell>
        </row>
        <row r="2010">
          <cell r="A2010" t="str">
            <v/>
          </cell>
          <cell r="B2010" t="str">
            <v/>
          </cell>
          <cell r="D2010" t="str">
            <v/>
          </cell>
          <cell r="F2010">
            <v>0</v>
          </cell>
          <cell r="G2010">
            <v>0</v>
          </cell>
        </row>
        <row r="2011">
          <cell r="A2011" t="str">
            <v/>
          </cell>
          <cell r="B2011" t="str">
            <v/>
          </cell>
          <cell r="D2011" t="str">
            <v/>
          </cell>
          <cell r="F2011">
            <v>0</v>
          </cell>
          <cell r="G2011">
            <v>0</v>
          </cell>
        </row>
        <row r="2012">
          <cell r="A2012" t="str">
            <v/>
          </cell>
          <cell r="B2012" t="str">
            <v/>
          </cell>
          <cell r="D2012" t="str">
            <v/>
          </cell>
          <cell r="F2012">
            <v>0</v>
          </cell>
          <cell r="G2012">
            <v>0</v>
          </cell>
        </row>
        <row r="2013">
          <cell r="A2013" t="str">
            <v/>
          </cell>
          <cell r="B2013" t="str">
            <v/>
          </cell>
          <cell r="D2013" t="str">
            <v/>
          </cell>
          <cell r="F2013">
            <v>0</v>
          </cell>
          <cell r="G2013">
            <v>0</v>
          </cell>
        </row>
        <row r="2014">
          <cell r="A2014" t="str">
            <v/>
          </cell>
          <cell r="B2014" t="str">
            <v/>
          </cell>
          <cell r="D2014" t="str">
            <v/>
          </cell>
          <cell r="F2014">
            <v>0</v>
          </cell>
          <cell r="G2014">
            <v>0</v>
          </cell>
        </row>
        <row r="2015">
          <cell r="A2015" t="str">
            <v/>
          </cell>
          <cell r="B2015" t="str">
            <v/>
          </cell>
          <cell r="D2015" t="str">
            <v/>
          </cell>
          <cell r="F2015">
            <v>0</v>
          </cell>
          <cell r="G2015">
            <v>0</v>
          </cell>
        </row>
        <row r="2016">
          <cell r="A2016" t="str">
            <v/>
          </cell>
          <cell r="B2016" t="str">
            <v/>
          </cell>
          <cell r="D2016" t="str">
            <v/>
          </cell>
          <cell r="F2016">
            <v>0</v>
          </cell>
          <cell r="G2016">
            <v>0</v>
          </cell>
        </row>
        <row r="2017">
          <cell r="A2017" t="str">
            <v/>
          </cell>
          <cell r="B2017" t="str">
            <v/>
          </cell>
          <cell r="D2017" t="str">
            <v/>
          </cell>
          <cell r="F2017">
            <v>0</v>
          </cell>
          <cell r="G2017">
            <v>0</v>
          </cell>
        </row>
        <row r="2018">
          <cell r="A2018" t="str">
            <v/>
          </cell>
          <cell r="B2018" t="str">
            <v/>
          </cell>
          <cell r="D2018" t="str">
            <v/>
          </cell>
          <cell r="F2018">
            <v>0</v>
          </cell>
          <cell r="G2018">
            <v>0</v>
          </cell>
        </row>
        <row r="2019">
          <cell r="A2019" t="str">
            <v/>
          </cell>
          <cell r="B2019" t="str">
            <v/>
          </cell>
          <cell r="D2019" t="str">
            <v/>
          </cell>
          <cell r="F2019">
            <v>0</v>
          </cell>
          <cell r="G2019">
            <v>0</v>
          </cell>
        </row>
        <row r="2020">
          <cell r="A2020" t="str">
            <v/>
          </cell>
          <cell r="B2020" t="str">
            <v/>
          </cell>
          <cell r="D2020" t="str">
            <v/>
          </cell>
          <cell r="F2020">
            <v>0</v>
          </cell>
          <cell r="G2020">
            <v>0</v>
          </cell>
        </row>
        <row r="2021">
          <cell r="A2021" t="str">
            <v/>
          </cell>
          <cell r="B2021" t="str">
            <v/>
          </cell>
          <cell r="D2021" t="str">
            <v/>
          </cell>
          <cell r="F2021">
            <v>0</v>
          </cell>
          <cell r="G2021">
            <v>0</v>
          </cell>
        </row>
        <row r="2022">
          <cell r="A2022" t="str">
            <v/>
          </cell>
          <cell r="B2022" t="str">
            <v/>
          </cell>
          <cell r="D2022" t="str">
            <v/>
          </cell>
          <cell r="F2022">
            <v>0</v>
          </cell>
          <cell r="G2022">
            <v>0</v>
          </cell>
        </row>
        <row r="2023">
          <cell r="A2023" t="str">
            <v/>
          </cell>
          <cell r="B2023" t="str">
            <v/>
          </cell>
          <cell r="D2023" t="str">
            <v/>
          </cell>
          <cell r="F2023">
            <v>0</v>
          </cell>
          <cell r="G2023">
            <v>0</v>
          </cell>
        </row>
        <row r="2024">
          <cell r="A2024" t="str">
            <v/>
          </cell>
          <cell r="B2024" t="str">
            <v/>
          </cell>
          <cell r="D2024" t="str">
            <v/>
          </cell>
          <cell r="F2024">
            <v>0</v>
          </cell>
          <cell r="G2024">
            <v>0</v>
          </cell>
        </row>
        <row r="2025">
          <cell r="A2025" t="str">
            <v/>
          </cell>
          <cell r="B2025" t="str">
            <v/>
          </cell>
          <cell r="D2025" t="str">
            <v/>
          </cell>
          <cell r="F2025">
            <v>0</v>
          </cell>
          <cell r="G2025">
            <v>0</v>
          </cell>
        </row>
        <row r="2026">
          <cell r="A2026" t="str">
            <v/>
          </cell>
          <cell r="B2026" t="str">
            <v/>
          </cell>
          <cell r="D2026" t="str">
            <v/>
          </cell>
          <cell r="F2026">
            <v>0</v>
          </cell>
          <cell r="G2026">
            <v>0</v>
          </cell>
        </row>
        <row r="2027">
          <cell r="F2027" t="str">
            <v>Total A</v>
          </cell>
          <cell r="G2027">
            <v>0</v>
          </cell>
        </row>
        <row r="2028">
          <cell r="A2028" t="str">
            <v>B - MANO DE OBRA</v>
          </cell>
        </row>
        <row r="2029">
          <cell r="A2029" t="str">
            <v/>
          </cell>
          <cell r="B2029" t="str">
            <v/>
          </cell>
          <cell r="D2029" t="str">
            <v/>
          </cell>
          <cell r="F2029">
            <v>0</v>
          </cell>
          <cell r="G2029">
            <v>0</v>
          </cell>
        </row>
        <row r="2030">
          <cell r="A2030" t="str">
            <v/>
          </cell>
          <cell r="B2030" t="str">
            <v/>
          </cell>
          <cell r="D2030" t="str">
            <v/>
          </cell>
          <cell r="F2030">
            <v>0</v>
          </cell>
          <cell r="G2030">
            <v>0</v>
          </cell>
        </row>
        <row r="2031">
          <cell r="A2031" t="str">
            <v/>
          </cell>
          <cell r="B2031" t="str">
            <v/>
          </cell>
          <cell r="D2031" t="str">
            <v/>
          </cell>
          <cell r="F2031">
            <v>0</v>
          </cell>
          <cell r="G2031">
            <v>0</v>
          </cell>
        </row>
        <row r="2032">
          <cell r="A2032" t="str">
            <v/>
          </cell>
          <cell r="B2032" t="str">
            <v/>
          </cell>
          <cell r="D2032" t="str">
            <v/>
          </cell>
          <cell r="F2032">
            <v>0</v>
          </cell>
          <cell r="G2032">
            <v>0</v>
          </cell>
        </row>
        <row r="2033">
          <cell r="A2033" t="str">
            <v/>
          </cell>
          <cell r="B2033" t="str">
            <v/>
          </cell>
          <cell r="D2033" t="str">
            <v/>
          </cell>
          <cell r="F2033">
            <v>0</v>
          </cell>
          <cell r="G2033">
            <v>0</v>
          </cell>
        </row>
        <row r="2034">
          <cell r="A2034" t="str">
            <v/>
          </cell>
          <cell r="B2034" t="str">
            <v/>
          </cell>
          <cell r="D2034" t="str">
            <v/>
          </cell>
          <cell r="F2034">
            <v>0</v>
          </cell>
          <cell r="G2034">
            <v>0</v>
          </cell>
        </row>
        <row r="2035">
          <cell r="A2035" t="str">
            <v/>
          </cell>
          <cell r="B2035" t="str">
            <v/>
          </cell>
          <cell r="D2035" t="str">
            <v/>
          </cell>
          <cell r="F2035">
            <v>0</v>
          </cell>
          <cell r="G2035">
            <v>0</v>
          </cell>
        </row>
        <row r="2036">
          <cell r="A2036" t="str">
            <v/>
          </cell>
          <cell r="B2036" t="str">
            <v/>
          </cell>
          <cell r="D2036" t="str">
            <v/>
          </cell>
          <cell r="F2036">
            <v>0</v>
          </cell>
          <cell r="G2036">
            <v>0</v>
          </cell>
        </row>
        <row r="2037">
          <cell r="F2037" t="str">
            <v>Total B</v>
          </cell>
          <cell r="G2037">
            <v>0</v>
          </cell>
        </row>
        <row r="2038">
          <cell r="A2038" t="str">
            <v>C - EQUIPOS</v>
          </cell>
        </row>
        <row r="2039">
          <cell r="A2039" t="str">
            <v/>
          </cell>
          <cell r="B2039" t="str">
            <v/>
          </cell>
          <cell r="D2039" t="str">
            <v/>
          </cell>
          <cell r="F2039">
            <v>0</v>
          </cell>
          <cell r="G2039">
            <v>0</v>
          </cell>
        </row>
        <row r="2040">
          <cell r="A2040" t="str">
            <v/>
          </cell>
          <cell r="B2040" t="str">
            <v/>
          </cell>
          <cell r="D2040" t="str">
            <v/>
          </cell>
          <cell r="F2040">
            <v>0</v>
          </cell>
          <cell r="G2040">
            <v>0</v>
          </cell>
        </row>
        <row r="2041">
          <cell r="A2041" t="str">
            <v/>
          </cell>
          <cell r="B2041" t="str">
            <v/>
          </cell>
          <cell r="D2041" t="str">
            <v/>
          </cell>
          <cell r="F2041">
            <v>0</v>
          </cell>
          <cell r="G2041">
            <v>0</v>
          </cell>
        </row>
        <row r="2042">
          <cell r="A2042" t="str">
            <v/>
          </cell>
          <cell r="B2042" t="str">
            <v/>
          </cell>
          <cell r="D2042" t="str">
            <v/>
          </cell>
          <cell r="F2042">
            <v>0</v>
          </cell>
          <cell r="G2042">
            <v>0</v>
          </cell>
        </row>
        <row r="2043">
          <cell r="A2043" t="str">
            <v/>
          </cell>
          <cell r="B2043" t="str">
            <v/>
          </cell>
          <cell r="D2043" t="str">
            <v/>
          </cell>
          <cell r="F2043">
            <v>0</v>
          </cell>
          <cell r="G2043">
            <v>0</v>
          </cell>
        </row>
        <row r="2044">
          <cell r="A2044" t="str">
            <v/>
          </cell>
          <cell r="B2044" t="str">
            <v/>
          </cell>
          <cell r="D2044" t="str">
            <v/>
          </cell>
          <cell r="F2044">
            <v>0</v>
          </cell>
          <cell r="G2044">
            <v>0</v>
          </cell>
        </row>
        <row r="2045">
          <cell r="A2045" t="str">
            <v/>
          </cell>
          <cell r="B2045" t="str">
            <v/>
          </cell>
          <cell r="D2045" t="str">
            <v/>
          </cell>
          <cell r="F2045">
            <v>0</v>
          </cell>
          <cell r="G2045">
            <v>0</v>
          </cell>
        </row>
        <row r="2046">
          <cell r="A2046" t="str">
            <v/>
          </cell>
          <cell r="B2046" t="str">
            <v/>
          </cell>
          <cell r="D2046" t="str">
            <v/>
          </cell>
          <cell r="F2046">
            <v>0</v>
          </cell>
          <cell r="G2046">
            <v>0</v>
          </cell>
        </row>
        <row r="2047">
          <cell r="A2047" t="str">
            <v/>
          </cell>
          <cell r="B2047" t="str">
            <v/>
          </cell>
          <cell r="D2047" t="str">
            <v/>
          </cell>
          <cell r="F2047">
            <v>0</v>
          </cell>
          <cell r="G2047">
            <v>0</v>
          </cell>
        </row>
        <row r="2048">
          <cell r="A2048" t="str">
            <v/>
          </cell>
          <cell r="B2048" t="str">
            <v/>
          </cell>
          <cell r="D2048" t="str">
            <v/>
          </cell>
          <cell r="F2048">
            <v>0</v>
          </cell>
          <cell r="G2048">
            <v>0</v>
          </cell>
        </row>
        <row r="2049">
          <cell r="F2049" t="str">
            <v>Total C</v>
          </cell>
          <cell r="G2049">
            <v>0</v>
          </cell>
        </row>
        <row r="2051">
          <cell r="A2051" t="str">
            <v/>
          </cell>
          <cell r="B2051" t="str">
            <v/>
          </cell>
          <cell r="D2051" t="str">
            <v>COSTO NETO</v>
          </cell>
          <cell r="F2051" t="str">
            <v>Total D=A+B+C</v>
          </cell>
          <cell r="G2051">
            <v>0</v>
          </cell>
        </row>
        <row r="2053">
          <cell r="A2053" t="str">
            <v>ANALISIS DE PRECIOS</v>
          </cell>
        </row>
        <row r="2054">
          <cell r="A2054" t="str">
            <v>COMITENTE:</v>
          </cell>
          <cell r="B2054" t="str">
            <v>INSTITUTO PROVINCIAL DE LA VIVIENDA</v>
          </cell>
        </row>
        <row r="2055">
          <cell r="A2055" t="str">
            <v>CONTRATISTA:</v>
          </cell>
          <cell r="B2055">
            <v>0</v>
          </cell>
        </row>
        <row r="2056">
          <cell r="A2056" t="str">
            <v>OBRA:</v>
          </cell>
          <cell r="B2056">
            <v>0</v>
          </cell>
          <cell r="F2056" t="str">
            <v>PRECIOS A:</v>
          </cell>
          <cell r="G2056">
            <v>0</v>
          </cell>
        </row>
        <row r="2057">
          <cell r="A2057" t="str">
            <v>UBICACIÓN:</v>
          </cell>
          <cell r="B2057">
            <v>0</v>
          </cell>
        </row>
        <row r="2058">
          <cell r="A2058" t="str">
            <v>RUBRO:</v>
          </cell>
          <cell r="C2058">
            <v>0</v>
          </cell>
        </row>
        <row r="2059">
          <cell r="A2059" t="str">
            <v>ITEM:</v>
          </cell>
          <cell r="B2059" t="str">
            <v/>
          </cell>
          <cell r="C2059" t="str">
            <v/>
          </cell>
          <cell r="F2059" t="str">
            <v>UNIDAD:</v>
          </cell>
          <cell r="G2059" t="str">
            <v/>
          </cell>
        </row>
        <row r="2061">
          <cell r="A2061" t="str">
            <v>DATOS REDETERMINACION</v>
          </cell>
          <cell r="C2061" t="str">
            <v>DESIGNACION</v>
          </cell>
          <cell r="D2061" t="str">
            <v>U</v>
          </cell>
          <cell r="E2061" t="str">
            <v>Cantidad</v>
          </cell>
          <cell r="F2061" t="str">
            <v>$ Unitarios</v>
          </cell>
          <cell r="G2061" t="str">
            <v>$ Parcial</v>
          </cell>
        </row>
        <row r="2062">
          <cell r="A2062" t="str">
            <v>CÓDIGO</v>
          </cell>
          <cell r="B2062" t="str">
            <v>DESCRIPCIÓN</v>
          </cell>
        </row>
        <row r="2063">
          <cell r="A2063" t="str">
            <v>A - MATERIALES</v>
          </cell>
        </row>
        <row r="2064">
          <cell r="A2064" t="str">
            <v/>
          </cell>
          <cell r="B2064" t="str">
            <v/>
          </cell>
          <cell r="D2064" t="str">
            <v/>
          </cell>
          <cell r="F2064">
            <v>0</v>
          </cell>
          <cell r="G2064">
            <v>0</v>
          </cell>
        </row>
        <row r="2065">
          <cell r="A2065" t="str">
            <v/>
          </cell>
          <cell r="B2065" t="str">
            <v/>
          </cell>
          <cell r="D2065" t="str">
            <v/>
          </cell>
          <cell r="F2065">
            <v>0</v>
          </cell>
          <cell r="G2065">
            <v>0</v>
          </cell>
        </row>
        <row r="2066">
          <cell r="A2066" t="str">
            <v/>
          </cell>
          <cell r="B2066" t="str">
            <v/>
          </cell>
          <cell r="D2066" t="str">
            <v/>
          </cell>
          <cell r="F2066">
            <v>0</v>
          </cell>
          <cell r="G2066">
            <v>0</v>
          </cell>
        </row>
        <row r="2067">
          <cell r="A2067" t="str">
            <v/>
          </cell>
          <cell r="B2067" t="str">
            <v/>
          </cell>
          <cell r="D2067" t="str">
            <v/>
          </cell>
          <cell r="F2067">
            <v>0</v>
          </cell>
          <cell r="G2067">
            <v>0</v>
          </cell>
        </row>
        <row r="2068">
          <cell r="A2068" t="str">
            <v/>
          </cell>
          <cell r="B2068" t="str">
            <v/>
          </cell>
          <cell r="D2068" t="str">
            <v/>
          </cell>
          <cell r="F2068">
            <v>0</v>
          </cell>
          <cell r="G2068">
            <v>0</v>
          </cell>
        </row>
        <row r="2069">
          <cell r="A2069" t="str">
            <v/>
          </cell>
          <cell r="B2069" t="str">
            <v/>
          </cell>
          <cell r="D2069" t="str">
            <v/>
          </cell>
          <cell r="F2069">
            <v>0</v>
          </cell>
          <cell r="G2069">
            <v>0</v>
          </cell>
        </row>
        <row r="2070">
          <cell r="A2070" t="str">
            <v/>
          </cell>
          <cell r="B2070" t="str">
            <v/>
          </cell>
          <cell r="D2070" t="str">
            <v/>
          </cell>
          <cell r="F2070">
            <v>0</v>
          </cell>
          <cell r="G2070">
            <v>0</v>
          </cell>
        </row>
        <row r="2071">
          <cell r="A2071" t="str">
            <v/>
          </cell>
          <cell r="B2071" t="str">
            <v/>
          </cell>
          <cell r="D2071" t="str">
            <v/>
          </cell>
          <cell r="F2071">
            <v>0</v>
          </cell>
          <cell r="G2071">
            <v>0</v>
          </cell>
        </row>
        <row r="2072">
          <cell r="A2072" t="str">
            <v/>
          </cell>
          <cell r="B2072" t="str">
            <v/>
          </cell>
          <cell r="D2072" t="str">
            <v/>
          </cell>
          <cell r="F2072">
            <v>0</v>
          </cell>
          <cell r="G2072">
            <v>0</v>
          </cell>
        </row>
        <row r="2073">
          <cell r="A2073" t="str">
            <v/>
          </cell>
          <cell r="B2073" t="str">
            <v/>
          </cell>
          <cell r="D2073" t="str">
            <v/>
          </cell>
          <cell r="F2073">
            <v>0</v>
          </cell>
          <cell r="G2073">
            <v>0</v>
          </cell>
        </row>
        <row r="2074">
          <cell r="A2074" t="str">
            <v/>
          </cell>
          <cell r="B2074" t="str">
            <v/>
          </cell>
          <cell r="D2074" t="str">
            <v/>
          </cell>
          <cell r="F2074">
            <v>0</v>
          </cell>
          <cell r="G2074">
            <v>0</v>
          </cell>
        </row>
        <row r="2075">
          <cell r="A2075" t="str">
            <v/>
          </cell>
          <cell r="B2075" t="str">
            <v/>
          </cell>
          <cell r="D2075" t="str">
            <v/>
          </cell>
          <cell r="F2075">
            <v>0</v>
          </cell>
          <cell r="G2075">
            <v>0</v>
          </cell>
        </row>
        <row r="2076">
          <cell r="A2076" t="str">
            <v/>
          </cell>
          <cell r="B2076" t="str">
            <v/>
          </cell>
          <cell r="D2076" t="str">
            <v/>
          </cell>
          <cell r="F2076">
            <v>0</v>
          </cell>
          <cell r="G2076">
            <v>0</v>
          </cell>
        </row>
        <row r="2077">
          <cell r="A2077" t="str">
            <v/>
          </cell>
          <cell r="B2077" t="str">
            <v/>
          </cell>
          <cell r="D2077" t="str">
            <v/>
          </cell>
          <cell r="F2077">
            <v>0</v>
          </cell>
          <cell r="G2077">
            <v>0</v>
          </cell>
        </row>
        <row r="2078">
          <cell r="A2078" t="str">
            <v/>
          </cell>
          <cell r="B2078" t="str">
            <v/>
          </cell>
          <cell r="D2078" t="str">
            <v/>
          </cell>
          <cell r="F2078">
            <v>0</v>
          </cell>
          <cell r="G2078">
            <v>0</v>
          </cell>
        </row>
        <row r="2079">
          <cell r="A2079" t="str">
            <v/>
          </cell>
          <cell r="B2079" t="str">
            <v/>
          </cell>
          <cell r="D2079" t="str">
            <v/>
          </cell>
          <cell r="F2079">
            <v>0</v>
          </cell>
          <cell r="G2079">
            <v>0</v>
          </cell>
        </row>
        <row r="2080">
          <cell r="A2080" t="str">
            <v/>
          </cell>
          <cell r="B2080" t="str">
            <v/>
          </cell>
          <cell r="D2080" t="str">
            <v/>
          </cell>
          <cell r="F2080">
            <v>0</v>
          </cell>
          <cell r="G2080">
            <v>0</v>
          </cell>
        </row>
        <row r="2081">
          <cell r="A2081" t="str">
            <v/>
          </cell>
          <cell r="B2081" t="str">
            <v/>
          </cell>
          <cell r="D2081" t="str">
            <v/>
          </cell>
          <cell r="F2081">
            <v>0</v>
          </cell>
          <cell r="G2081">
            <v>0</v>
          </cell>
        </row>
        <row r="2082">
          <cell r="A2082" t="str">
            <v/>
          </cell>
          <cell r="B2082" t="str">
            <v/>
          </cell>
          <cell r="D2082" t="str">
            <v/>
          </cell>
          <cell r="F2082">
            <v>0</v>
          </cell>
          <cell r="G2082">
            <v>0</v>
          </cell>
        </row>
        <row r="2083">
          <cell r="A2083" t="str">
            <v/>
          </cell>
          <cell r="B2083" t="str">
            <v/>
          </cell>
          <cell r="D2083" t="str">
            <v/>
          </cell>
          <cell r="F2083">
            <v>0</v>
          </cell>
          <cell r="G2083">
            <v>0</v>
          </cell>
        </row>
        <row r="2084">
          <cell r="F2084" t="str">
            <v>Total A</v>
          </cell>
          <cell r="G2084">
            <v>0</v>
          </cell>
        </row>
        <row r="2085">
          <cell r="A2085" t="str">
            <v>B - MANO DE OBRA</v>
          </cell>
        </row>
        <row r="2086">
          <cell r="A2086" t="str">
            <v/>
          </cell>
          <cell r="B2086" t="str">
            <v/>
          </cell>
          <cell r="D2086" t="str">
            <v/>
          </cell>
          <cell r="F2086">
            <v>0</v>
          </cell>
          <cell r="G2086">
            <v>0</v>
          </cell>
        </row>
        <row r="2087">
          <cell r="A2087" t="str">
            <v/>
          </cell>
          <cell r="B2087" t="str">
            <v/>
          </cell>
          <cell r="D2087" t="str">
            <v/>
          </cell>
          <cell r="F2087">
            <v>0</v>
          </cell>
          <cell r="G2087">
            <v>0</v>
          </cell>
        </row>
        <row r="2088">
          <cell r="A2088" t="str">
            <v/>
          </cell>
          <cell r="B2088" t="str">
            <v/>
          </cell>
          <cell r="D2088" t="str">
            <v/>
          </cell>
          <cell r="F2088">
            <v>0</v>
          </cell>
          <cell r="G2088">
            <v>0</v>
          </cell>
        </row>
        <row r="2089">
          <cell r="A2089" t="str">
            <v/>
          </cell>
          <cell r="B2089" t="str">
            <v/>
          </cell>
          <cell r="D2089" t="str">
            <v/>
          </cell>
          <cell r="F2089">
            <v>0</v>
          </cell>
          <cell r="G2089">
            <v>0</v>
          </cell>
        </row>
        <row r="2090">
          <cell r="A2090" t="str">
            <v/>
          </cell>
          <cell r="B2090" t="str">
            <v/>
          </cell>
          <cell r="D2090" t="str">
            <v/>
          </cell>
          <cell r="F2090">
            <v>0</v>
          </cell>
          <cell r="G2090">
            <v>0</v>
          </cell>
        </row>
        <row r="2091">
          <cell r="A2091" t="str">
            <v/>
          </cell>
          <cell r="B2091" t="str">
            <v/>
          </cell>
          <cell r="D2091" t="str">
            <v/>
          </cell>
          <cell r="F2091">
            <v>0</v>
          </cell>
          <cell r="G2091">
            <v>0</v>
          </cell>
        </row>
        <row r="2092">
          <cell r="A2092" t="str">
            <v/>
          </cell>
          <cell r="B2092" t="str">
            <v/>
          </cell>
          <cell r="D2092" t="str">
            <v/>
          </cell>
          <cell r="F2092">
            <v>0</v>
          </cell>
          <cell r="G2092">
            <v>0</v>
          </cell>
        </row>
        <row r="2093">
          <cell r="A2093" t="str">
            <v/>
          </cell>
          <cell r="B2093" t="str">
            <v/>
          </cell>
          <cell r="D2093" t="str">
            <v/>
          </cell>
          <cell r="F2093">
            <v>0</v>
          </cell>
          <cell r="G2093">
            <v>0</v>
          </cell>
        </row>
        <row r="2094">
          <cell r="F2094" t="str">
            <v>Total B</v>
          </cell>
          <cell r="G2094">
            <v>0</v>
          </cell>
        </row>
        <row r="2095">
          <cell r="A2095" t="str">
            <v>C - EQUIPOS</v>
          </cell>
        </row>
        <row r="2096">
          <cell r="A2096" t="str">
            <v/>
          </cell>
          <cell r="B2096" t="str">
            <v/>
          </cell>
          <cell r="D2096" t="str">
            <v/>
          </cell>
          <cell r="F2096">
            <v>0</v>
          </cell>
          <cell r="G2096">
            <v>0</v>
          </cell>
        </row>
        <row r="2097">
          <cell r="A2097" t="str">
            <v/>
          </cell>
          <cell r="B2097" t="str">
            <v/>
          </cell>
          <cell r="D2097" t="str">
            <v/>
          </cell>
          <cell r="F2097">
            <v>0</v>
          </cell>
          <cell r="G2097">
            <v>0</v>
          </cell>
        </row>
        <row r="2098">
          <cell r="A2098" t="str">
            <v/>
          </cell>
          <cell r="B2098" t="str">
            <v/>
          </cell>
          <cell r="D2098" t="str">
            <v/>
          </cell>
          <cell r="F2098">
            <v>0</v>
          </cell>
          <cell r="G2098">
            <v>0</v>
          </cell>
        </row>
        <row r="2099">
          <cell r="A2099" t="str">
            <v/>
          </cell>
          <cell r="B2099" t="str">
            <v/>
          </cell>
          <cell r="D2099" t="str">
            <v/>
          </cell>
          <cell r="F2099">
            <v>0</v>
          </cell>
          <cell r="G2099">
            <v>0</v>
          </cell>
        </row>
        <row r="2100">
          <cell r="A2100" t="str">
            <v/>
          </cell>
          <cell r="B2100" t="str">
            <v/>
          </cell>
          <cell r="D2100" t="str">
            <v/>
          </cell>
          <cell r="F2100">
            <v>0</v>
          </cell>
          <cell r="G2100">
            <v>0</v>
          </cell>
        </row>
        <row r="2101">
          <cell r="A2101" t="str">
            <v/>
          </cell>
          <cell r="B2101" t="str">
            <v/>
          </cell>
          <cell r="D2101" t="str">
            <v/>
          </cell>
          <cell r="F2101">
            <v>0</v>
          </cell>
          <cell r="G2101">
            <v>0</v>
          </cell>
        </row>
        <row r="2102">
          <cell r="A2102" t="str">
            <v/>
          </cell>
          <cell r="B2102" t="str">
            <v/>
          </cell>
          <cell r="D2102" t="str">
            <v/>
          </cell>
          <cell r="F2102">
            <v>0</v>
          </cell>
          <cell r="G2102">
            <v>0</v>
          </cell>
        </row>
        <row r="2103">
          <cell r="A2103" t="str">
            <v/>
          </cell>
          <cell r="B2103" t="str">
            <v/>
          </cell>
          <cell r="D2103" t="str">
            <v/>
          </cell>
          <cell r="F2103">
            <v>0</v>
          </cell>
          <cell r="G2103">
            <v>0</v>
          </cell>
        </row>
        <row r="2104">
          <cell r="A2104" t="str">
            <v/>
          </cell>
          <cell r="B2104" t="str">
            <v/>
          </cell>
          <cell r="D2104" t="str">
            <v/>
          </cell>
          <cell r="F2104">
            <v>0</v>
          </cell>
          <cell r="G2104">
            <v>0</v>
          </cell>
        </row>
        <row r="2105">
          <cell r="A2105" t="str">
            <v/>
          </cell>
          <cell r="B2105" t="str">
            <v/>
          </cell>
          <cell r="D2105" t="str">
            <v/>
          </cell>
          <cell r="F2105">
            <v>0</v>
          </cell>
          <cell r="G2105">
            <v>0</v>
          </cell>
        </row>
        <row r="2106">
          <cell r="F2106" t="str">
            <v>Total C</v>
          </cell>
          <cell r="G2106">
            <v>0</v>
          </cell>
        </row>
        <row r="2108">
          <cell r="A2108" t="str">
            <v/>
          </cell>
          <cell r="B2108" t="str">
            <v/>
          </cell>
          <cell r="D2108" t="str">
            <v>COSTO NETO</v>
          </cell>
          <cell r="F2108" t="str">
            <v>Total D=A+B+C</v>
          </cell>
          <cell r="G2108">
            <v>0</v>
          </cell>
        </row>
        <row r="2110">
          <cell r="A2110" t="str">
            <v>ANALISIS DE PRECIOS</v>
          </cell>
        </row>
        <row r="2111">
          <cell r="A2111" t="str">
            <v>COMITENTE:</v>
          </cell>
          <cell r="B2111" t="str">
            <v>INSTITUTO PROVINCIAL DE LA VIVIENDA</v>
          </cell>
        </row>
        <row r="2112">
          <cell r="A2112" t="str">
            <v>CONTRATISTA:</v>
          </cell>
          <cell r="B2112">
            <v>0</v>
          </cell>
        </row>
        <row r="2113">
          <cell r="A2113" t="str">
            <v>OBRA:</v>
          </cell>
          <cell r="B2113">
            <v>0</v>
          </cell>
          <cell r="F2113" t="str">
            <v>PRECIOS A:</v>
          </cell>
          <cell r="G2113">
            <v>0</v>
          </cell>
        </row>
        <row r="2114">
          <cell r="A2114" t="str">
            <v>UBICACIÓN:</v>
          </cell>
          <cell r="B2114">
            <v>0</v>
          </cell>
        </row>
        <row r="2115">
          <cell r="A2115" t="str">
            <v>RUBRO:</v>
          </cell>
          <cell r="C2115">
            <v>0</v>
          </cell>
        </row>
        <row r="2116">
          <cell r="A2116" t="str">
            <v>ITEM:</v>
          </cell>
          <cell r="B2116" t="str">
            <v/>
          </cell>
          <cell r="C2116" t="str">
            <v/>
          </cell>
          <cell r="F2116" t="str">
            <v>UNIDAD:</v>
          </cell>
          <cell r="G2116" t="str">
            <v/>
          </cell>
        </row>
        <row r="2118">
          <cell r="A2118" t="str">
            <v>DATOS REDETERMINACION</v>
          </cell>
          <cell r="C2118" t="str">
            <v>DESIGNACION</v>
          </cell>
          <cell r="D2118" t="str">
            <v>U</v>
          </cell>
          <cell r="E2118" t="str">
            <v>Cantidad</v>
          </cell>
          <cell r="F2118" t="str">
            <v>$ Unitarios</v>
          </cell>
          <cell r="G2118" t="str">
            <v>$ Parcial</v>
          </cell>
        </row>
        <row r="2119">
          <cell r="A2119" t="str">
            <v>CÓDIGO</v>
          </cell>
          <cell r="B2119" t="str">
            <v>DESCRIPCIÓN</v>
          </cell>
        </row>
        <row r="2120">
          <cell r="A2120" t="str">
            <v>A - MATERIALES</v>
          </cell>
        </row>
        <row r="2121">
          <cell r="A2121" t="str">
            <v/>
          </cell>
          <cell r="B2121" t="str">
            <v/>
          </cell>
          <cell r="D2121" t="str">
            <v/>
          </cell>
          <cell r="F2121">
            <v>0</v>
          </cell>
          <cell r="G2121">
            <v>0</v>
          </cell>
        </row>
        <row r="2122">
          <cell r="A2122" t="str">
            <v/>
          </cell>
          <cell r="B2122" t="str">
            <v/>
          </cell>
          <cell r="D2122" t="str">
            <v/>
          </cell>
          <cell r="F2122">
            <v>0</v>
          </cell>
          <cell r="G2122">
            <v>0</v>
          </cell>
        </row>
        <row r="2123">
          <cell r="A2123" t="str">
            <v/>
          </cell>
          <cell r="B2123" t="str">
            <v/>
          </cell>
          <cell r="D2123" t="str">
            <v/>
          </cell>
          <cell r="F2123">
            <v>0</v>
          </cell>
          <cell r="G2123">
            <v>0</v>
          </cell>
        </row>
        <row r="2124">
          <cell r="A2124" t="str">
            <v/>
          </cell>
          <cell r="B2124" t="str">
            <v/>
          </cell>
          <cell r="D2124" t="str">
            <v/>
          </cell>
          <cell r="F2124">
            <v>0</v>
          </cell>
          <cell r="G2124">
            <v>0</v>
          </cell>
        </row>
        <row r="2125">
          <cell r="A2125" t="str">
            <v/>
          </cell>
          <cell r="B2125" t="str">
            <v/>
          </cell>
          <cell r="D2125" t="str">
            <v/>
          </cell>
          <cell r="F2125">
            <v>0</v>
          </cell>
          <cell r="G2125">
            <v>0</v>
          </cell>
        </row>
        <row r="2126">
          <cell r="A2126" t="str">
            <v/>
          </cell>
          <cell r="B2126" t="str">
            <v/>
          </cell>
          <cell r="D2126" t="str">
            <v/>
          </cell>
          <cell r="F2126">
            <v>0</v>
          </cell>
          <cell r="G2126">
            <v>0</v>
          </cell>
        </row>
        <row r="2127">
          <cell r="A2127" t="str">
            <v/>
          </cell>
          <cell r="B2127" t="str">
            <v/>
          </cell>
          <cell r="D2127" t="str">
            <v/>
          </cell>
          <cell r="F2127">
            <v>0</v>
          </cell>
          <cell r="G2127">
            <v>0</v>
          </cell>
        </row>
        <row r="2128">
          <cell r="A2128" t="str">
            <v/>
          </cell>
          <cell r="B2128" t="str">
            <v/>
          </cell>
          <cell r="D2128" t="str">
            <v/>
          </cell>
          <cell r="F2128">
            <v>0</v>
          </cell>
          <cell r="G2128">
            <v>0</v>
          </cell>
        </row>
        <row r="2129">
          <cell r="A2129" t="str">
            <v/>
          </cell>
          <cell r="B2129" t="str">
            <v/>
          </cell>
          <cell r="D2129" t="str">
            <v/>
          </cell>
          <cell r="F2129">
            <v>0</v>
          </cell>
          <cell r="G2129">
            <v>0</v>
          </cell>
        </row>
        <row r="2130">
          <cell r="A2130" t="str">
            <v/>
          </cell>
          <cell r="B2130" t="str">
            <v/>
          </cell>
          <cell r="D2130" t="str">
            <v/>
          </cell>
          <cell r="F2130">
            <v>0</v>
          </cell>
          <cell r="G2130">
            <v>0</v>
          </cell>
        </row>
        <row r="2131">
          <cell r="A2131" t="str">
            <v/>
          </cell>
          <cell r="B2131" t="str">
            <v/>
          </cell>
          <cell r="D2131" t="str">
            <v/>
          </cell>
          <cell r="F2131">
            <v>0</v>
          </cell>
          <cell r="G2131">
            <v>0</v>
          </cell>
        </row>
        <row r="2132">
          <cell r="A2132" t="str">
            <v/>
          </cell>
          <cell r="B2132" t="str">
            <v/>
          </cell>
          <cell r="D2132" t="str">
            <v/>
          </cell>
          <cell r="F2132">
            <v>0</v>
          </cell>
          <cell r="G2132">
            <v>0</v>
          </cell>
        </row>
        <row r="2133">
          <cell r="A2133" t="str">
            <v/>
          </cell>
          <cell r="B2133" t="str">
            <v/>
          </cell>
          <cell r="D2133" t="str">
            <v/>
          </cell>
          <cell r="F2133">
            <v>0</v>
          </cell>
          <cell r="G2133">
            <v>0</v>
          </cell>
        </row>
        <row r="2134">
          <cell r="A2134" t="str">
            <v/>
          </cell>
          <cell r="B2134" t="str">
            <v/>
          </cell>
          <cell r="D2134" t="str">
            <v/>
          </cell>
          <cell r="F2134">
            <v>0</v>
          </cell>
          <cell r="G2134">
            <v>0</v>
          </cell>
        </row>
        <row r="2135">
          <cell r="A2135" t="str">
            <v/>
          </cell>
          <cell r="B2135" t="str">
            <v/>
          </cell>
          <cell r="D2135" t="str">
            <v/>
          </cell>
          <cell r="F2135">
            <v>0</v>
          </cell>
          <cell r="G2135">
            <v>0</v>
          </cell>
        </row>
        <row r="2136">
          <cell r="A2136" t="str">
            <v/>
          </cell>
          <cell r="B2136" t="str">
            <v/>
          </cell>
          <cell r="D2136" t="str">
            <v/>
          </cell>
          <cell r="F2136">
            <v>0</v>
          </cell>
          <cell r="G2136">
            <v>0</v>
          </cell>
        </row>
        <row r="2137">
          <cell r="A2137" t="str">
            <v/>
          </cell>
          <cell r="B2137" t="str">
            <v/>
          </cell>
          <cell r="D2137" t="str">
            <v/>
          </cell>
          <cell r="F2137">
            <v>0</v>
          </cell>
          <cell r="G2137">
            <v>0</v>
          </cell>
        </row>
        <row r="2138">
          <cell r="A2138" t="str">
            <v/>
          </cell>
          <cell r="B2138" t="str">
            <v/>
          </cell>
          <cell r="D2138" t="str">
            <v/>
          </cell>
          <cell r="F2138">
            <v>0</v>
          </cell>
          <cell r="G2138">
            <v>0</v>
          </cell>
        </row>
        <row r="2139">
          <cell r="A2139" t="str">
            <v/>
          </cell>
          <cell r="B2139" t="str">
            <v/>
          </cell>
          <cell r="D2139" t="str">
            <v/>
          </cell>
          <cell r="F2139">
            <v>0</v>
          </cell>
          <cell r="G2139">
            <v>0</v>
          </cell>
        </row>
        <row r="2140">
          <cell r="A2140" t="str">
            <v/>
          </cell>
          <cell r="B2140" t="str">
            <v/>
          </cell>
          <cell r="D2140" t="str">
            <v/>
          </cell>
          <cell r="F2140">
            <v>0</v>
          </cell>
          <cell r="G2140">
            <v>0</v>
          </cell>
        </row>
        <row r="2141">
          <cell r="F2141" t="str">
            <v>Total A</v>
          </cell>
          <cell r="G2141">
            <v>0</v>
          </cell>
        </row>
        <row r="2142">
          <cell r="A2142" t="str">
            <v>B - MANO DE OBRA</v>
          </cell>
        </row>
        <row r="2143">
          <cell r="A2143" t="str">
            <v/>
          </cell>
          <cell r="B2143" t="str">
            <v/>
          </cell>
          <cell r="D2143" t="str">
            <v/>
          </cell>
          <cell r="F2143">
            <v>0</v>
          </cell>
          <cell r="G2143">
            <v>0</v>
          </cell>
        </row>
        <row r="2144">
          <cell r="A2144" t="str">
            <v/>
          </cell>
          <cell r="B2144" t="str">
            <v/>
          </cell>
          <cell r="D2144" t="str">
            <v/>
          </cell>
          <cell r="F2144">
            <v>0</v>
          </cell>
          <cell r="G2144">
            <v>0</v>
          </cell>
        </row>
        <row r="2145">
          <cell r="A2145" t="str">
            <v/>
          </cell>
          <cell r="B2145" t="str">
            <v/>
          </cell>
          <cell r="D2145" t="str">
            <v/>
          </cell>
          <cell r="F2145">
            <v>0</v>
          </cell>
          <cell r="G2145">
            <v>0</v>
          </cell>
        </row>
        <row r="2146">
          <cell r="A2146" t="str">
            <v/>
          </cell>
          <cell r="B2146" t="str">
            <v/>
          </cell>
          <cell r="D2146" t="str">
            <v/>
          </cell>
          <cell r="F2146">
            <v>0</v>
          </cell>
          <cell r="G2146">
            <v>0</v>
          </cell>
        </row>
        <row r="2147">
          <cell r="A2147" t="str">
            <v/>
          </cell>
          <cell r="B2147" t="str">
            <v/>
          </cell>
          <cell r="D2147" t="str">
            <v/>
          </cell>
          <cell r="F2147">
            <v>0</v>
          </cell>
          <cell r="G2147">
            <v>0</v>
          </cell>
        </row>
        <row r="2148">
          <cell r="A2148" t="str">
            <v/>
          </cell>
          <cell r="B2148" t="str">
            <v/>
          </cell>
          <cell r="D2148" t="str">
            <v/>
          </cell>
          <cell r="F2148">
            <v>0</v>
          </cell>
          <cell r="G2148">
            <v>0</v>
          </cell>
        </row>
        <row r="2149">
          <cell r="A2149" t="str">
            <v/>
          </cell>
          <cell r="B2149" t="str">
            <v/>
          </cell>
          <cell r="D2149" t="str">
            <v/>
          </cell>
          <cell r="F2149">
            <v>0</v>
          </cell>
          <cell r="G2149">
            <v>0</v>
          </cell>
        </row>
        <row r="2150">
          <cell r="A2150" t="str">
            <v/>
          </cell>
          <cell r="B2150" t="str">
            <v/>
          </cell>
          <cell r="D2150" t="str">
            <v/>
          </cell>
          <cell r="F2150">
            <v>0</v>
          </cell>
          <cell r="G2150">
            <v>0</v>
          </cell>
        </row>
        <row r="2151">
          <cell r="F2151" t="str">
            <v>Total B</v>
          </cell>
          <cell r="G2151">
            <v>0</v>
          </cell>
        </row>
        <row r="2152">
          <cell r="A2152" t="str">
            <v>C - EQUIPOS</v>
          </cell>
        </row>
        <row r="2153">
          <cell r="A2153" t="str">
            <v/>
          </cell>
          <cell r="B2153" t="str">
            <v/>
          </cell>
          <cell r="D2153" t="str">
            <v/>
          </cell>
          <cell r="F2153">
            <v>0</v>
          </cell>
          <cell r="G2153">
            <v>0</v>
          </cell>
        </row>
        <row r="2154">
          <cell r="A2154" t="str">
            <v/>
          </cell>
          <cell r="B2154" t="str">
            <v/>
          </cell>
          <cell r="D2154" t="str">
            <v/>
          </cell>
          <cell r="F2154">
            <v>0</v>
          </cell>
          <cell r="G2154">
            <v>0</v>
          </cell>
        </row>
        <row r="2155">
          <cell r="A2155" t="str">
            <v/>
          </cell>
          <cell r="B2155" t="str">
            <v/>
          </cell>
          <cell r="D2155" t="str">
            <v/>
          </cell>
          <cell r="F2155">
            <v>0</v>
          </cell>
          <cell r="G2155">
            <v>0</v>
          </cell>
        </row>
        <row r="2156">
          <cell r="A2156" t="str">
            <v/>
          </cell>
          <cell r="B2156" t="str">
            <v/>
          </cell>
          <cell r="D2156" t="str">
            <v/>
          </cell>
          <cell r="F2156">
            <v>0</v>
          </cell>
          <cell r="G2156">
            <v>0</v>
          </cell>
        </row>
        <row r="2157">
          <cell r="A2157" t="str">
            <v/>
          </cell>
          <cell r="B2157" t="str">
            <v/>
          </cell>
          <cell r="D2157" t="str">
            <v/>
          </cell>
          <cell r="F2157">
            <v>0</v>
          </cell>
          <cell r="G2157">
            <v>0</v>
          </cell>
        </row>
        <row r="2158">
          <cell r="A2158" t="str">
            <v/>
          </cell>
          <cell r="B2158" t="str">
            <v/>
          </cell>
          <cell r="D2158" t="str">
            <v/>
          </cell>
          <cell r="F2158">
            <v>0</v>
          </cell>
          <cell r="G2158">
            <v>0</v>
          </cell>
        </row>
        <row r="2159">
          <cell r="A2159" t="str">
            <v/>
          </cell>
          <cell r="B2159" t="str">
            <v/>
          </cell>
          <cell r="D2159" t="str">
            <v/>
          </cell>
          <cell r="F2159">
            <v>0</v>
          </cell>
          <cell r="G2159">
            <v>0</v>
          </cell>
        </row>
        <row r="2160">
          <cell r="A2160" t="str">
            <v/>
          </cell>
          <cell r="B2160" t="str">
            <v/>
          </cell>
          <cell r="D2160" t="str">
            <v/>
          </cell>
          <cell r="F2160">
            <v>0</v>
          </cell>
          <cell r="G2160">
            <v>0</v>
          </cell>
        </row>
        <row r="2161">
          <cell r="A2161" t="str">
            <v/>
          </cell>
          <cell r="B2161" t="str">
            <v/>
          </cell>
          <cell r="D2161" t="str">
            <v/>
          </cell>
          <cell r="F2161">
            <v>0</v>
          </cell>
          <cell r="G2161">
            <v>0</v>
          </cell>
        </row>
        <row r="2162">
          <cell r="A2162" t="str">
            <v/>
          </cell>
          <cell r="B2162" t="str">
            <v/>
          </cell>
          <cell r="D2162" t="str">
            <v/>
          </cell>
          <cell r="F2162">
            <v>0</v>
          </cell>
          <cell r="G2162">
            <v>0</v>
          </cell>
        </row>
        <row r="2163">
          <cell r="F2163" t="str">
            <v>Total C</v>
          </cell>
          <cell r="G2163">
            <v>0</v>
          </cell>
        </row>
        <row r="2165">
          <cell r="A2165" t="str">
            <v/>
          </cell>
          <cell r="B2165" t="str">
            <v/>
          </cell>
          <cell r="D2165" t="str">
            <v>COSTO NETO</v>
          </cell>
          <cell r="F2165" t="str">
            <v>Total D=A+B+C</v>
          </cell>
          <cell r="G2165">
            <v>0</v>
          </cell>
        </row>
        <row r="2167">
          <cell r="A2167" t="str">
            <v>ANALISIS DE PRECIOS</v>
          </cell>
        </row>
        <row r="2168">
          <cell r="A2168" t="str">
            <v>COMITENTE:</v>
          </cell>
          <cell r="B2168" t="str">
            <v>INSTITUTO PROVINCIAL DE LA VIVIENDA</v>
          </cell>
        </row>
        <row r="2169">
          <cell r="A2169" t="str">
            <v>CONTRATISTA:</v>
          </cell>
          <cell r="B2169">
            <v>0</v>
          </cell>
        </row>
        <row r="2170">
          <cell r="A2170" t="str">
            <v>OBRA:</v>
          </cell>
          <cell r="B2170">
            <v>0</v>
          </cell>
          <cell r="F2170" t="str">
            <v>PRECIOS A:</v>
          </cell>
          <cell r="G2170">
            <v>0</v>
          </cell>
        </row>
        <row r="2171">
          <cell r="A2171" t="str">
            <v>UBICACIÓN:</v>
          </cell>
          <cell r="B2171">
            <v>0</v>
          </cell>
        </row>
        <row r="2172">
          <cell r="A2172" t="str">
            <v>RUBRO:</v>
          </cell>
          <cell r="C2172">
            <v>0</v>
          </cell>
        </row>
        <row r="2173">
          <cell r="A2173" t="str">
            <v>ITEM:</v>
          </cell>
          <cell r="B2173" t="str">
            <v/>
          </cell>
          <cell r="C2173" t="str">
            <v/>
          </cell>
          <cell r="F2173" t="str">
            <v>UNIDAD:</v>
          </cell>
          <cell r="G2173" t="str">
            <v/>
          </cell>
        </row>
        <row r="2175">
          <cell r="A2175" t="str">
            <v>DATOS REDETERMINACION</v>
          </cell>
          <cell r="C2175" t="str">
            <v>DESIGNACION</v>
          </cell>
          <cell r="D2175" t="str">
            <v>U</v>
          </cell>
          <cell r="E2175" t="str">
            <v>Cantidad</v>
          </cell>
          <cell r="F2175" t="str">
            <v>$ Unitarios</v>
          </cell>
          <cell r="G2175" t="str">
            <v>$ Parcial</v>
          </cell>
        </row>
        <row r="2176">
          <cell r="A2176" t="str">
            <v>CÓDIGO</v>
          </cell>
          <cell r="B2176" t="str">
            <v>DESCRIPCIÓN</v>
          </cell>
        </row>
        <row r="2177">
          <cell r="A2177" t="str">
            <v>A - MATERIALES</v>
          </cell>
        </row>
        <row r="2178">
          <cell r="A2178" t="str">
            <v/>
          </cell>
          <cell r="B2178" t="str">
            <v/>
          </cell>
          <cell r="D2178" t="str">
            <v/>
          </cell>
          <cell r="F2178">
            <v>0</v>
          </cell>
          <cell r="G2178">
            <v>0</v>
          </cell>
        </row>
        <row r="2179">
          <cell r="A2179" t="str">
            <v/>
          </cell>
          <cell r="B2179" t="str">
            <v/>
          </cell>
          <cell r="D2179" t="str">
            <v/>
          </cell>
          <cell r="F2179">
            <v>0</v>
          </cell>
          <cell r="G2179">
            <v>0</v>
          </cell>
        </row>
        <row r="2180">
          <cell r="A2180" t="str">
            <v/>
          </cell>
          <cell r="B2180" t="str">
            <v/>
          </cell>
          <cell r="D2180" t="str">
            <v/>
          </cell>
          <cell r="F2180">
            <v>0</v>
          </cell>
          <cell r="G2180">
            <v>0</v>
          </cell>
        </row>
        <row r="2181">
          <cell r="A2181" t="str">
            <v/>
          </cell>
          <cell r="B2181" t="str">
            <v/>
          </cell>
          <cell r="D2181" t="str">
            <v/>
          </cell>
          <cell r="F2181">
            <v>0</v>
          </cell>
          <cell r="G2181">
            <v>0</v>
          </cell>
        </row>
        <row r="2182">
          <cell r="A2182" t="str">
            <v/>
          </cell>
          <cell r="B2182" t="str">
            <v/>
          </cell>
          <cell r="D2182" t="str">
            <v/>
          </cell>
          <cell r="F2182">
            <v>0</v>
          </cell>
          <cell r="G2182">
            <v>0</v>
          </cell>
        </row>
        <row r="2183">
          <cell r="A2183" t="str">
            <v/>
          </cell>
          <cell r="B2183" t="str">
            <v/>
          </cell>
          <cell r="D2183" t="str">
            <v/>
          </cell>
          <cell r="F2183">
            <v>0</v>
          </cell>
          <cell r="G2183">
            <v>0</v>
          </cell>
        </row>
        <row r="2184">
          <cell r="A2184" t="str">
            <v/>
          </cell>
          <cell r="B2184" t="str">
            <v/>
          </cell>
          <cell r="D2184" t="str">
            <v/>
          </cell>
          <cell r="F2184">
            <v>0</v>
          </cell>
          <cell r="G2184">
            <v>0</v>
          </cell>
        </row>
        <row r="2185">
          <cell r="A2185" t="str">
            <v/>
          </cell>
          <cell r="B2185" t="str">
            <v/>
          </cell>
          <cell r="D2185" t="str">
            <v/>
          </cell>
          <cell r="F2185">
            <v>0</v>
          </cell>
          <cell r="G2185">
            <v>0</v>
          </cell>
        </row>
        <row r="2186">
          <cell r="A2186" t="str">
            <v/>
          </cell>
          <cell r="B2186" t="str">
            <v/>
          </cell>
          <cell r="D2186" t="str">
            <v/>
          </cell>
          <cell r="F2186">
            <v>0</v>
          </cell>
          <cell r="G2186">
            <v>0</v>
          </cell>
        </row>
        <row r="2187">
          <cell r="A2187" t="str">
            <v/>
          </cell>
          <cell r="B2187" t="str">
            <v/>
          </cell>
          <cell r="D2187" t="str">
            <v/>
          </cell>
          <cell r="F2187">
            <v>0</v>
          </cell>
          <cell r="G2187">
            <v>0</v>
          </cell>
        </row>
        <row r="2188">
          <cell r="A2188" t="str">
            <v/>
          </cell>
          <cell r="B2188" t="str">
            <v/>
          </cell>
          <cell r="D2188" t="str">
            <v/>
          </cell>
          <cell r="F2188">
            <v>0</v>
          </cell>
          <cell r="G2188">
            <v>0</v>
          </cell>
        </row>
        <row r="2189">
          <cell r="A2189" t="str">
            <v/>
          </cell>
          <cell r="B2189" t="str">
            <v/>
          </cell>
          <cell r="D2189" t="str">
            <v/>
          </cell>
          <cell r="F2189">
            <v>0</v>
          </cell>
          <cell r="G2189">
            <v>0</v>
          </cell>
        </row>
        <row r="2190">
          <cell r="A2190" t="str">
            <v/>
          </cell>
          <cell r="B2190" t="str">
            <v/>
          </cell>
          <cell r="D2190" t="str">
            <v/>
          </cell>
          <cell r="F2190">
            <v>0</v>
          </cell>
          <cell r="G2190">
            <v>0</v>
          </cell>
        </row>
        <row r="2191">
          <cell r="A2191" t="str">
            <v/>
          </cell>
          <cell r="B2191" t="str">
            <v/>
          </cell>
          <cell r="D2191" t="str">
            <v/>
          </cell>
          <cell r="F2191">
            <v>0</v>
          </cell>
          <cell r="G2191">
            <v>0</v>
          </cell>
        </row>
        <row r="2192">
          <cell r="A2192" t="str">
            <v/>
          </cell>
          <cell r="B2192" t="str">
            <v/>
          </cell>
          <cell r="D2192" t="str">
            <v/>
          </cell>
          <cell r="F2192">
            <v>0</v>
          </cell>
          <cell r="G2192">
            <v>0</v>
          </cell>
        </row>
        <row r="2193">
          <cell r="A2193" t="str">
            <v/>
          </cell>
          <cell r="B2193" t="str">
            <v/>
          </cell>
          <cell r="D2193" t="str">
            <v/>
          </cell>
          <cell r="F2193">
            <v>0</v>
          </cell>
          <cell r="G2193">
            <v>0</v>
          </cell>
        </row>
        <row r="2194">
          <cell r="A2194" t="str">
            <v/>
          </cell>
          <cell r="B2194" t="str">
            <v/>
          </cell>
          <cell r="D2194" t="str">
            <v/>
          </cell>
          <cell r="F2194">
            <v>0</v>
          </cell>
          <cell r="G2194">
            <v>0</v>
          </cell>
        </row>
        <row r="2195">
          <cell r="A2195" t="str">
            <v/>
          </cell>
          <cell r="B2195" t="str">
            <v/>
          </cell>
          <cell r="D2195" t="str">
            <v/>
          </cell>
          <cell r="F2195">
            <v>0</v>
          </cell>
          <cell r="G2195">
            <v>0</v>
          </cell>
        </row>
        <row r="2196">
          <cell r="A2196" t="str">
            <v/>
          </cell>
          <cell r="B2196" t="str">
            <v/>
          </cell>
          <cell r="D2196" t="str">
            <v/>
          </cell>
          <cell r="F2196">
            <v>0</v>
          </cell>
          <cell r="G2196">
            <v>0</v>
          </cell>
        </row>
        <row r="2197">
          <cell r="A2197" t="str">
            <v/>
          </cell>
          <cell r="B2197" t="str">
            <v/>
          </cell>
          <cell r="D2197" t="str">
            <v/>
          </cell>
          <cell r="F2197">
            <v>0</v>
          </cell>
          <cell r="G2197">
            <v>0</v>
          </cell>
        </row>
        <row r="2198">
          <cell r="F2198" t="str">
            <v>Total A</v>
          </cell>
          <cell r="G2198">
            <v>0</v>
          </cell>
        </row>
        <row r="2199">
          <cell r="A2199" t="str">
            <v>B - MANO DE OBRA</v>
          </cell>
        </row>
        <row r="2200">
          <cell r="A2200" t="str">
            <v/>
          </cell>
          <cell r="B2200" t="str">
            <v/>
          </cell>
          <cell r="D2200" t="str">
            <v/>
          </cell>
          <cell r="F2200">
            <v>0</v>
          </cell>
          <cell r="G2200">
            <v>0</v>
          </cell>
        </row>
        <row r="2201">
          <cell r="A2201" t="str">
            <v/>
          </cell>
          <cell r="B2201" t="str">
            <v/>
          </cell>
          <cell r="D2201" t="str">
            <v/>
          </cell>
          <cell r="F2201">
            <v>0</v>
          </cell>
          <cell r="G2201">
            <v>0</v>
          </cell>
        </row>
        <row r="2202">
          <cell r="A2202" t="str">
            <v/>
          </cell>
          <cell r="B2202" t="str">
            <v/>
          </cell>
          <cell r="D2202" t="str">
            <v/>
          </cell>
          <cell r="F2202">
            <v>0</v>
          </cell>
          <cell r="G2202">
            <v>0</v>
          </cell>
        </row>
        <row r="2203">
          <cell r="A2203" t="str">
            <v/>
          </cell>
          <cell r="B2203" t="str">
            <v/>
          </cell>
          <cell r="D2203" t="str">
            <v/>
          </cell>
          <cell r="F2203">
            <v>0</v>
          </cell>
          <cell r="G2203">
            <v>0</v>
          </cell>
        </row>
        <row r="2204">
          <cell r="A2204" t="str">
            <v/>
          </cell>
          <cell r="B2204" t="str">
            <v/>
          </cell>
          <cell r="D2204" t="str">
            <v/>
          </cell>
          <cell r="F2204">
            <v>0</v>
          </cell>
          <cell r="G2204">
            <v>0</v>
          </cell>
        </row>
        <row r="2205">
          <cell r="A2205" t="str">
            <v/>
          </cell>
          <cell r="B2205" t="str">
            <v/>
          </cell>
          <cell r="D2205" t="str">
            <v/>
          </cell>
          <cell r="F2205">
            <v>0</v>
          </cell>
          <cell r="G2205">
            <v>0</v>
          </cell>
        </row>
        <row r="2206">
          <cell r="A2206" t="str">
            <v/>
          </cell>
          <cell r="B2206" t="str">
            <v/>
          </cell>
          <cell r="D2206" t="str">
            <v/>
          </cell>
          <cell r="F2206">
            <v>0</v>
          </cell>
          <cell r="G2206">
            <v>0</v>
          </cell>
        </row>
        <row r="2207">
          <cell r="A2207" t="str">
            <v/>
          </cell>
          <cell r="B2207" t="str">
            <v/>
          </cell>
          <cell r="D2207" t="str">
            <v/>
          </cell>
          <cell r="F2207">
            <v>0</v>
          </cell>
          <cell r="G2207">
            <v>0</v>
          </cell>
        </row>
        <row r="2208">
          <cell r="F2208" t="str">
            <v>Total B</v>
          </cell>
          <cell r="G2208">
            <v>0</v>
          </cell>
        </row>
        <row r="2209">
          <cell r="A2209" t="str">
            <v>C - EQUIPOS</v>
          </cell>
        </row>
        <row r="2210">
          <cell r="A2210" t="str">
            <v/>
          </cell>
          <cell r="B2210" t="str">
            <v/>
          </cell>
          <cell r="D2210" t="str">
            <v/>
          </cell>
          <cell r="F2210">
            <v>0</v>
          </cell>
          <cell r="G2210">
            <v>0</v>
          </cell>
        </row>
        <row r="2211">
          <cell r="A2211" t="str">
            <v/>
          </cell>
          <cell r="B2211" t="str">
            <v/>
          </cell>
          <cell r="D2211" t="str">
            <v/>
          </cell>
          <cell r="F2211">
            <v>0</v>
          </cell>
          <cell r="G2211">
            <v>0</v>
          </cell>
        </row>
        <row r="2212">
          <cell r="A2212" t="str">
            <v/>
          </cell>
          <cell r="B2212" t="str">
            <v/>
          </cell>
          <cell r="D2212" t="str">
            <v/>
          </cell>
          <cell r="F2212">
            <v>0</v>
          </cell>
          <cell r="G2212">
            <v>0</v>
          </cell>
        </row>
        <row r="2213">
          <cell r="A2213" t="str">
            <v/>
          </cell>
          <cell r="B2213" t="str">
            <v/>
          </cell>
          <cell r="D2213" t="str">
            <v/>
          </cell>
          <cell r="F2213">
            <v>0</v>
          </cell>
          <cell r="G2213">
            <v>0</v>
          </cell>
        </row>
        <row r="2214">
          <cell r="A2214" t="str">
            <v/>
          </cell>
          <cell r="B2214" t="str">
            <v/>
          </cell>
          <cell r="D2214" t="str">
            <v/>
          </cell>
          <cell r="F2214">
            <v>0</v>
          </cell>
          <cell r="G2214">
            <v>0</v>
          </cell>
        </row>
        <row r="2215">
          <cell r="A2215" t="str">
            <v/>
          </cell>
          <cell r="B2215" t="str">
            <v/>
          </cell>
          <cell r="D2215" t="str">
            <v/>
          </cell>
          <cell r="F2215">
            <v>0</v>
          </cell>
          <cell r="G2215">
            <v>0</v>
          </cell>
        </row>
        <row r="2216">
          <cell r="A2216" t="str">
            <v/>
          </cell>
          <cell r="B2216" t="str">
            <v/>
          </cell>
          <cell r="D2216" t="str">
            <v/>
          </cell>
          <cell r="F2216">
            <v>0</v>
          </cell>
          <cell r="G2216">
            <v>0</v>
          </cell>
        </row>
        <row r="2217">
          <cell r="A2217" t="str">
            <v/>
          </cell>
          <cell r="B2217" t="str">
            <v/>
          </cell>
          <cell r="D2217" t="str">
            <v/>
          </cell>
          <cell r="F2217">
            <v>0</v>
          </cell>
          <cell r="G2217">
            <v>0</v>
          </cell>
        </row>
        <row r="2218">
          <cell r="A2218" t="str">
            <v/>
          </cell>
          <cell r="B2218" t="str">
            <v/>
          </cell>
          <cell r="D2218" t="str">
            <v/>
          </cell>
          <cell r="F2218">
            <v>0</v>
          </cell>
          <cell r="G2218">
            <v>0</v>
          </cell>
        </row>
        <row r="2219">
          <cell r="A2219" t="str">
            <v/>
          </cell>
          <cell r="B2219" t="str">
            <v/>
          </cell>
          <cell r="D2219" t="str">
            <v/>
          </cell>
          <cell r="F2219">
            <v>0</v>
          </cell>
          <cell r="G2219">
            <v>0</v>
          </cell>
        </row>
        <row r="2220">
          <cell r="F2220" t="str">
            <v>Total C</v>
          </cell>
          <cell r="G2220">
            <v>0</v>
          </cell>
        </row>
        <row r="2222">
          <cell r="A2222" t="str">
            <v/>
          </cell>
          <cell r="B2222" t="str">
            <v/>
          </cell>
          <cell r="D2222" t="str">
            <v>COSTO NETO</v>
          </cell>
          <cell r="F2222" t="str">
            <v>Total D=A+B+C</v>
          </cell>
          <cell r="G2222">
            <v>0</v>
          </cell>
        </row>
        <row r="2224">
          <cell r="A2224" t="str">
            <v>ANALISIS DE PRECIOS</v>
          </cell>
        </row>
        <row r="2225">
          <cell r="A2225" t="str">
            <v>COMITENTE:</v>
          </cell>
          <cell r="B2225" t="str">
            <v>INSTITUTO PROVINCIAL DE LA VIVIENDA</v>
          </cell>
        </row>
        <row r="2226">
          <cell r="A2226" t="str">
            <v>CONTRATISTA:</v>
          </cell>
          <cell r="B2226">
            <v>0</v>
          </cell>
        </row>
        <row r="2227">
          <cell r="A2227" t="str">
            <v>OBRA:</v>
          </cell>
          <cell r="B2227">
            <v>0</v>
          </cell>
          <cell r="F2227" t="str">
            <v>PRECIOS A:</v>
          </cell>
          <cell r="G2227">
            <v>0</v>
          </cell>
        </row>
        <row r="2228">
          <cell r="A2228" t="str">
            <v>UBICACIÓN:</v>
          </cell>
          <cell r="B2228">
            <v>0</v>
          </cell>
        </row>
        <row r="2229">
          <cell r="A2229" t="str">
            <v>RUBRO:</v>
          </cell>
          <cell r="C2229">
            <v>0</v>
          </cell>
        </row>
        <row r="2230">
          <cell r="A2230" t="str">
            <v>ITEM:</v>
          </cell>
          <cell r="B2230" t="str">
            <v/>
          </cell>
          <cell r="C2230" t="str">
            <v/>
          </cell>
          <cell r="F2230" t="str">
            <v>UNIDAD:</v>
          </cell>
          <cell r="G2230" t="str">
            <v/>
          </cell>
        </row>
        <row r="2232">
          <cell r="A2232" t="str">
            <v>DATOS REDETERMINACION</v>
          </cell>
          <cell r="C2232" t="str">
            <v>DESIGNACION</v>
          </cell>
          <cell r="D2232" t="str">
            <v>U</v>
          </cell>
          <cell r="E2232" t="str">
            <v>Cantidad</v>
          </cell>
          <cell r="F2232" t="str">
            <v>$ Unitarios</v>
          </cell>
          <cell r="G2232" t="str">
            <v>$ Parcial</v>
          </cell>
        </row>
        <row r="2233">
          <cell r="A2233" t="str">
            <v>CÓDIGO</v>
          </cell>
          <cell r="B2233" t="str">
            <v>DESCRIPCIÓN</v>
          </cell>
        </row>
        <row r="2234">
          <cell r="A2234" t="str">
            <v>A - MATERIALES</v>
          </cell>
        </row>
        <row r="2235">
          <cell r="A2235" t="str">
            <v/>
          </cell>
          <cell r="B2235" t="str">
            <v/>
          </cell>
          <cell r="D2235" t="str">
            <v/>
          </cell>
          <cell r="F2235">
            <v>0</v>
          </cell>
          <cell r="G2235">
            <v>0</v>
          </cell>
        </row>
        <row r="2236">
          <cell r="A2236" t="str">
            <v/>
          </cell>
          <cell r="B2236" t="str">
            <v/>
          </cell>
          <cell r="D2236" t="str">
            <v/>
          </cell>
          <cell r="F2236">
            <v>0</v>
          </cell>
          <cell r="G2236">
            <v>0</v>
          </cell>
        </row>
        <row r="2237">
          <cell r="A2237" t="str">
            <v/>
          </cell>
          <cell r="B2237" t="str">
            <v/>
          </cell>
          <cell r="D2237" t="str">
            <v/>
          </cell>
          <cell r="F2237">
            <v>0</v>
          </cell>
          <cell r="G2237">
            <v>0</v>
          </cell>
        </row>
        <row r="2238">
          <cell r="A2238" t="str">
            <v/>
          </cell>
          <cell r="B2238" t="str">
            <v/>
          </cell>
          <cell r="D2238" t="str">
            <v/>
          </cell>
          <cell r="F2238">
            <v>0</v>
          </cell>
          <cell r="G2238">
            <v>0</v>
          </cell>
        </row>
        <row r="2239">
          <cell r="A2239" t="str">
            <v/>
          </cell>
          <cell r="B2239" t="str">
            <v/>
          </cell>
          <cell r="D2239" t="str">
            <v/>
          </cell>
          <cell r="F2239">
            <v>0</v>
          </cell>
          <cell r="G2239">
            <v>0</v>
          </cell>
        </row>
        <row r="2240">
          <cell r="A2240" t="str">
            <v/>
          </cell>
          <cell r="B2240" t="str">
            <v/>
          </cell>
          <cell r="D2240" t="str">
            <v/>
          </cell>
          <cell r="F2240">
            <v>0</v>
          </cell>
          <cell r="G2240">
            <v>0</v>
          </cell>
        </row>
        <row r="2241">
          <cell r="A2241" t="str">
            <v/>
          </cell>
          <cell r="B2241" t="str">
            <v/>
          </cell>
          <cell r="D2241" t="str">
            <v/>
          </cell>
          <cell r="F2241">
            <v>0</v>
          </cell>
          <cell r="G2241">
            <v>0</v>
          </cell>
        </row>
        <row r="2242">
          <cell r="A2242" t="str">
            <v/>
          </cell>
          <cell r="B2242" t="str">
            <v/>
          </cell>
          <cell r="D2242" t="str">
            <v/>
          </cell>
          <cell r="F2242">
            <v>0</v>
          </cell>
          <cell r="G2242">
            <v>0</v>
          </cell>
        </row>
        <row r="2243">
          <cell r="A2243" t="str">
            <v/>
          </cell>
          <cell r="B2243" t="str">
            <v/>
          </cell>
          <cell r="D2243" t="str">
            <v/>
          </cell>
          <cell r="F2243">
            <v>0</v>
          </cell>
          <cell r="G2243">
            <v>0</v>
          </cell>
        </row>
        <row r="2244">
          <cell r="A2244" t="str">
            <v/>
          </cell>
          <cell r="B2244" t="str">
            <v/>
          </cell>
          <cell r="D2244" t="str">
            <v/>
          </cell>
          <cell r="F2244">
            <v>0</v>
          </cell>
          <cell r="G2244">
            <v>0</v>
          </cell>
        </row>
        <row r="2245">
          <cell r="A2245" t="str">
            <v/>
          </cell>
          <cell r="B2245" t="str">
            <v/>
          </cell>
          <cell r="D2245" t="str">
            <v/>
          </cell>
          <cell r="F2245">
            <v>0</v>
          </cell>
          <cell r="G2245">
            <v>0</v>
          </cell>
        </row>
        <row r="2246">
          <cell r="A2246" t="str">
            <v/>
          </cell>
          <cell r="B2246" t="str">
            <v/>
          </cell>
          <cell r="D2246" t="str">
            <v/>
          </cell>
          <cell r="F2246">
            <v>0</v>
          </cell>
          <cell r="G2246">
            <v>0</v>
          </cell>
        </row>
        <row r="2247">
          <cell r="A2247" t="str">
            <v/>
          </cell>
          <cell r="B2247" t="str">
            <v/>
          </cell>
          <cell r="D2247" t="str">
            <v/>
          </cell>
          <cell r="F2247">
            <v>0</v>
          </cell>
          <cell r="G2247">
            <v>0</v>
          </cell>
        </row>
        <row r="2248">
          <cell r="A2248" t="str">
            <v/>
          </cell>
          <cell r="B2248" t="str">
            <v/>
          </cell>
          <cell r="D2248" t="str">
            <v/>
          </cell>
          <cell r="F2248">
            <v>0</v>
          </cell>
          <cell r="G2248">
            <v>0</v>
          </cell>
        </row>
        <row r="2249">
          <cell r="A2249" t="str">
            <v/>
          </cell>
          <cell r="B2249" t="str">
            <v/>
          </cell>
          <cell r="D2249" t="str">
            <v/>
          </cell>
          <cell r="F2249">
            <v>0</v>
          </cell>
          <cell r="G2249">
            <v>0</v>
          </cell>
        </row>
        <row r="2250">
          <cell r="A2250" t="str">
            <v/>
          </cell>
          <cell r="B2250" t="str">
            <v/>
          </cell>
          <cell r="D2250" t="str">
            <v/>
          </cell>
          <cell r="F2250">
            <v>0</v>
          </cell>
          <cell r="G2250">
            <v>0</v>
          </cell>
        </row>
        <row r="2251">
          <cell r="A2251" t="str">
            <v/>
          </cell>
          <cell r="B2251" t="str">
            <v/>
          </cell>
          <cell r="D2251" t="str">
            <v/>
          </cell>
          <cell r="F2251">
            <v>0</v>
          </cell>
          <cell r="G2251">
            <v>0</v>
          </cell>
        </row>
        <row r="2252">
          <cell r="A2252" t="str">
            <v/>
          </cell>
          <cell r="B2252" t="str">
            <v/>
          </cell>
          <cell r="D2252" t="str">
            <v/>
          </cell>
          <cell r="F2252">
            <v>0</v>
          </cell>
          <cell r="G2252">
            <v>0</v>
          </cell>
        </row>
        <row r="2253">
          <cell r="A2253" t="str">
            <v/>
          </cell>
          <cell r="B2253" t="str">
            <v/>
          </cell>
          <cell r="D2253" t="str">
            <v/>
          </cell>
          <cell r="F2253">
            <v>0</v>
          </cell>
          <cell r="G2253">
            <v>0</v>
          </cell>
        </row>
        <row r="2254">
          <cell r="A2254" t="str">
            <v/>
          </cell>
          <cell r="B2254" t="str">
            <v/>
          </cell>
          <cell r="D2254" t="str">
            <v/>
          </cell>
          <cell r="F2254">
            <v>0</v>
          </cell>
          <cell r="G2254">
            <v>0</v>
          </cell>
        </row>
        <row r="2255">
          <cell r="F2255" t="str">
            <v>Total A</v>
          </cell>
          <cell r="G2255">
            <v>0</v>
          </cell>
        </row>
        <row r="2256">
          <cell r="A2256" t="str">
            <v>B - MANO DE OBRA</v>
          </cell>
        </row>
        <row r="2257">
          <cell r="A2257" t="str">
            <v/>
          </cell>
          <cell r="B2257" t="str">
            <v/>
          </cell>
          <cell r="D2257" t="str">
            <v/>
          </cell>
          <cell r="F2257">
            <v>0</v>
          </cell>
          <cell r="G2257">
            <v>0</v>
          </cell>
        </row>
        <row r="2258">
          <cell r="A2258" t="str">
            <v/>
          </cell>
          <cell r="B2258" t="str">
            <v/>
          </cell>
          <cell r="D2258" t="str">
            <v/>
          </cell>
          <cell r="F2258">
            <v>0</v>
          </cell>
          <cell r="G2258">
            <v>0</v>
          </cell>
        </row>
        <row r="2259">
          <cell r="A2259" t="str">
            <v/>
          </cell>
          <cell r="B2259" t="str">
            <v/>
          </cell>
          <cell r="D2259" t="str">
            <v/>
          </cell>
          <cell r="F2259">
            <v>0</v>
          </cell>
          <cell r="G2259">
            <v>0</v>
          </cell>
        </row>
        <row r="2260">
          <cell r="A2260" t="str">
            <v/>
          </cell>
          <cell r="B2260" t="str">
            <v/>
          </cell>
          <cell r="D2260" t="str">
            <v/>
          </cell>
          <cell r="F2260">
            <v>0</v>
          </cell>
          <cell r="G2260">
            <v>0</v>
          </cell>
        </row>
        <row r="2261">
          <cell r="A2261" t="str">
            <v/>
          </cell>
          <cell r="B2261" t="str">
            <v/>
          </cell>
          <cell r="D2261" t="str">
            <v/>
          </cell>
          <cell r="F2261">
            <v>0</v>
          </cell>
          <cell r="G2261">
            <v>0</v>
          </cell>
        </row>
        <row r="2262">
          <cell r="A2262" t="str">
            <v/>
          </cell>
          <cell r="B2262" t="str">
            <v/>
          </cell>
          <cell r="D2262" t="str">
            <v/>
          </cell>
          <cell r="F2262">
            <v>0</v>
          </cell>
          <cell r="G2262">
            <v>0</v>
          </cell>
        </row>
        <row r="2263">
          <cell r="A2263" t="str">
            <v/>
          </cell>
          <cell r="B2263" t="str">
            <v/>
          </cell>
          <cell r="D2263" t="str">
            <v/>
          </cell>
          <cell r="F2263">
            <v>0</v>
          </cell>
          <cell r="G2263">
            <v>0</v>
          </cell>
        </row>
        <row r="2264">
          <cell r="A2264" t="str">
            <v/>
          </cell>
          <cell r="B2264" t="str">
            <v/>
          </cell>
          <cell r="D2264" t="str">
            <v/>
          </cell>
          <cell r="F2264">
            <v>0</v>
          </cell>
          <cell r="G2264">
            <v>0</v>
          </cell>
        </row>
        <row r="2265">
          <cell r="F2265" t="str">
            <v>Total B</v>
          </cell>
          <cell r="G2265">
            <v>0</v>
          </cell>
        </row>
        <row r="2266">
          <cell r="A2266" t="str">
            <v>C - EQUIPOS</v>
          </cell>
        </row>
        <row r="2267">
          <cell r="A2267" t="str">
            <v/>
          </cell>
          <cell r="B2267" t="str">
            <v/>
          </cell>
          <cell r="D2267" t="str">
            <v/>
          </cell>
          <cell r="F2267">
            <v>0</v>
          </cell>
          <cell r="G2267">
            <v>0</v>
          </cell>
        </row>
        <row r="2268">
          <cell r="A2268" t="str">
            <v/>
          </cell>
          <cell r="B2268" t="str">
            <v/>
          </cell>
          <cell r="D2268" t="str">
            <v/>
          </cell>
          <cell r="F2268">
            <v>0</v>
          </cell>
          <cell r="G2268">
            <v>0</v>
          </cell>
        </row>
        <row r="2269">
          <cell r="A2269" t="str">
            <v/>
          </cell>
          <cell r="B2269" t="str">
            <v/>
          </cell>
          <cell r="D2269" t="str">
            <v/>
          </cell>
          <cell r="F2269">
            <v>0</v>
          </cell>
          <cell r="G2269">
            <v>0</v>
          </cell>
        </row>
        <row r="2270">
          <cell r="A2270" t="str">
            <v/>
          </cell>
          <cell r="B2270" t="str">
            <v/>
          </cell>
          <cell r="D2270" t="str">
            <v/>
          </cell>
          <cell r="F2270">
            <v>0</v>
          </cell>
          <cell r="G2270">
            <v>0</v>
          </cell>
        </row>
        <row r="2271">
          <cell r="A2271" t="str">
            <v/>
          </cell>
          <cell r="B2271" t="str">
            <v/>
          </cell>
          <cell r="D2271" t="str">
            <v/>
          </cell>
          <cell r="F2271">
            <v>0</v>
          </cell>
          <cell r="G2271">
            <v>0</v>
          </cell>
        </row>
        <row r="2272">
          <cell r="A2272" t="str">
            <v/>
          </cell>
          <cell r="B2272" t="str">
            <v/>
          </cell>
          <cell r="D2272" t="str">
            <v/>
          </cell>
          <cell r="F2272">
            <v>0</v>
          </cell>
          <cell r="G2272">
            <v>0</v>
          </cell>
        </row>
        <row r="2273">
          <cell r="A2273" t="str">
            <v/>
          </cell>
          <cell r="B2273" t="str">
            <v/>
          </cell>
          <cell r="D2273" t="str">
            <v/>
          </cell>
          <cell r="F2273">
            <v>0</v>
          </cell>
          <cell r="G2273">
            <v>0</v>
          </cell>
        </row>
        <row r="2274">
          <cell r="A2274" t="str">
            <v/>
          </cell>
          <cell r="B2274" t="str">
            <v/>
          </cell>
          <cell r="D2274" t="str">
            <v/>
          </cell>
          <cell r="F2274">
            <v>0</v>
          </cell>
          <cell r="G2274">
            <v>0</v>
          </cell>
        </row>
        <row r="2275">
          <cell r="A2275" t="str">
            <v/>
          </cell>
          <cell r="B2275" t="str">
            <v/>
          </cell>
          <cell r="D2275" t="str">
            <v/>
          </cell>
          <cell r="F2275">
            <v>0</v>
          </cell>
          <cell r="G2275">
            <v>0</v>
          </cell>
        </row>
        <row r="2276">
          <cell r="A2276" t="str">
            <v/>
          </cell>
          <cell r="B2276" t="str">
            <v/>
          </cell>
          <cell r="D2276" t="str">
            <v/>
          </cell>
          <cell r="F2276">
            <v>0</v>
          </cell>
          <cell r="G2276">
            <v>0</v>
          </cell>
        </row>
        <row r="2277">
          <cell r="F2277" t="str">
            <v>Total C</v>
          </cell>
          <cell r="G2277">
            <v>0</v>
          </cell>
        </row>
        <row r="2279">
          <cell r="A2279" t="str">
            <v/>
          </cell>
          <cell r="B2279" t="str">
            <v/>
          </cell>
          <cell r="D2279" t="str">
            <v>COSTO NETO</v>
          </cell>
          <cell r="F2279" t="str">
            <v>Total D=A+B+C</v>
          </cell>
          <cell r="G2279">
            <v>0</v>
          </cell>
        </row>
        <row r="2281">
          <cell r="A2281" t="str">
            <v>ANALISIS DE PRECIOS</v>
          </cell>
        </row>
        <row r="2282">
          <cell r="A2282" t="str">
            <v>COMITENTE:</v>
          </cell>
          <cell r="B2282" t="str">
            <v>INSTITUTO PROVINCIAL DE LA VIVIENDA</v>
          </cell>
        </row>
        <row r="2283">
          <cell r="A2283" t="str">
            <v>CONTRATISTA:</v>
          </cell>
          <cell r="B2283">
            <v>0</v>
          </cell>
        </row>
        <row r="2284">
          <cell r="A2284" t="str">
            <v>OBRA:</v>
          </cell>
          <cell r="B2284">
            <v>0</v>
          </cell>
          <cell r="F2284" t="str">
            <v>PRECIOS A:</v>
          </cell>
          <cell r="G2284">
            <v>0</v>
          </cell>
        </row>
        <row r="2285">
          <cell r="A2285" t="str">
            <v>UBICACIÓN:</v>
          </cell>
          <cell r="B2285">
            <v>0</v>
          </cell>
        </row>
        <row r="2286">
          <cell r="A2286" t="str">
            <v>RUBRO:</v>
          </cell>
          <cell r="C2286">
            <v>0</v>
          </cell>
        </row>
        <row r="2287">
          <cell r="A2287" t="str">
            <v>ITEM:</v>
          </cell>
          <cell r="B2287" t="str">
            <v/>
          </cell>
          <cell r="C2287" t="str">
            <v/>
          </cell>
          <cell r="F2287" t="str">
            <v>UNIDAD:</v>
          </cell>
          <cell r="G2287" t="str">
            <v/>
          </cell>
        </row>
        <row r="2289">
          <cell r="A2289" t="str">
            <v>DATOS REDETERMINACION</v>
          </cell>
          <cell r="C2289" t="str">
            <v>DESIGNACION</v>
          </cell>
          <cell r="D2289" t="str">
            <v>U</v>
          </cell>
          <cell r="E2289" t="str">
            <v>Cantidad</v>
          </cell>
          <cell r="F2289" t="str">
            <v>$ Unitarios</v>
          </cell>
          <cell r="G2289" t="str">
            <v>$ Parcial</v>
          </cell>
        </row>
        <row r="2290">
          <cell r="A2290" t="str">
            <v>CÓDIGO</v>
          </cell>
          <cell r="B2290" t="str">
            <v>DESCRIPCIÓN</v>
          </cell>
        </row>
        <row r="2291">
          <cell r="A2291" t="str">
            <v>A - MATERIALES</v>
          </cell>
        </row>
        <row r="2292">
          <cell r="A2292" t="str">
            <v/>
          </cell>
          <cell r="B2292" t="str">
            <v/>
          </cell>
          <cell r="D2292" t="str">
            <v/>
          </cell>
          <cell r="F2292">
            <v>0</v>
          </cell>
          <cell r="G2292">
            <v>0</v>
          </cell>
        </row>
        <row r="2293">
          <cell r="A2293" t="str">
            <v/>
          </cell>
          <cell r="B2293" t="str">
            <v/>
          </cell>
          <cell r="D2293" t="str">
            <v/>
          </cell>
          <cell r="F2293">
            <v>0</v>
          </cell>
          <cell r="G2293">
            <v>0</v>
          </cell>
        </row>
        <row r="2294">
          <cell r="A2294" t="str">
            <v/>
          </cell>
          <cell r="B2294" t="str">
            <v/>
          </cell>
          <cell r="D2294" t="str">
            <v/>
          </cell>
          <cell r="F2294">
            <v>0</v>
          </cell>
          <cell r="G2294">
            <v>0</v>
          </cell>
        </row>
        <row r="2295">
          <cell r="A2295" t="str">
            <v/>
          </cell>
          <cell r="B2295" t="str">
            <v/>
          </cell>
          <cell r="D2295" t="str">
            <v/>
          </cell>
          <cell r="F2295">
            <v>0</v>
          </cell>
          <cell r="G2295">
            <v>0</v>
          </cell>
        </row>
        <row r="2296">
          <cell r="A2296" t="str">
            <v/>
          </cell>
          <cell r="B2296" t="str">
            <v/>
          </cell>
          <cell r="D2296" t="str">
            <v/>
          </cell>
          <cell r="F2296">
            <v>0</v>
          </cell>
          <cell r="G2296">
            <v>0</v>
          </cell>
        </row>
        <row r="2297">
          <cell r="A2297" t="str">
            <v/>
          </cell>
          <cell r="B2297" t="str">
            <v/>
          </cell>
          <cell r="D2297" t="str">
            <v/>
          </cell>
          <cell r="F2297">
            <v>0</v>
          </cell>
          <cell r="G2297">
            <v>0</v>
          </cell>
        </row>
        <row r="2298">
          <cell r="A2298" t="str">
            <v/>
          </cell>
          <cell r="B2298" t="str">
            <v/>
          </cell>
          <cell r="D2298" t="str">
            <v/>
          </cell>
          <cell r="F2298">
            <v>0</v>
          </cell>
          <cell r="G2298">
            <v>0</v>
          </cell>
        </row>
        <row r="2299">
          <cell r="A2299" t="str">
            <v/>
          </cell>
          <cell r="B2299" t="str">
            <v/>
          </cell>
          <cell r="D2299" t="str">
            <v/>
          </cell>
          <cell r="F2299">
            <v>0</v>
          </cell>
          <cell r="G2299">
            <v>0</v>
          </cell>
        </row>
        <row r="2300">
          <cell r="A2300" t="str">
            <v/>
          </cell>
          <cell r="B2300" t="str">
            <v/>
          </cell>
          <cell r="D2300" t="str">
            <v/>
          </cell>
          <cell r="F2300">
            <v>0</v>
          </cell>
          <cell r="G2300">
            <v>0</v>
          </cell>
        </row>
        <row r="2301">
          <cell r="A2301" t="str">
            <v/>
          </cell>
          <cell r="B2301" t="str">
            <v/>
          </cell>
          <cell r="D2301" t="str">
            <v/>
          </cell>
          <cell r="F2301">
            <v>0</v>
          </cell>
          <cell r="G2301">
            <v>0</v>
          </cell>
        </row>
        <row r="2302">
          <cell r="A2302" t="str">
            <v/>
          </cell>
          <cell r="B2302" t="str">
            <v/>
          </cell>
          <cell r="D2302" t="str">
            <v/>
          </cell>
          <cell r="F2302">
            <v>0</v>
          </cell>
          <cell r="G2302">
            <v>0</v>
          </cell>
        </row>
        <row r="2303">
          <cell r="A2303" t="str">
            <v/>
          </cell>
          <cell r="B2303" t="str">
            <v/>
          </cell>
          <cell r="D2303" t="str">
            <v/>
          </cell>
          <cell r="F2303">
            <v>0</v>
          </cell>
          <cell r="G2303">
            <v>0</v>
          </cell>
        </row>
        <row r="2304">
          <cell r="A2304" t="str">
            <v/>
          </cell>
          <cell r="B2304" t="str">
            <v/>
          </cell>
          <cell r="D2304" t="str">
            <v/>
          </cell>
          <cell r="F2304">
            <v>0</v>
          </cell>
          <cell r="G2304">
            <v>0</v>
          </cell>
        </row>
        <row r="2305">
          <cell r="A2305" t="str">
            <v/>
          </cell>
          <cell r="B2305" t="str">
            <v/>
          </cell>
          <cell r="D2305" t="str">
            <v/>
          </cell>
          <cell r="F2305">
            <v>0</v>
          </cell>
          <cell r="G2305">
            <v>0</v>
          </cell>
        </row>
        <row r="2306">
          <cell r="A2306" t="str">
            <v/>
          </cell>
          <cell r="B2306" t="str">
            <v/>
          </cell>
          <cell r="D2306" t="str">
            <v/>
          </cell>
          <cell r="F2306">
            <v>0</v>
          </cell>
          <cell r="G2306">
            <v>0</v>
          </cell>
        </row>
        <row r="2307">
          <cell r="A2307" t="str">
            <v/>
          </cell>
          <cell r="B2307" t="str">
            <v/>
          </cell>
          <cell r="D2307" t="str">
            <v/>
          </cell>
          <cell r="F2307">
            <v>0</v>
          </cell>
          <cell r="G2307">
            <v>0</v>
          </cell>
        </row>
        <row r="2308">
          <cell r="A2308" t="str">
            <v/>
          </cell>
          <cell r="B2308" t="str">
            <v/>
          </cell>
          <cell r="D2308" t="str">
            <v/>
          </cell>
          <cell r="F2308">
            <v>0</v>
          </cell>
          <cell r="G2308">
            <v>0</v>
          </cell>
        </row>
        <row r="2309">
          <cell r="A2309" t="str">
            <v/>
          </cell>
          <cell r="B2309" t="str">
            <v/>
          </cell>
          <cell r="D2309" t="str">
            <v/>
          </cell>
          <cell r="F2309">
            <v>0</v>
          </cell>
          <cell r="G2309">
            <v>0</v>
          </cell>
        </row>
        <row r="2310">
          <cell r="A2310" t="str">
            <v/>
          </cell>
          <cell r="B2310" t="str">
            <v/>
          </cell>
          <cell r="D2310" t="str">
            <v/>
          </cell>
          <cell r="F2310">
            <v>0</v>
          </cell>
          <cell r="G2310">
            <v>0</v>
          </cell>
        </row>
        <row r="2311">
          <cell r="A2311" t="str">
            <v/>
          </cell>
          <cell r="B2311" t="str">
            <v/>
          </cell>
          <cell r="D2311" t="str">
            <v/>
          </cell>
          <cell r="F2311">
            <v>0</v>
          </cell>
          <cell r="G2311">
            <v>0</v>
          </cell>
        </row>
        <row r="2312">
          <cell r="F2312" t="str">
            <v>Total A</v>
          </cell>
          <cell r="G2312">
            <v>0</v>
          </cell>
        </row>
        <row r="2313">
          <cell r="A2313" t="str">
            <v>B - MANO DE OBRA</v>
          </cell>
        </row>
        <row r="2314">
          <cell r="A2314" t="str">
            <v/>
          </cell>
          <cell r="B2314" t="str">
            <v/>
          </cell>
          <cell r="D2314" t="str">
            <v/>
          </cell>
          <cell r="F2314">
            <v>0</v>
          </cell>
          <cell r="G2314">
            <v>0</v>
          </cell>
        </row>
        <row r="2315">
          <cell r="A2315" t="str">
            <v/>
          </cell>
          <cell r="B2315" t="str">
            <v/>
          </cell>
          <cell r="D2315" t="str">
            <v/>
          </cell>
          <cell r="F2315">
            <v>0</v>
          </cell>
          <cell r="G2315">
            <v>0</v>
          </cell>
        </row>
        <row r="2316">
          <cell r="A2316" t="str">
            <v/>
          </cell>
          <cell r="B2316" t="str">
            <v/>
          </cell>
          <cell r="D2316" t="str">
            <v/>
          </cell>
          <cell r="F2316">
            <v>0</v>
          </cell>
          <cell r="G2316">
            <v>0</v>
          </cell>
        </row>
        <row r="2317">
          <cell r="A2317" t="str">
            <v/>
          </cell>
          <cell r="B2317" t="str">
            <v/>
          </cell>
          <cell r="D2317" t="str">
            <v/>
          </cell>
          <cell r="F2317">
            <v>0</v>
          </cell>
          <cell r="G2317">
            <v>0</v>
          </cell>
        </row>
        <row r="2318">
          <cell r="A2318" t="str">
            <v/>
          </cell>
          <cell r="B2318" t="str">
            <v/>
          </cell>
          <cell r="D2318" t="str">
            <v/>
          </cell>
          <cell r="F2318">
            <v>0</v>
          </cell>
          <cell r="G2318">
            <v>0</v>
          </cell>
        </row>
        <row r="2319">
          <cell r="A2319" t="str">
            <v/>
          </cell>
          <cell r="B2319" t="str">
            <v/>
          </cell>
          <cell r="D2319" t="str">
            <v/>
          </cell>
          <cell r="F2319">
            <v>0</v>
          </cell>
          <cell r="G2319">
            <v>0</v>
          </cell>
        </row>
        <row r="2320">
          <cell r="A2320" t="str">
            <v/>
          </cell>
          <cell r="B2320" t="str">
            <v/>
          </cell>
          <cell r="D2320" t="str">
            <v/>
          </cell>
          <cell r="F2320">
            <v>0</v>
          </cell>
          <cell r="G2320">
            <v>0</v>
          </cell>
        </row>
        <row r="2321">
          <cell r="A2321" t="str">
            <v/>
          </cell>
          <cell r="B2321" t="str">
            <v/>
          </cell>
          <cell r="D2321" t="str">
            <v/>
          </cell>
          <cell r="F2321">
            <v>0</v>
          </cell>
          <cell r="G2321">
            <v>0</v>
          </cell>
        </row>
        <row r="2322">
          <cell r="F2322" t="str">
            <v>Total B</v>
          </cell>
          <cell r="G2322">
            <v>0</v>
          </cell>
        </row>
        <row r="2323">
          <cell r="A2323" t="str">
            <v>C - EQUIPOS</v>
          </cell>
        </row>
        <row r="2324">
          <cell r="A2324" t="str">
            <v/>
          </cell>
          <cell r="B2324" t="str">
            <v/>
          </cell>
          <cell r="D2324" t="str">
            <v/>
          </cell>
          <cell r="F2324">
            <v>0</v>
          </cell>
          <cell r="G2324">
            <v>0</v>
          </cell>
        </row>
        <row r="2325">
          <cell r="A2325" t="str">
            <v/>
          </cell>
          <cell r="B2325" t="str">
            <v/>
          </cell>
          <cell r="D2325" t="str">
            <v/>
          </cell>
          <cell r="F2325">
            <v>0</v>
          </cell>
          <cell r="G2325">
            <v>0</v>
          </cell>
        </row>
        <row r="2326">
          <cell r="A2326" t="str">
            <v/>
          </cell>
          <cell r="B2326" t="str">
            <v/>
          </cell>
          <cell r="D2326" t="str">
            <v/>
          </cell>
          <cell r="F2326">
            <v>0</v>
          </cell>
          <cell r="G2326">
            <v>0</v>
          </cell>
        </row>
        <row r="2327">
          <cell r="A2327" t="str">
            <v/>
          </cell>
          <cell r="B2327" t="str">
            <v/>
          </cell>
          <cell r="D2327" t="str">
            <v/>
          </cell>
          <cell r="F2327">
            <v>0</v>
          </cell>
          <cell r="G2327">
            <v>0</v>
          </cell>
        </row>
        <row r="2328">
          <cell r="A2328" t="str">
            <v/>
          </cell>
          <cell r="B2328" t="str">
            <v/>
          </cell>
          <cell r="D2328" t="str">
            <v/>
          </cell>
          <cell r="F2328">
            <v>0</v>
          </cell>
          <cell r="G2328">
            <v>0</v>
          </cell>
        </row>
        <row r="2329">
          <cell r="A2329" t="str">
            <v/>
          </cell>
          <cell r="B2329" t="str">
            <v/>
          </cell>
          <cell r="D2329" t="str">
            <v/>
          </cell>
          <cell r="F2329">
            <v>0</v>
          </cell>
          <cell r="G2329">
            <v>0</v>
          </cell>
        </row>
        <row r="2330">
          <cell r="A2330" t="str">
            <v/>
          </cell>
          <cell r="B2330" t="str">
            <v/>
          </cell>
          <cell r="D2330" t="str">
            <v/>
          </cell>
          <cell r="F2330">
            <v>0</v>
          </cell>
          <cell r="G2330">
            <v>0</v>
          </cell>
        </row>
        <row r="2331">
          <cell r="A2331" t="str">
            <v/>
          </cell>
          <cell r="B2331" t="str">
            <v/>
          </cell>
          <cell r="D2331" t="str">
            <v/>
          </cell>
          <cell r="F2331">
            <v>0</v>
          </cell>
          <cell r="G2331">
            <v>0</v>
          </cell>
        </row>
        <row r="2332">
          <cell r="A2332" t="str">
            <v/>
          </cell>
          <cell r="B2332" t="str">
            <v/>
          </cell>
          <cell r="D2332" t="str">
            <v/>
          </cell>
          <cell r="F2332">
            <v>0</v>
          </cell>
          <cell r="G2332">
            <v>0</v>
          </cell>
        </row>
        <row r="2333">
          <cell r="A2333" t="str">
            <v/>
          </cell>
          <cell r="B2333" t="str">
            <v/>
          </cell>
          <cell r="D2333" t="str">
            <v/>
          </cell>
          <cell r="F2333">
            <v>0</v>
          </cell>
          <cell r="G2333">
            <v>0</v>
          </cell>
        </row>
        <row r="2334">
          <cell r="F2334" t="str">
            <v>Total C</v>
          </cell>
          <cell r="G2334">
            <v>0</v>
          </cell>
        </row>
        <row r="2336">
          <cell r="A2336" t="str">
            <v/>
          </cell>
          <cell r="B2336" t="str">
            <v/>
          </cell>
          <cell r="D2336" t="str">
            <v>COSTO NETO</v>
          </cell>
          <cell r="F2336" t="str">
            <v>Total D=A+B+C</v>
          </cell>
          <cell r="G2336">
            <v>0</v>
          </cell>
        </row>
        <row r="2338">
          <cell r="A2338" t="str">
            <v>ANALISIS DE PRECIOS</v>
          </cell>
        </row>
        <row r="2339">
          <cell r="A2339" t="str">
            <v>COMITENTE:</v>
          </cell>
          <cell r="B2339" t="str">
            <v>INSTITUTO PROVINCIAL DE LA VIVIENDA</v>
          </cell>
        </row>
        <row r="2340">
          <cell r="A2340" t="str">
            <v>CONTRATISTA:</v>
          </cell>
          <cell r="B2340">
            <v>0</v>
          </cell>
        </row>
        <row r="2341">
          <cell r="A2341" t="str">
            <v>OBRA:</v>
          </cell>
          <cell r="B2341">
            <v>0</v>
          </cell>
          <cell r="F2341" t="str">
            <v>PRECIOS A:</v>
          </cell>
          <cell r="G2341">
            <v>0</v>
          </cell>
        </row>
        <row r="2342">
          <cell r="A2342" t="str">
            <v>UBICACIÓN:</v>
          </cell>
          <cell r="B2342">
            <v>0</v>
          </cell>
        </row>
        <row r="2343">
          <cell r="A2343" t="str">
            <v>RUBRO:</v>
          </cell>
          <cell r="C2343">
            <v>0</v>
          </cell>
        </row>
        <row r="2344">
          <cell r="A2344" t="str">
            <v>ITEM:</v>
          </cell>
          <cell r="B2344" t="str">
            <v/>
          </cell>
          <cell r="C2344" t="str">
            <v/>
          </cell>
          <cell r="F2344" t="str">
            <v>UNIDAD:</v>
          </cell>
          <cell r="G2344" t="str">
            <v/>
          </cell>
        </row>
        <row r="2346">
          <cell r="A2346" t="str">
            <v>DATOS REDETERMINACION</v>
          </cell>
          <cell r="C2346" t="str">
            <v>DESIGNACION</v>
          </cell>
          <cell r="D2346" t="str">
            <v>U</v>
          </cell>
          <cell r="E2346" t="str">
            <v>Cantidad</v>
          </cell>
          <cell r="F2346" t="str">
            <v>$ Unitarios</v>
          </cell>
          <cell r="G2346" t="str">
            <v>$ Parcial</v>
          </cell>
        </row>
        <row r="2347">
          <cell r="A2347" t="str">
            <v>CÓDIGO</v>
          </cell>
          <cell r="B2347" t="str">
            <v>DESCRIPCIÓN</v>
          </cell>
        </row>
        <row r="2348">
          <cell r="A2348" t="str">
            <v>A - MATERIALES</v>
          </cell>
        </row>
        <row r="2349">
          <cell r="A2349" t="str">
            <v/>
          </cell>
          <cell r="B2349" t="str">
            <v/>
          </cell>
          <cell r="D2349" t="str">
            <v/>
          </cell>
          <cell r="F2349">
            <v>0</v>
          </cell>
          <cell r="G2349">
            <v>0</v>
          </cell>
        </row>
        <row r="2350">
          <cell r="A2350" t="str">
            <v/>
          </cell>
          <cell r="B2350" t="str">
            <v/>
          </cell>
          <cell r="D2350" t="str">
            <v/>
          </cell>
          <cell r="F2350">
            <v>0</v>
          </cell>
          <cell r="G2350">
            <v>0</v>
          </cell>
        </row>
        <row r="2351">
          <cell r="A2351" t="str">
            <v/>
          </cell>
          <cell r="B2351" t="str">
            <v/>
          </cell>
          <cell r="D2351" t="str">
            <v/>
          </cell>
          <cell r="F2351">
            <v>0</v>
          </cell>
          <cell r="G2351">
            <v>0</v>
          </cell>
        </row>
        <row r="2352">
          <cell r="A2352" t="str">
            <v/>
          </cell>
          <cell r="B2352" t="str">
            <v/>
          </cell>
          <cell r="D2352" t="str">
            <v/>
          </cell>
          <cell r="F2352">
            <v>0</v>
          </cell>
          <cell r="G2352">
            <v>0</v>
          </cell>
        </row>
        <row r="2353">
          <cell r="A2353" t="str">
            <v/>
          </cell>
          <cell r="B2353" t="str">
            <v/>
          </cell>
          <cell r="D2353" t="str">
            <v/>
          </cell>
          <cell r="F2353">
            <v>0</v>
          </cell>
          <cell r="G2353">
            <v>0</v>
          </cell>
        </row>
        <row r="2354">
          <cell r="A2354" t="str">
            <v/>
          </cell>
          <cell r="B2354" t="str">
            <v/>
          </cell>
          <cell r="D2354" t="str">
            <v/>
          </cell>
          <cell r="F2354">
            <v>0</v>
          </cell>
          <cell r="G2354">
            <v>0</v>
          </cell>
        </row>
        <row r="2355">
          <cell r="A2355" t="str">
            <v/>
          </cell>
          <cell r="B2355" t="str">
            <v/>
          </cell>
          <cell r="D2355" t="str">
            <v/>
          </cell>
          <cell r="F2355">
            <v>0</v>
          </cell>
          <cell r="G2355">
            <v>0</v>
          </cell>
        </row>
        <row r="2356">
          <cell r="A2356" t="str">
            <v/>
          </cell>
          <cell r="B2356" t="str">
            <v/>
          </cell>
          <cell r="D2356" t="str">
            <v/>
          </cell>
          <cell r="F2356">
            <v>0</v>
          </cell>
          <cell r="G2356">
            <v>0</v>
          </cell>
        </row>
        <row r="2357">
          <cell r="A2357" t="str">
            <v/>
          </cell>
          <cell r="B2357" t="str">
            <v/>
          </cell>
          <cell r="D2357" t="str">
            <v/>
          </cell>
          <cell r="F2357">
            <v>0</v>
          </cell>
          <cell r="G2357">
            <v>0</v>
          </cell>
        </row>
        <row r="2358">
          <cell r="A2358" t="str">
            <v/>
          </cell>
          <cell r="B2358" t="str">
            <v/>
          </cell>
          <cell r="D2358" t="str">
            <v/>
          </cell>
          <cell r="F2358">
            <v>0</v>
          </cell>
          <cell r="G2358">
            <v>0</v>
          </cell>
        </row>
        <row r="2359">
          <cell r="A2359" t="str">
            <v/>
          </cell>
          <cell r="B2359" t="str">
            <v/>
          </cell>
          <cell r="D2359" t="str">
            <v/>
          </cell>
          <cell r="F2359">
            <v>0</v>
          </cell>
          <cell r="G2359">
            <v>0</v>
          </cell>
        </row>
        <row r="2360">
          <cell r="A2360" t="str">
            <v/>
          </cell>
          <cell r="B2360" t="str">
            <v/>
          </cell>
          <cell r="D2360" t="str">
            <v/>
          </cell>
          <cell r="F2360">
            <v>0</v>
          </cell>
          <cell r="G2360">
            <v>0</v>
          </cell>
        </row>
        <row r="2361">
          <cell r="A2361" t="str">
            <v/>
          </cell>
          <cell r="B2361" t="str">
            <v/>
          </cell>
          <cell r="D2361" t="str">
            <v/>
          </cell>
          <cell r="F2361">
            <v>0</v>
          </cell>
          <cell r="G2361">
            <v>0</v>
          </cell>
        </row>
        <row r="2362">
          <cell r="A2362" t="str">
            <v/>
          </cell>
          <cell r="B2362" t="str">
            <v/>
          </cell>
          <cell r="D2362" t="str">
            <v/>
          </cell>
          <cell r="F2362">
            <v>0</v>
          </cell>
          <cell r="G2362">
            <v>0</v>
          </cell>
        </row>
        <row r="2363">
          <cell r="A2363" t="str">
            <v/>
          </cell>
          <cell r="B2363" t="str">
            <v/>
          </cell>
          <cell r="D2363" t="str">
            <v/>
          </cell>
          <cell r="F2363">
            <v>0</v>
          </cell>
          <cell r="G2363">
            <v>0</v>
          </cell>
        </row>
        <row r="2364">
          <cell r="A2364" t="str">
            <v/>
          </cell>
          <cell r="B2364" t="str">
            <v/>
          </cell>
          <cell r="D2364" t="str">
            <v/>
          </cell>
          <cell r="F2364">
            <v>0</v>
          </cell>
          <cell r="G2364">
            <v>0</v>
          </cell>
        </row>
        <row r="2365">
          <cell r="A2365" t="str">
            <v/>
          </cell>
          <cell r="B2365" t="str">
            <v/>
          </cell>
          <cell r="D2365" t="str">
            <v/>
          </cell>
          <cell r="F2365">
            <v>0</v>
          </cell>
          <cell r="G2365">
            <v>0</v>
          </cell>
        </row>
        <row r="2366">
          <cell r="A2366" t="str">
            <v/>
          </cell>
          <cell r="B2366" t="str">
            <v/>
          </cell>
          <cell r="D2366" t="str">
            <v/>
          </cell>
          <cell r="F2366">
            <v>0</v>
          </cell>
          <cell r="G2366">
            <v>0</v>
          </cell>
        </row>
        <row r="2367">
          <cell r="A2367" t="str">
            <v/>
          </cell>
          <cell r="B2367" t="str">
            <v/>
          </cell>
          <cell r="D2367" t="str">
            <v/>
          </cell>
          <cell r="F2367">
            <v>0</v>
          </cell>
          <cell r="G2367">
            <v>0</v>
          </cell>
        </row>
        <row r="2368">
          <cell r="A2368" t="str">
            <v/>
          </cell>
          <cell r="B2368" t="str">
            <v/>
          </cell>
          <cell r="D2368" t="str">
            <v/>
          </cell>
          <cell r="F2368">
            <v>0</v>
          </cell>
          <cell r="G2368">
            <v>0</v>
          </cell>
        </row>
        <row r="2369">
          <cell r="F2369" t="str">
            <v>Total A</v>
          </cell>
          <cell r="G2369">
            <v>0</v>
          </cell>
        </row>
        <row r="2370">
          <cell r="A2370" t="str">
            <v>B - MANO DE OBRA</v>
          </cell>
        </row>
        <row r="2371">
          <cell r="A2371" t="str">
            <v/>
          </cell>
          <cell r="B2371" t="str">
            <v/>
          </cell>
          <cell r="D2371" t="str">
            <v/>
          </cell>
          <cell r="F2371">
            <v>0</v>
          </cell>
          <cell r="G2371">
            <v>0</v>
          </cell>
        </row>
        <row r="2372">
          <cell r="A2372" t="str">
            <v/>
          </cell>
          <cell r="B2372" t="str">
            <v/>
          </cell>
          <cell r="D2372" t="str">
            <v/>
          </cell>
          <cell r="F2372">
            <v>0</v>
          </cell>
          <cell r="G2372">
            <v>0</v>
          </cell>
        </row>
        <row r="2373">
          <cell r="A2373" t="str">
            <v/>
          </cell>
          <cell r="B2373" t="str">
            <v/>
          </cell>
          <cell r="D2373" t="str">
            <v/>
          </cell>
          <cell r="F2373">
            <v>0</v>
          </cell>
          <cell r="G2373">
            <v>0</v>
          </cell>
        </row>
        <row r="2374">
          <cell r="A2374" t="str">
            <v/>
          </cell>
          <cell r="B2374" t="str">
            <v/>
          </cell>
          <cell r="D2374" t="str">
            <v/>
          </cell>
          <cell r="F2374">
            <v>0</v>
          </cell>
          <cell r="G2374">
            <v>0</v>
          </cell>
        </row>
        <row r="2375">
          <cell r="A2375" t="str">
            <v/>
          </cell>
          <cell r="B2375" t="str">
            <v/>
          </cell>
          <cell r="D2375" t="str">
            <v/>
          </cell>
          <cell r="F2375">
            <v>0</v>
          </cell>
          <cell r="G2375">
            <v>0</v>
          </cell>
        </row>
        <row r="2376">
          <cell r="A2376" t="str">
            <v/>
          </cell>
          <cell r="B2376" t="str">
            <v/>
          </cell>
          <cell r="D2376" t="str">
            <v/>
          </cell>
          <cell r="F2376">
            <v>0</v>
          </cell>
          <cell r="G2376">
            <v>0</v>
          </cell>
        </row>
        <row r="2377">
          <cell r="A2377" t="str">
            <v/>
          </cell>
          <cell r="B2377" t="str">
            <v/>
          </cell>
          <cell r="D2377" t="str">
            <v/>
          </cell>
          <cell r="F2377">
            <v>0</v>
          </cell>
          <cell r="G2377">
            <v>0</v>
          </cell>
        </row>
        <row r="2378">
          <cell r="A2378" t="str">
            <v/>
          </cell>
          <cell r="B2378" t="str">
            <v/>
          </cell>
          <cell r="D2378" t="str">
            <v/>
          </cell>
          <cell r="F2378">
            <v>0</v>
          </cell>
          <cell r="G2378">
            <v>0</v>
          </cell>
        </row>
        <row r="2379">
          <cell r="F2379" t="str">
            <v>Total B</v>
          </cell>
          <cell r="G2379">
            <v>0</v>
          </cell>
        </row>
        <row r="2380">
          <cell r="A2380" t="str">
            <v>C - EQUIPOS</v>
          </cell>
        </row>
        <row r="2381">
          <cell r="A2381" t="str">
            <v/>
          </cell>
          <cell r="B2381" t="str">
            <v/>
          </cell>
          <cell r="D2381" t="str">
            <v/>
          </cell>
          <cell r="F2381">
            <v>0</v>
          </cell>
          <cell r="G2381">
            <v>0</v>
          </cell>
        </row>
        <row r="2382">
          <cell r="A2382" t="str">
            <v/>
          </cell>
          <cell r="B2382" t="str">
            <v/>
          </cell>
          <cell r="D2382" t="str">
            <v/>
          </cell>
          <cell r="F2382">
            <v>0</v>
          </cell>
          <cell r="G2382">
            <v>0</v>
          </cell>
        </row>
        <row r="2383">
          <cell r="A2383" t="str">
            <v/>
          </cell>
          <cell r="B2383" t="str">
            <v/>
          </cell>
          <cell r="D2383" t="str">
            <v/>
          </cell>
          <cell r="F2383">
            <v>0</v>
          </cell>
          <cell r="G2383">
            <v>0</v>
          </cell>
        </row>
        <row r="2384">
          <cell r="A2384" t="str">
            <v/>
          </cell>
          <cell r="B2384" t="str">
            <v/>
          </cell>
          <cell r="D2384" t="str">
            <v/>
          </cell>
          <cell r="F2384">
            <v>0</v>
          </cell>
          <cell r="G2384">
            <v>0</v>
          </cell>
        </row>
        <row r="2385">
          <cell r="A2385" t="str">
            <v/>
          </cell>
          <cell r="B2385" t="str">
            <v/>
          </cell>
          <cell r="D2385" t="str">
            <v/>
          </cell>
          <cell r="F2385">
            <v>0</v>
          </cell>
          <cell r="G2385">
            <v>0</v>
          </cell>
        </row>
        <row r="2386">
          <cell r="A2386" t="str">
            <v/>
          </cell>
          <cell r="B2386" t="str">
            <v/>
          </cell>
          <cell r="D2386" t="str">
            <v/>
          </cell>
          <cell r="F2386">
            <v>0</v>
          </cell>
          <cell r="G2386">
            <v>0</v>
          </cell>
        </row>
        <row r="2387">
          <cell r="A2387" t="str">
            <v/>
          </cell>
          <cell r="B2387" t="str">
            <v/>
          </cell>
          <cell r="D2387" t="str">
            <v/>
          </cell>
          <cell r="F2387">
            <v>0</v>
          </cell>
          <cell r="G2387">
            <v>0</v>
          </cell>
        </row>
        <row r="2388">
          <cell r="A2388" t="str">
            <v/>
          </cell>
          <cell r="B2388" t="str">
            <v/>
          </cell>
          <cell r="D2388" t="str">
            <v/>
          </cell>
          <cell r="F2388">
            <v>0</v>
          </cell>
          <cell r="G2388">
            <v>0</v>
          </cell>
        </row>
        <row r="2389">
          <cell r="A2389" t="str">
            <v/>
          </cell>
          <cell r="B2389" t="str">
            <v/>
          </cell>
          <cell r="D2389" t="str">
            <v/>
          </cell>
          <cell r="F2389">
            <v>0</v>
          </cell>
          <cell r="G2389">
            <v>0</v>
          </cell>
        </row>
        <row r="2390">
          <cell r="A2390" t="str">
            <v/>
          </cell>
          <cell r="B2390" t="str">
            <v/>
          </cell>
          <cell r="D2390" t="str">
            <v/>
          </cell>
          <cell r="F2390">
            <v>0</v>
          </cell>
          <cell r="G2390">
            <v>0</v>
          </cell>
        </row>
        <row r="2391">
          <cell r="F2391" t="str">
            <v>Total C</v>
          </cell>
          <cell r="G2391">
            <v>0</v>
          </cell>
        </row>
        <row r="2393">
          <cell r="A2393" t="str">
            <v/>
          </cell>
          <cell r="B2393" t="str">
            <v/>
          </cell>
          <cell r="D2393" t="str">
            <v>COSTO NETO</v>
          </cell>
          <cell r="F2393" t="str">
            <v>Total D=A+B+C</v>
          </cell>
          <cell r="G2393">
            <v>0</v>
          </cell>
        </row>
        <row r="2395">
          <cell r="A2395" t="str">
            <v>ANALISIS DE PRECIOS</v>
          </cell>
        </row>
        <row r="2396">
          <cell r="A2396" t="str">
            <v>COMITENTE:</v>
          </cell>
          <cell r="B2396" t="str">
            <v>INSTITUTO PROVINCIAL DE LA VIVIENDA</v>
          </cell>
        </row>
        <row r="2397">
          <cell r="A2397" t="str">
            <v>CONTRATISTA:</v>
          </cell>
          <cell r="B2397">
            <v>0</v>
          </cell>
        </row>
        <row r="2398">
          <cell r="A2398" t="str">
            <v>OBRA:</v>
          </cell>
          <cell r="B2398">
            <v>0</v>
          </cell>
          <cell r="F2398" t="str">
            <v>PRECIOS A:</v>
          </cell>
          <cell r="G2398">
            <v>0</v>
          </cell>
        </row>
        <row r="2399">
          <cell r="A2399" t="str">
            <v>UBICACIÓN:</v>
          </cell>
          <cell r="B2399">
            <v>0</v>
          </cell>
        </row>
        <row r="2400">
          <cell r="A2400" t="str">
            <v>RUBRO:</v>
          </cell>
          <cell r="C2400">
            <v>0</v>
          </cell>
        </row>
        <row r="2401">
          <cell r="A2401" t="str">
            <v>ITEM:</v>
          </cell>
          <cell r="B2401" t="str">
            <v/>
          </cell>
          <cell r="C2401" t="str">
            <v/>
          </cell>
          <cell r="F2401" t="str">
            <v>UNIDAD:</v>
          </cell>
          <cell r="G2401" t="str">
            <v/>
          </cell>
        </row>
        <row r="2403">
          <cell r="A2403" t="str">
            <v>DATOS REDETERMINACION</v>
          </cell>
          <cell r="C2403" t="str">
            <v>DESIGNACION</v>
          </cell>
          <cell r="D2403" t="str">
            <v>U</v>
          </cell>
          <cell r="E2403" t="str">
            <v>Cantidad</v>
          </cell>
          <cell r="F2403" t="str">
            <v>$ Unitarios</v>
          </cell>
          <cell r="G2403" t="str">
            <v>$ Parcial</v>
          </cell>
        </row>
        <row r="2404">
          <cell r="A2404" t="str">
            <v>CÓDIGO</v>
          </cell>
          <cell r="B2404" t="str">
            <v>DESCRIPCIÓN</v>
          </cell>
        </row>
        <row r="2405">
          <cell r="A2405" t="str">
            <v>A - MATERIALES</v>
          </cell>
        </row>
        <row r="2406">
          <cell r="A2406" t="str">
            <v/>
          </cell>
          <cell r="B2406" t="str">
            <v/>
          </cell>
          <cell r="D2406" t="str">
            <v/>
          </cell>
          <cell r="F2406">
            <v>0</v>
          </cell>
          <cell r="G2406">
            <v>0</v>
          </cell>
        </row>
        <row r="2407">
          <cell r="A2407" t="str">
            <v/>
          </cell>
          <cell r="B2407" t="str">
            <v/>
          </cell>
          <cell r="D2407" t="str">
            <v/>
          </cell>
          <cell r="F2407">
            <v>0</v>
          </cell>
          <cell r="G2407">
            <v>0</v>
          </cell>
        </row>
        <row r="2408">
          <cell r="A2408" t="str">
            <v/>
          </cell>
          <cell r="B2408" t="str">
            <v/>
          </cell>
          <cell r="D2408" t="str">
            <v/>
          </cell>
          <cell r="F2408">
            <v>0</v>
          </cell>
          <cell r="G2408">
            <v>0</v>
          </cell>
        </row>
        <row r="2409">
          <cell r="A2409" t="str">
            <v/>
          </cell>
          <cell r="B2409" t="str">
            <v/>
          </cell>
          <cell r="D2409" t="str">
            <v/>
          </cell>
          <cell r="F2409">
            <v>0</v>
          </cell>
          <cell r="G2409">
            <v>0</v>
          </cell>
        </row>
        <row r="2410">
          <cell r="A2410" t="str">
            <v/>
          </cell>
          <cell r="B2410" t="str">
            <v/>
          </cell>
          <cell r="D2410" t="str">
            <v/>
          </cell>
          <cell r="F2410">
            <v>0</v>
          </cell>
          <cell r="G2410">
            <v>0</v>
          </cell>
        </row>
        <row r="2411">
          <cell r="A2411" t="str">
            <v/>
          </cell>
          <cell r="B2411" t="str">
            <v/>
          </cell>
          <cell r="D2411" t="str">
            <v/>
          </cell>
          <cell r="F2411">
            <v>0</v>
          </cell>
          <cell r="G2411">
            <v>0</v>
          </cell>
        </row>
        <row r="2412">
          <cell r="A2412" t="str">
            <v/>
          </cell>
          <cell r="B2412" t="str">
            <v/>
          </cell>
          <cell r="D2412" t="str">
            <v/>
          </cell>
          <cell r="F2412">
            <v>0</v>
          </cell>
          <cell r="G2412">
            <v>0</v>
          </cell>
        </row>
        <row r="2413">
          <cell r="A2413" t="str">
            <v/>
          </cell>
          <cell r="B2413" t="str">
            <v/>
          </cell>
          <cell r="D2413" t="str">
            <v/>
          </cell>
          <cell r="F2413">
            <v>0</v>
          </cell>
          <cell r="G2413">
            <v>0</v>
          </cell>
        </row>
        <row r="2414">
          <cell r="A2414" t="str">
            <v/>
          </cell>
          <cell r="B2414" t="str">
            <v/>
          </cell>
          <cell r="D2414" t="str">
            <v/>
          </cell>
          <cell r="F2414">
            <v>0</v>
          </cell>
          <cell r="G2414">
            <v>0</v>
          </cell>
        </row>
        <row r="2415">
          <cell r="A2415" t="str">
            <v/>
          </cell>
          <cell r="B2415" t="str">
            <v/>
          </cell>
          <cell r="D2415" t="str">
            <v/>
          </cell>
          <cell r="F2415">
            <v>0</v>
          </cell>
          <cell r="G2415">
            <v>0</v>
          </cell>
        </row>
        <row r="2416">
          <cell r="A2416" t="str">
            <v/>
          </cell>
          <cell r="B2416" t="str">
            <v/>
          </cell>
          <cell r="D2416" t="str">
            <v/>
          </cell>
          <cell r="F2416">
            <v>0</v>
          </cell>
          <cell r="G2416">
            <v>0</v>
          </cell>
        </row>
        <row r="2417">
          <cell r="A2417" t="str">
            <v/>
          </cell>
          <cell r="B2417" t="str">
            <v/>
          </cell>
          <cell r="D2417" t="str">
            <v/>
          </cell>
          <cell r="F2417">
            <v>0</v>
          </cell>
          <cell r="G2417">
            <v>0</v>
          </cell>
        </row>
        <row r="2418">
          <cell r="A2418" t="str">
            <v/>
          </cell>
          <cell r="B2418" t="str">
            <v/>
          </cell>
          <cell r="D2418" t="str">
            <v/>
          </cell>
          <cell r="F2418">
            <v>0</v>
          </cell>
          <cell r="G2418">
            <v>0</v>
          </cell>
        </row>
        <row r="2419">
          <cell r="A2419" t="str">
            <v/>
          </cell>
          <cell r="B2419" t="str">
            <v/>
          </cell>
          <cell r="D2419" t="str">
            <v/>
          </cell>
          <cell r="F2419">
            <v>0</v>
          </cell>
          <cell r="G2419">
            <v>0</v>
          </cell>
        </row>
        <row r="2420">
          <cell r="A2420" t="str">
            <v/>
          </cell>
          <cell r="B2420" t="str">
            <v/>
          </cell>
          <cell r="D2420" t="str">
            <v/>
          </cell>
          <cell r="F2420">
            <v>0</v>
          </cell>
          <cell r="G2420">
            <v>0</v>
          </cell>
        </row>
        <row r="2421">
          <cell r="A2421" t="str">
            <v/>
          </cell>
          <cell r="B2421" t="str">
            <v/>
          </cell>
          <cell r="D2421" t="str">
            <v/>
          </cell>
          <cell r="F2421">
            <v>0</v>
          </cell>
          <cell r="G2421">
            <v>0</v>
          </cell>
        </row>
        <row r="2422">
          <cell r="A2422" t="str">
            <v/>
          </cell>
          <cell r="B2422" t="str">
            <v/>
          </cell>
          <cell r="D2422" t="str">
            <v/>
          </cell>
          <cell r="F2422">
            <v>0</v>
          </cell>
          <cell r="G2422">
            <v>0</v>
          </cell>
        </row>
        <row r="2423">
          <cell r="A2423" t="str">
            <v/>
          </cell>
          <cell r="B2423" t="str">
            <v/>
          </cell>
          <cell r="D2423" t="str">
            <v/>
          </cell>
          <cell r="F2423">
            <v>0</v>
          </cell>
          <cell r="G2423">
            <v>0</v>
          </cell>
        </row>
        <row r="2424">
          <cell r="A2424" t="str">
            <v/>
          </cell>
          <cell r="B2424" t="str">
            <v/>
          </cell>
          <cell r="D2424" t="str">
            <v/>
          </cell>
          <cell r="F2424">
            <v>0</v>
          </cell>
          <cell r="G2424">
            <v>0</v>
          </cell>
        </row>
        <row r="2425">
          <cell r="A2425" t="str">
            <v/>
          </cell>
          <cell r="B2425" t="str">
            <v/>
          </cell>
          <cell r="D2425" t="str">
            <v/>
          </cell>
          <cell r="F2425">
            <v>0</v>
          </cell>
          <cell r="G2425">
            <v>0</v>
          </cell>
        </row>
        <row r="2426">
          <cell r="F2426" t="str">
            <v>Total A</v>
          </cell>
          <cell r="G2426">
            <v>0</v>
          </cell>
        </row>
        <row r="2427">
          <cell r="A2427" t="str">
            <v>B - MANO DE OBRA</v>
          </cell>
        </row>
        <row r="2428">
          <cell r="A2428" t="str">
            <v/>
          </cell>
          <cell r="B2428" t="str">
            <v/>
          </cell>
          <cell r="D2428" t="str">
            <v/>
          </cell>
          <cell r="F2428">
            <v>0</v>
          </cell>
          <cell r="G2428">
            <v>0</v>
          </cell>
        </row>
        <row r="2429">
          <cell r="A2429" t="str">
            <v/>
          </cell>
          <cell r="B2429" t="str">
            <v/>
          </cell>
          <cell r="D2429" t="str">
            <v/>
          </cell>
          <cell r="F2429">
            <v>0</v>
          </cell>
          <cell r="G2429">
            <v>0</v>
          </cell>
        </row>
        <row r="2430">
          <cell r="A2430" t="str">
            <v/>
          </cell>
          <cell r="B2430" t="str">
            <v/>
          </cell>
          <cell r="D2430" t="str">
            <v/>
          </cell>
          <cell r="F2430">
            <v>0</v>
          </cell>
          <cell r="G2430">
            <v>0</v>
          </cell>
        </row>
        <row r="2431">
          <cell r="A2431" t="str">
            <v/>
          </cell>
          <cell r="B2431" t="str">
            <v/>
          </cell>
          <cell r="D2431" t="str">
            <v/>
          </cell>
          <cell r="F2431">
            <v>0</v>
          </cell>
          <cell r="G2431">
            <v>0</v>
          </cell>
        </row>
        <row r="2432">
          <cell r="A2432" t="str">
            <v/>
          </cell>
          <cell r="B2432" t="str">
            <v/>
          </cell>
          <cell r="D2432" t="str">
            <v/>
          </cell>
          <cell r="F2432">
            <v>0</v>
          </cell>
          <cell r="G2432">
            <v>0</v>
          </cell>
        </row>
        <row r="2433">
          <cell r="A2433" t="str">
            <v/>
          </cell>
          <cell r="B2433" t="str">
            <v/>
          </cell>
          <cell r="D2433" t="str">
            <v/>
          </cell>
          <cell r="F2433">
            <v>0</v>
          </cell>
          <cell r="G2433">
            <v>0</v>
          </cell>
        </row>
        <row r="2434">
          <cell r="A2434" t="str">
            <v/>
          </cell>
          <cell r="B2434" t="str">
            <v/>
          </cell>
          <cell r="D2434" t="str">
            <v/>
          </cell>
          <cell r="F2434">
            <v>0</v>
          </cell>
          <cell r="G2434">
            <v>0</v>
          </cell>
        </row>
        <row r="2435">
          <cell r="A2435" t="str">
            <v/>
          </cell>
          <cell r="B2435" t="str">
            <v/>
          </cell>
          <cell r="D2435" t="str">
            <v/>
          </cell>
          <cell r="F2435">
            <v>0</v>
          </cell>
          <cell r="G2435">
            <v>0</v>
          </cell>
        </row>
        <row r="2436">
          <cell r="F2436" t="str">
            <v>Total B</v>
          </cell>
          <cell r="G2436">
            <v>0</v>
          </cell>
        </row>
        <row r="2437">
          <cell r="A2437" t="str">
            <v>C - EQUIPOS</v>
          </cell>
        </row>
        <row r="2438">
          <cell r="A2438" t="str">
            <v/>
          </cell>
          <cell r="B2438" t="str">
            <v/>
          </cell>
          <cell r="D2438" t="str">
            <v/>
          </cell>
          <cell r="F2438">
            <v>0</v>
          </cell>
          <cell r="G2438">
            <v>0</v>
          </cell>
        </row>
        <row r="2439">
          <cell r="A2439" t="str">
            <v/>
          </cell>
          <cell r="B2439" t="str">
            <v/>
          </cell>
          <cell r="D2439" t="str">
            <v/>
          </cell>
          <cell r="F2439">
            <v>0</v>
          </cell>
          <cell r="G2439">
            <v>0</v>
          </cell>
        </row>
        <row r="2440">
          <cell r="A2440" t="str">
            <v/>
          </cell>
          <cell r="B2440" t="str">
            <v/>
          </cell>
          <cell r="D2440" t="str">
            <v/>
          </cell>
          <cell r="F2440">
            <v>0</v>
          </cell>
          <cell r="G2440">
            <v>0</v>
          </cell>
        </row>
        <row r="2441">
          <cell r="A2441" t="str">
            <v/>
          </cell>
          <cell r="B2441" t="str">
            <v/>
          </cell>
          <cell r="D2441" t="str">
            <v/>
          </cell>
          <cell r="F2441">
            <v>0</v>
          </cell>
          <cell r="G2441">
            <v>0</v>
          </cell>
        </row>
        <row r="2442">
          <cell r="A2442" t="str">
            <v/>
          </cell>
          <cell r="B2442" t="str">
            <v/>
          </cell>
          <cell r="D2442" t="str">
            <v/>
          </cell>
          <cell r="F2442">
            <v>0</v>
          </cell>
          <cell r="G2442">
            <v>0</v>
          </cell>
        </row>
        <row r="2443">
          <cell r="A2443" t="str">
            <v/>
          </cell>
          <cell r="B2443" t="str">
            <v/>
          </cell>
          <cell r="D2443" t="str">
            <v/>
          </cell>
          <cell r="F2443">
            <v>0</v>
          </cell>
          <cell r="G2443">
            <v>0</v>
          </cell>
        </row>
        <row r="2444">
          <cell r="A2444" t="str">
            <v/>
          </cell>
          <cell r="B2444" t="str">
            <v/>
          </cell>
          <cell r="D2444" t="str">
            <v/>
          </cell>
          <cell r="F2444">
            <v>0</v>
          </cell>
          <cell r="G2444">
            <v>0</v>
          </cell>
        </row>
        <row r="2445">
          <cell r="A2445" t="str">
            <v/>
          </cell>
          <cell r="B2445" t="str">
            <v/>
          </cell>
          <cell r="D2445" t="str">
            <v/>
          </cell>
          <cell r="F2445">
            <v>0</v>
          </cell>
          <cell r="G2445">
            <v>0</v>
          </cell>
        </row>
        <row r="2446">
          <cell r="A2446" t="str">
            <v/>
          </cell>
          <cell r="B2446" t="str">
            <v/>
          </cell>
          <cell r="D2446" t="str">
            <v/>
          </cell>
          <cell r="F2446">
            <v>0</v>
          </cell>
          <cell r="G2446">
            <v>0</v>
          </cell>
        </row>
        <row r="2447">
          <cell r="A2447" t="str">
            <v/>
          </cell>
          <cell r="B2447" t="str">
            <v/>
          </cell>
          <cell r="D2447" t="str">
            <v/>
          </cell>
          <cell r="F2447">
            <v>0</v>
          </cell>
          <cell r="G2447">
            <v>0</v>
          </cell>
        </row>
        <row r="2448">
          <cell r="F2448" t="str">
            <v>Total C</v>
          </cell>
          <cell r="G2448">
            <v>0</v>
          </cell>
        </row>
        <row r="2450">
          <cell r="A2450" t="str">
            <v/>
          </cell>
          <cell r="B2450" t="str">
            <v/>
          </cell>
          <cell r="D2450" t="str">
            <v>COSTO NETO</v>
          </cell>
          <cell r="F2450" t="str">
            <v>Total D=A+B+C</v>
          </cell>
          <cell r="G2450">
            <v>0</v>
          </cell>
        </row>
        <row r="2452">
          <cell r="A2452" t="str">
            <v>ANALISIS DE PRECIOS</v>
          </cell>
        </row>
        <row r="2453">
          <cell r="A2453" t="str">
            <v>COMITENTE:</v>
          </cell>
          <cell r="B2453" t="str">
            <v>INSTITUTO PROVINCIAL DE LA VIVIENDA</v>
          </cell>
        </row>
        <row r="2454">
          <cell r="A2454" t="str">
            <v>CONTRATISTA:</v>
          </cell>
          <cell r="B2454">
            <v>0</v>
          </cell>
        </row>
        <row r="2455">
          <cell r="A2455" t="str">
            <v>OBRA:</v>
          </cell>
          <cell r="B2455">
            <v>0</v>
          </cell>
          <cell r="F2455" t="str">
            <v>PRECIOS A:</v>
          </cell>
          <cell r="G2455">
            <v>0</v>
          </cell>
        </row>
        <row r="2456">
          <cell r="A2456" t="str">
            <v>UBICACIÓN:</v>
          </cell>
          <cell r="B2456">
            <v>0</v>
          </cell>
        </row>
        <row r="2457">
          <cell r="A2457" t="str">
            <v>RUBRO:</v>
          </cell>
          <cell r="C2457">
            <v>0</v>
          </cell>
        </row>
        <row r="2458">
          <cell r="A2458" t="str">
            <v>ITEM:</v>
          </cell>
          <cell r="B2458" t="str">
            <v/>
          </cell>
          <cell r="C2458" t="str">
            <v/>
          </cell>
          <cell r="F2458" t="str">
            <v>UNIDAD:</v>
          </cell>
          <cell r="G2458" t="str">
            <v/>
          </cell>
        </row>
        <row r="2460">
          <cell r="A2460" t="str">
            <v>DATOS REDETERMINACION</v>
          </cell>
          <cell r="C2460" t="str">
            <v>DESIGNACION</v>
          </cell>
          <cell r="D2460" t="str">
            <v>U</v>
          </cell>
          <cell r="E2460" t="str">
            <v>Cantidad</v>
          </cell>
          <cell r="F2460" t="str">
            <v>$ Unitarios</v>
          </cell>
          <cell r="G2460" t="str">
            <v>$ Parcial</v>
          </cell>
        </row>
        <row r="2461">
          <cell r="A2461" t="str">
            <v>CÓDIGO</v>
          </cell>
          <cell r="B2461" t="str">
            <v>DESCRIPCIÓN</v>
          </cell>
        </row>
        <row r="2462">
          <cell r="A2462" t="str">
            <v>A - MATERIALES</v>
          </cell>
        </row>
        <row r="2463">
          <cell r="A2463" t="str">
            <v/>
          </cell>
          <cell r="B2463" t="str">
            <v/>
          </cell>
          <cell r="D2463" t="str">
            <v/>
          </cell>
          <cell r="F2463">
            <v>0</v>
          </cell>
          <cell r="G2463">
            <v>0</v>
          </cell>
        </row>
        <row r="2464">
          <cell r="A2464" t="str">
            <v/>
          </cell>
          <cell r="B2464" t="str">
            <v/>
          </cell>
          <cell r="D2464" t="str">
            <v/>
          </cell>
          <cell r="F2464">
            <v>0</v>
          </cell>
          <cell r="G2464">
            <v>0</v>
          </cell>
        </row>
        <row r="2465">
          <cell r="A2465" t="str">
            <v/>
          </cell>
          <cell r="B2465" t="str">
            <v/>
          </cell>
          <cell r="D2465" t="str">
            <v/>
          </cell>
          <cell r="F2465">
            <v>0</v>
          </cell>
          <cell r="G2465">
            <v>0</v>
          </cell>
        </row>
        <row r="2466">
          <cell r="A2466" t="str">
            <v/>
          </cell>
          <cell r="B2466" t="str">
            <v/>
          </cell>
          <cell r="D2466" t="str">
            <v/>
          </cell>
          <cell r="F2466">
            <v>0</v>
          </cell>
          <cell r="G2466">
            <v>0</v>
          </cell>
        </row>
        <row r="2467">
          <cell r="A2467" t="str">
            <v/>
          </cell>
          <cell r="B2467" t="str">
            <v/>
          </cell>
          <cell r="D2467" t="str">
            <v/>
          </cell>
          <cell r="F2467">
            <v>0</v>
          </cell>
          <cell r="G2467">
            <v>0</v>
          </cell>
        </row>
        <row r="2468">
          <cell r="A2468" t="str">
            <v/>
          </cell>
          <cell r="B2468" t="str">
            <v/>
          </cell>
          <cell r="D2468" t="str">
            <v/>
          </cell>
          <cell r="F2468">
            <v>0</v>
          </cell>
          <cell r="G2468">
            <v>0</v>
          </cell>
        </row>
        <row r="2469">
          <cell r="A2469" t="str">
            <v/>
          </cell>
          <cell r="B2469" t="str">
            <v/>
          </cell>
          <cell r="D2469" t="str">
            <v/>
          </cell>
          <cell r="F2469">
            <v>0</v>
          </cell>
          <cell r="G2469">
            <v>0</v>
          </cell>
        </row>
        <row r="2470">
          <cell r="A2470" t="str">
            <v/>
          </cell>
          <cell r="B2470" t="str">
            <v/>
          </cell>
          <cell r="D2470" t="str">
            <v/>
          </cell>
          <cell r="F2470">
            <v>0</v>
          </cell>
          <cell r="G2470">
            <v>0</v>
          </cell>
        </row>
        <row r="2471">
          <cell r="A2471" t="str">
            <v/>
          </cell>
          <cell r="B2471" t="str">
            <v/>
          </cell>
          <cell r="D2471" t="str">
            <v/>
          </cell>
          <cell r="F2471">
            <v>0</v>
          </cell>
          <cell r="G2471">
            <v>0</v>
          </cell>
        </row>
        <row r="2472">
          <cell r="A2472" t="str">
            <v/>
          </cell>
          <cell r="B2472" t="str">
            <v/>
          </cell>
          <cell r="D2472" t="str">
            <v/>
          </cell>
          <cell r="F2472">
            <v>0</v>
          </cell>
          <cell r="G2472">
            <v>0</v>
          </cell>
        </row>
        <row r="2473">
          <cell r="A2473" t="str">
            <v/>
          </cell>
          <cell r="B2473" t="str">
            <v/>
          </cell>
          <cell r="D2473" t="str">
            <v/>
          </cell>
          <cell r="F2473">
            <v>0</v>
          </cell>
          <cell r="G2473">
            <v>0</v>
          </cell>
        </row>
        <row r="2474">
          <cell r="A2474" t="str">
            <v/>
          </cell>
          <cell r="B2474" t="str">
            <v/>
          </cell>
          <cell r="D2474" t="str">
            <v/>
          </cell>
          <cell r="F2474">
            <v>0</v>
          </cell>
          <cell r="G2474">
            <v>0</v>
          </cell>
        </row>
        <row r="2475">
          <cell r="A2475" t="str">
            <v/>
          </cell>
          <cell r="B2475" t="str">
            <v/>
          </cell>
          <cell r="D2475" t="str">
            <v/>
          </cell>
          <cell r="F2475">
            <v>0</v>
          </cell>
          <cell r="G2475">
            <v>0</v>
          </cell>
        </row>
        <row r="2476">
          <cell r="A2476" t="str">
            <v/>
          </cell>
          <cell r="B2476" t="str">
            <v/>
          </cell>
          <cell r="D2476" t="str">
            <v/>
          </cell>
          <cell r="F2476">
            <v>0</v>
          </cell>
          <cell r="G2476">
            <v>0</v>
          </cell>
        </row>
        <row r="2477">
          <cell r="A2477" t="str">
            <v/>
          </cell>
          <cell r="B2477" t="str">
            <v/>
          </cell>
          <cell r="D2477" t="str">
            <v/>
          </cell>
          <cell r="F2477">
            <v>0</v>
          </cell>
          <cell r="G2477">
            <v>0</v>
          </cell>
        </row>
        <row r="2478">
          <cell r="A2478" t="str">
            <v/>
          </cell>
          <cell r="B2478" t="str">
            <v/>
          </cell>
          <cell r="D2478" t="str">
            <v/>
          </cell>
          <cell r="F2478">
            <v>0</v>
          </cell>
          <cell r="G2478">
            <v>0</v>
          </cell>
        </row>
        <row r="2479">
          <cell r="A2479" t="str">
            <v/>
          </cell>
          <cell r="B2479" t="str">
            <v/>
          </cell>
          <cell r="D2479" t="str">
            <v/>
          </cell>
          <cell r="F2479">
            <v>0</v>
          </cell>
          <cell r="G2479">
            <v>0</v>
          </cell>
        </row>
        <row r="2480">
          <cell r="A2480" t="str">
            <v/>
          </cell>
          <cell r="B2480" t="str">
            <v/>
          </cell>
          <cell r="D2480" t="str">
            <v/>
          </cell>
          <cell r="F2480">
            <v>0</v>
          </cell>
          <cell r="G2480">
            <v>0</v>
          </cell>
        </row>
        <row r="2481">
          <cell r="A2481" t="str">
            <v/>
          </cell>
          <cell r="B2481" t="str">
            <v/>
          </cell>
          <cell r="D2481" t="str">
            <v/>
          </cell>
          <cell r="F2481">
            <v>0</v>
          </cell>
          <cell r="G2481">
            <v>0</v>
          </cell>
        </row>
        <row r="2482">
          <cell r="A2482" t="str">
            <v/>
          </cell>
          <cell r="B2482" t="str">
            <v/>
          </cell>
          <cell r="D2482" t="str">
            <v/>
          </cell>
          <cell r="F2482">
            <v>0</v>
          </cell>
          <cell r="G2482">
            <v>0</v>
          </cell>
        </row>
        <row r="2483">
          <cell r="F2483" t="str">
            <v>Total A</v>
          </cell>
          <cell r="G2483">
            <v>0</v>
          </cell>
        </row>
        <row r="2484">
          <cell r="A2484" t="str">
            <v>B - MANO DE OBRA</v>
          </cell>
        </row>
        <row r="2485">
          <cell r="A2485" t="str">
            <v/>
          </cell>
          <cell r="B2485" t="str">
            <v/>
          </cell>
          <cell r="D2485" t="str">
            <v/>
          </cell>
          <cell r="F2485">
            <v>0</v>
          </cell>
          <cell r="G2485">
            <v>0</v>
          </cell>
        </row>
        <row r="2486">
          <cell r="A2486" t="str">
            <v/>
          </cell>
          <cell r="B2486" t="str">
            <v/>
          </cell>
          <cell r="D2486" t="str">
            <v/>
          </cell>
          <cell r="F2486">
            <v>0</v>
          </cell>
          <cell r="G2486">
            <v>0</v>
          </cell>
        </row>
        <row r="2487">
          <cell r="A2487" t="str">
            <v/>
          </cell>
          <cell r="B2487" t="str">
            <v/>
          </cell>
          <cell r="D2487" t="str">
            <v/>
          </cell>
          <cell r="F2487">
            <v>0</v>
          </cell>
          <cell r="G2487">
            <v>0</v>
          </cell>
        </row>
        <row r="2488">
          <cell r="A2488" t="str">
            <v/>
          </cell>
          <cell r="B2488" t="str">
            <v/>
          </cell>
          <cell r="D2488" t="str">
            <v/>
          </cell>
          <cell r="F2488">
            <v>0</v>
          </cell>
          <cell r="G2488">
            <v>0</v>
          </cell>
        </row>
        <row r="2489">
          <cell r="A2489" t="str">
            <v/>
          </cell>
          <cell r="B2489" t="str">
            <v/>
          </cell>
          <cell r="D2489" t="str">
            <v/>
          </cell>
          <cell r="F2489">
            <v>0</v>
          </cell>
          <cell r="G2489">
            <v>0</v>
          </cell>
        </row>
        <row r="2490">
          <cell r="A2490" t="str">
            <v/>
          </cell>
          <cell r="B2490" t="str">
            <v/>
          </cell>
          <cell r="D2490" t="str">
            <v/>
          </cell>
          <cell r="F2490">
            <v>0</v>
          </cell>
          <cell r="G2490">
            <v>0</v>
          </cell>
        </row>
        <row r="2491">
          <cell r="A2491" t="str">
            <v/>
          </cell>
          <cell r="B2491" t="str">
            <v/>
          </cell>
          <cell r="D2491" t="str">
            <v/>
          </cell>
          <cell r="F2491">
            <v>0</v>
          </cell>
          <cell r="G2491">
            <v>0</v>
          </cell>
        </row>
        <row r="2492">
          <cell r="A2492" t="str">
            <v/>
          </cell>
          <cell r="B2492" t="str">
            <v/>
          </cell>
          <cell r="D2492" t="str">
            <v/>
          </cell>
          <cell r="F2492">
            <v>0</v>
          </cell>
          <cell r="G2492">
            <v>0</v>
          </cell>
        </row>
        <row r="2493">
          <cell r="F2493" t="str">
            <v>Total B</v>
          </cell>
          <cell r="G2493">
            <v>0</v>
          </cell>
        </row>
        <row r="2494">
          <cell r="A2494" t="str">
            <v>C - EQUIPOS</v>
          </cell>
        </row>
        <row r="2495">
          <cell r="A2495" t="str">
            <v/>
          </cell>
          <cell r="B2495" t="str">
            <v/>
          </cell>
          <cell r="D2495" t="str">
            <v/>
          </cell>
          <cell r="F2495">
            <v>0</v>
          </cell>
          <cell r="G2495">
            <v>0</v>
          </cell>
        </row>
        <row r="2496">
          <cell r="A2496" t="str">
            <v/>
          </cell>
          <cell r="B2496" t="str">
            <v/>
          </cell>
          <cell r="D2496" t="str">
            <v/>
          </cell>
          <cell r="F2496">
            <v>0</v>
          </cell>
          <cell r="G2496">
            <v>0</v>
          </cell>
        </row>
        <row r="2497">
          <cell r="A2497" t="str">
            <v/>
          </cell>
          <cell r="B2497" t="str">
            <v/>
          </cell>
          <cell r="D2497" t="str">
            <v/>
          </cell>
          <cell r="F2497">
            <v>0</v>
          </cell>
          <cell r="G2497">
            <v>0</v>
          </cell>
        </row>
        <row r="2498">
          <cell r="A2498" t="str">
            <v/>
          </cell>
          <cell r="B2498" t="str">
            <v/>
          </cell>
          <cell r="D2498" t="str">
            <v/>
          </cell>
          <cell r="F2498">
            <v>0</v>
          </cell>
          <cell r="G2498">
            <v>0</v>
          </cell>
        </row>
        <row r="2499">
          <cell r="A2499" t="str">
            <v/>
          </cell>
          <cell r="B2499" t="str">
            <v/>
          </cell>
          <cell r="D2499" t="str">
            <v/>
          </cell>
          <cell r="F2499">
            <v>0</v>
          </cell>
          <cell r="G2499">
            <v>0</v>
          </cell>
        </row>
        <row r="2500">
          <cell r="A2500" t="str">
            <v/>
          </cell>
          <cell r="B2500" t="str">
            <v/>
          </cell>
          <cell r="D2500" t="str">
            <v/>
          </cell>
          <cell r="F2500">
            <v>0</v>
          </cell>
          <cell r="G2500">
            <v>0</v>
          </cell>
        </row>
        <row r="2501">
          <cell r="A2501" t="str">
            <v/>
          </cell>
          <cell r="B2501" t="str">
            <v/>
          </cell>
          <cell r="D2501" t="str">
            <v/>
          </cell>
          <cell r="F2501">
            <v>0</v>
          </cell>
          <cell r="G2501">
            <v>0</v>
          </cell>
        </row>
        <row r="2502">
          <cell r="A2502" t="str">
            <v/>
          </cell>
          <cell r="B2502" t="str">
            <v/>
          </cell>
          <cell r="D2502" t="str">
            <v/>
          </cell>
          <cell r="F2502">
            <v>0</v>
          </cell>
          <cell r="G2502">
            <v>0</v>
          </cell>
        </row>
        <row r="2503">
          <cell r="A2503" t="str">
            <v/>
          </cell>
          <cell r="B2503" t="str">
            <v/>
          </cell>
          <cell r="D2503" t="str">
            <v/>
          </cell>
          <cell r="F2503">
            <v>0</v>
          </cell>
          <cell r="G2503">
            <v>0</v>
          </cell>
        </row>
        <row r="2504">
          <cell r="A2504" t="str">
            <v/>
          </cell>
          <cell r="B2504" t="str">
            <v/>
          </cell>
          <cell r="D2504" t="str">
            <v/>
          </cell>
          <cell r="F2504">
            <v>0</v>
          </cell>
          <cell r="G2504">
            <v>0</v>
          </cell>
        </row>
        <row r="2505">
          <cell r="F2505" t="str">
            <v>Total C</v>
          </cell>
          <cell r="G2505">
            <v>0</v>
          </cell>
        </row>
        <row r="2507">
          <cell r="A2507" t="str">
            <v/>
          </cell>
          <cell r="B2507" t="str">
            <v/>
          </cell>
          <cell r="D2507" t="str">
            <v>COSTO NETO</v>
          </cell>
          <cell r="F2507" t="str">
            <v>Total D=A+B+C</v>
          </cell>
          <cell r="G2507">
            <v>0</v>
          </cell>
        </row>
        <row r="2509">
          <cell r="A2509" t="str">
            <v>ANALISIS DE PRECIOS</v>
          </cell>
        </row>
        <row r="2510">
          <cell r="A2510" t="str">
            <v>COMITENTE:</v>
          </cell>
          <cell r="B2510" t="str">
            <v>INSTITUTO PROVINCIAL DE LA VIVIENDA</v>
          </cell>
        </row>
        <row r="2511">
          <cell r="A2511" t="str">
            <v>CONTRATISTA:</v>
          </cell>
          <cell r="B2511">
            <v>0</v>
          </cell>
        </row>
        <row r="2512">
          <cell r="A2512" t="str">
            <v>OBRA:</v>
          </cell>
          <cell r="B2512">
            <v>0</v>
          </cell>
          <cell r="F2512" t="str">
            <v>PRECIOS A:</v>
          </cell>
          <cell r="G2512">
            <v>0</v>
          </cell>
        </row>
        <row r="2513">
          <cell r="A2513" t="str">
            <v>UBICACIÓN:</v>
          </cell>
          <cell r="B2513">
            <v>0</v>
          </cell>
        </row>
        <row r="2514">
          <cell r="A2514" t="str">
            <v>RUBRO:</v>
          </cell>
          <cell r="C2514">
            <v>0</v>
          </cell>
        </row>
        <row r="2515">
          <cell r="A2515" t="str">
            <v>ITEM:</v>
          </cell>
          <cell r="B2515" t="str">
            <v/>
          </cell>
          <cell r="C2515" t="str">
            <v/>
          </cell>
          <cell r="F2515" t="str">
            <v>UNIDAD:</v>
          </cell>
          <cell r="G2515" t="str">
            <v/>
          </cell>
        </row>
        <row r="2517">
          <cell r="A2517" t="str">
            <v>DATOS REDETERMINACION</v>
          </cell>
          <cell r="C2517" t="str">
            <v>DESIGNACION</v>
          </cell>
          <cell r="D2517" t="str">
            <v>U</v>
          </cell>
          <cell r="E2517" t="str">
            <v>Cantidad</v>
          </cell>
          <cell r="F2517" t="str">
            <v>$ Unitarios</v>
          </cell>
          <cell r="G2517" t="str">
            <v>$ Parcial</v>
          </cell>
        </row>
        <row r="2518">
          <cell r="A2518" t="str">
            <v>CÓDIGO</v>
          </cell>
          <cell r="B2518" t="str">
            <v>DESCRIPCIÓN</v>
          </cell>
        </row>
        <row r="2519">
          <cell r="A2519" t="str">
            <v>A - MATERIALES</v>
          </cell>
        </row>
        <row r="2520">
          <cell r="A2520" t="str">
            <v/>
          </cell>
          <cell r="B2520" t="str">
            <v/>
          </cell>
          <cell r="D2520" t="str">
            <v/>
          </cell>
          <cell r="F2520">
            <v>0</v>
          </cell>
          <cell r="G2520">
            <v>0</v>
          </cell>
        </row>
        <row r="2521">
          <cell r="A2521" t="str">
            <v/>
          </cell>
          <cell r="B2521" t="str">
            <v/>
          </cell>
          <cell r="D2521" t="str">
            <v/>
          </cell>
          <cell r="F2521">
            <v>0</v>
          </cell>
          <cell r="G2521">
            <v>0</v>
          </cell>
        </row>
        <row r="2522">
          <cell r="A2522" t="str">
            <v/>
          </cell>
          <cell r="B2522" t="str">
            <v/>
          </cell>
          <cell r="D2522" t="str">
            <v/>
          </cell>
          <cell r="F2522">
            <v>0</v>
          </cell>
          <cell r="G2522">
            <v>0</v>
          </cell>
        </row>
        <row r="2523">
          <cell r="A2523" t="str">
            <v/>
          </cell>
          <cell r="B2523" t="str">
            <v/>
          </cell>
          <cell r="D2523" t="str">
            <v/>
          </cell>
          <cell r="F2523">
            <v>0</v>
          </cell>
          <cell r="G2523">
            <v>0</v>
          </cell>
        </row>
        <row r="2524">
          <cell r="A2524" t="str">
            <v/>
          </cell>
          <cell r="B2524" t="str">
            <v/>
          </cell>
          <cell r="D2524" t="str">
            <v/>
          </cell>
          <cell r="F2524">
            <v>0</v>
          </cell>
          <cell r="G2524">
            <v>0</v>
          </cell>
        </row>
        <row r="2525">
          <cell r="A2525" t="str">
            <v/>
          </cell>
          <cell r="B2525" t="str">
            <v/>
          </cell>
          <cell r="D2525" t="str">
            <v/>
          </cell>
          <cell r="F2525">
            <v>0</v>
          </cell>
          <cell r="G2525">
            <v>0</v>
          </cell>
        </row>
        <row r="2526">
          <cell r="A2526" t="str">
            <v/>
          </cell>
          <cell r="B2526" t="str">
            <v/>
          </cell>
          <cell r="D2526" t="str">
            <v/>
          </cell>
          <cell r="F2526">
            <v>0</v>
          </cell>
          <cell r="G2526">
            <v>0</v>
          </cell>
        </row>
        <row r="2527">
          <cell r="A2527" t="str">
            <v/>
          </cell>
          <cell r="B2527" t="str">
            <v/>
          </cell>
          <cell r="D2527" t="str">
            <v/>
          </cell>
          <cell r="F2527">
            <v>0</v>
          </cell>
          <cell r="G2527">
            <v>0</v>
          </cell>
        </row>
        <row r="2528">
          <cell r="A2528" t="str">
            <v/>
          </cell>
          <cell r="B2528" t="str">
            <v/>
          </cell>
          <cell r="D2528" t="str">
            <v/>
          </cell>
          <cell r="F2528">
            <v>0</v>
          </cell>
          <cell r="G2528">
            <v>0</v>
          </cell>
        </row>
        <row r="2529">
          <cell r="A2529" t="str">
            <v/>
          </cell>
          <cell r="B2529" t="str">
            <v/>
          </cell>
          <cell r="D2529" t="str">
            <v/>
          </cell>
          <cell r="F2529">
            <v>0</v>
          </cell>
          <cell r="G2529">
            <v>0</v>
          </cell>
        </row>
        <row r="2530">
          <cell r="A2530" t="str">
            <v/>
          </cell>
          <cell r="B2530" t="str">
            <v/>
          </cell>
          <cell r="D2530" t="str">
            <v/>
          </cell>
          <cell r="F2530">
            <v>0</v>
          </cell>
          <cell r="G2530">
            <v>0</v>
          </cell>
        </row>
        <row r="2531">
          <cell r="A2531" t="str">
            <v/>
          </cell>
          <cell r="B2531" t="str">
            <v/>
          </cell>
          <cell r="D2531" t="str">
            <v/>
          </cell>
          <cell r="F2531">
            <v>0</v>
          </cell>
          <cell r="G2531">
            <v>0</v>
          </cell>
        </row>
        <row r="2532">
          <cell r="A2532" t="str">
            <v/>
          </cell>
          <cell r="B2532" t="str">
            <v/>
          </cell>
          <cell r="D2532" t="str">
            <v/>
          </cell>
          <cell r="F2532">
            <v>0</v>
          </cell>
          <cell r="G2532">
            <v>0</v>
          </cell>
        </row>
        <row r="2533">
          <cell r="A2533" t="str">
            <v/>
          </cell>
          <cell r="B2533" t="str">
            <v/>
          </cell>
          <cell r="D2533" t="str">
            <v/>
          </cell>
          <cell r="F2533">
            <v>0</v>
          </cell>
          <cell r="G2533">
            <v>0</v>
          </cell>
        </row>
        <row r="2534">
          <cell r="A2534" t="str">
            <v/>
          </cell>
          <cell r="B2534" t="str">
            <v/>
          </cell>
          <cell r="D2534" t="str">
            <v/>
          </cell>
          <cell r="F2534">
            <v>0</v>
          </cell>
          <cell r="G2534">
            <v>0</v>
          </cell>
        </row>
        <row r="2535">
          <cell r="A2535" t="str">
            <v/>
          </cell>
          <cell r="B2535" t="str">
            <v/>
          </cell>
          <cell r="D2535" t="str">
            <v/>
          </cell>
          <cell r="F2535">
            <v>0</v>
          </cell>
          <cell r="G2535">
            <v>0</v>
          </cell>
        </row>
        <row r="2536">
          <cell r="A2536" t="str">
            <v/>
          </cell>
          <cell r="B2536" t="str">
            <v/>
          </cell>
          <cell r="D2536" t="str">
            <v/>
          </cell>
          <cell r="F2536">
            <v>0</v>
          </cell>
          <cell r="G2536">
            <v>0</v>
          </cell>
        </row>
        <row r="2537">
          <cell r="A2537" t="str">
            <v/>
          </cell>
          <cell r="B2537" t="str">
            <v/>
          </cell>
          <cell r="D2537" t="str">
            <v/>
          </cell>
          <cell r="F2537">
            <v>0</v>
          </cell>
          <cell r="G2537">
            <v>0</v>
          </cell>
        </row>
        <row r="2538">
          <cell r="A2538" t="str">
            <v/>
          </cell>
          <cell r="B2538" t="str">
            <v/>
          </cell>
          <cell r="D2538" t="str">
            <v/>
          </cell>
          <cell r="F2538">
            <v>0</v>
          </cell>
          <cell r="G2538">
            <v>0</v>
          </cell>
        </row>
        <row r="2539">
          <cell r="A2539" t="str">
            <v/>
          </cell>
          <cell r="B2539" t="str">
            <v/>
          </cell>
          <cell r="D2539" t="str">
            <v/>
          </cell>
          <cell r="F2539">
            <v>0</v>
          </cell>
          <cell r="G2539">
            <v>0</v>
          </cell>
        </row>
        <row r="2540">
          <cell r="F2540" t="str">
            <v>Total A</v>
          </cell>
          <cell r="G2540">
            <v>0</v>
          </cell>
        </row>
        <row r="2541">
          <cell r="A2541" t="str">
            <v>B - MANO DE OBRA</v>
          </cell>
        </row>
        <row r="2542">
          <cell r="A2542" t="str">
            <v/>
          </cell>
          <cell r="B2542" t="str">
            <v/>
          </cell>
          <cell r="D2542" t="str">
            <v/>
          </cell>
          <cell r="F2542">
            <v>0</v>
          </cell>
          <cell r="G2542">
            <v>0</v>
          </cell>
        </row>
        <row r="2543">
          <cell r="A2543" t="str">
            <v/>
          </cell>
          <cell r="B2543" t="str">
            <v/>
          </cell>
          <cell r="D2543" t="str">
            <v/>
          </cell>
          <cell r="F2543">
            <v>0</v>
          </cell>
          <cell r="G2543">
            <v>0</v>
          </cell>
        </row>
        <row r="2544">
          <cell r="A2544" t="str">
            <v/>
          </cell>
          <cell r="B2544" t="str">
            <v/>
          </cell>
          <cell r="D2544" t="str">
            <v/>
          </cell>
          <cell r="F2544">
            <v>0</v>
          </cell>
          <cell r="G2544">
            <v>0</v>
          </cell>
        </row>
        <row r="2545">
          <cell r="A2545" t="str">
            <v/>
          </cell>
          <cell r="B2545" t="str">
            <v/>
          </cell>
          <cell r="D2545" t="str">
            <v/>
          </cell>
          <cell r="F2545">
            <v>0</v>
          </cell>
          <cell r="G2545">
            <v>0</v>
          </cell>
        </row>
        <row r="2546">
          <cell r="A2546" t="str">
            <v/>
          </cell>
          <cell r="B2546" t="str">
            <v/>
          </cell>
          <cell r="D2546" t="str">
            <v/>
          </cell>
          <cell r="F2546">
            <v>0</v>
          </cell>
          <cell r="G2546">
            <v>0</v>
          </cell>
        </row>
        <row r="2547">
          <cell r="A2547" t="str">
            <v/>
          </cell>
          <cell r="B2547" t="str">
            <v/>
          </cell>
          <cell r="D2547" t="str">
            <v/>
          </cell>
          <cell r="F2547">
            <v>0</v>
          </cell>
          <cell r="G2547">
            <v>0</v>
          </cell>
        </row>
        <row r="2548">
          <cell r="A2548" t="str">
            <v/>
          </cell>
          <cell r="B2548" t="str">
            <v/>
          </cell>
          <cell r="D2548" t="str">
            <v/>
          </cell>
          <cell r="F2548">
            <v>0</v>
          </cell>
          <cell r="G2548">
            <v>0</v>
          </cell>
        </row>
        <row r="2549">
          <cell r="A2549" t="str">
            <v/>
          </cell>
          <cell r="B2549" t="str">
            <v/>
          </cell>
          <cell r="D2549" t="str">
            <v/>
          </cell>
          <cell r="F2549">
            <v>0</v>
          </cell>
          <cell r="G2549">
            <v>0</v>
          </cell>
        </row>
        <row r="2550">
          <cell r="F2550" t="str">
            <v>Total B</v>
          </cell>
          <cell r="G2550">
            <v>0</v>
          </cell>
        </row>
        <row r="2551">
          <cell r="A2551" t="str">
            <v>C - EQUIPOS</v>
          </cell>
        </row>
        <row r="2552">
          <cell r="A2552" t="str">
            <v/>
          </cell>
          <cell r="B2552" t="str">
            <v/>
          </cell>
          <cell r="D2552" t="str">
            <v/>
          </cell>
          <cell r="F2552">
            <v>0</v>
          </cell>
          <cell r="G2552">
            <v>0</v>
          </cell>
        </row>
        <row r="2553">
          <cell r="A2553" t="str">
            <v/>
          </cell>
          <cell r="B2553" t="str">
            <v/>
          </cell>
          <cell r="D2553" t="str">
            <v/>
          </cell>
          <cell r="F2553">
            <v>0</v>
          </cell>
          <cell r="G2553">
            <v>0</v>
          </cell>
        </row>
        <row r="2554">
          <cell r="A2554" t="str">
            <v/>
          </cell>
          <cell r="B2554" t="str">
            <v/>
          </cell>
          <cell r="D2554" t="str">
            <v/>
          </cell>
          <cell r="F2554">
            <v>0</v>
          </cell>
          <cell r="G2554">
            <v>0</v>
          </cell>
        </row>
        <row r="2555">
          <cell r="A2555" t="str">
            <v/>
          </cell>
          <cell r="B2555" t="str">
            <v/>
          </cell>
          <cell r="D2555" t="str">
            <v/>
          </cell>
          <cell r="F2555">
            <v>0</v>
          </cell>
          <cell r="G2555">
            <v>0</v>
          </cell>
        </row>
        <row r="2556">
          <cell r="A2556" t="str">
            <v/>
          </cell>
          <cell r="B2556" t="str">
            <v/>
          </cell>
          <cell r="D2556" t="str">
            <v/>
          </cell>
          <cell r="F2556">
            <v>0</v>
          </cell>
          <cell r="G2556">
            <v>0</v>
          </cell>
        </row>
        <row r="2557">
          <cell r="A2557" t="str">
            <v/>
          </cell>
          <cell r="B2557" t="str">
            <v/>
          </cell>
          <cell r="D2557" t="str">
            <v/>
          </cell>
          <cell r="F2557">
            <v>0</v>
          </cell>
          <cell r="G2557">
            <v>0</v>
          </cell>
        </row>
        <row r="2558">
          <cell r="A2558" t="str">
            <v/>
          </cell>
          <cell r="B2558" t="str">
            <v/>
          </cell>
          <cell r="D2558" t="str">
            <v/>
          </cell>
          <cell r="F2558">
            <v>0</v>
          </cell>
          <cell r="G2558">
            <v>0</v>
          </cell>
        </row>
        <row r="2559">
          <cell r="A2559" t="str">
            <v/>
          </cell>
          <cell r="B2559" t="str">
            <v/>
          </cell>
          <cell r="D2559" t="str">
            <v/>
          </cell>
          <cell r="F2559">
            <v>0</v>
          </cell>
          <cell r="G2559">
            <v>0</v>
          </cell>
        </row>
        <row r="2560">
          <cell r="A2560" t="str">
            <v/>
          </cell>
          <cell r="B2560" t="str">
            <v/>
          </cell>
          <cell r="D2560" t="str">
            <v/>
          </cell>
          <cell r="F2560">
            <v>0</v>
          </cell>
          <cell r="G2560">
            <v>0</v>
          </cell>
        </row>
        <row r="2561">
          <cell r="A2561" t="str">
            <v/>
          </cell>
          <cell r="B2561" t="str">
            <v/>
          </cell>
          <cell r="D2561" t="str">
            <v/>
          </cell>
          <cell r="F2561">
            <v>0</v>
          </cell>
          <cell r="G2561">
            <v>0</v>
          </cell>
        </row>
        <row r="2562">
          <cell r="F2562" t="str">
            <v>Total C</v>
          </cell>
          <cell r="G2562">
            <v>0</v>
          </cell>
        </row>
        <row r="2564">
          <cell r="A2564" t="str">
            <v/>
          </cell>
          <cell r="B2564" t="str">
            <v/>
          </cell>
          <cell r="D2564" t="str">
            <v>COSTO NETO</v>
          </cell>
          <cell r="F2564" t="str">
            <v>Total D=A+B+C</v>
          </cell>
          <cell r="G2564">
            <v>0</v>
          </cell>
        </row>
        <row r="2566">
          <cell r="A2566" t="str">
            <v>ANALISIS DE PRECIOS</v>
          </cell>
        </row>
        <row r="2567">
          <cell r="A2567" t="str">
            <v>COMITENTE:</v>
          </cell>
          <cell r="B2567" t="str">
            <v>INSTITUTO PROVINCIAL DE LA VIVIENDA</v>
          </cell>
        </row>
        <row r="2568">
          <cell r="A2568" t="str">
            <v>CONTRATISTA:</v>
          </cell>
          <cell r="B2568">
            <v>0</v>
          </cell>
        </row>
        <row r="2569">
          <cell r="A2569" t="str">
            <v>OBRA:</v>
          </cell>
          <cell r="B2569">
            <v>0</v>
          </cell>
          <cell r="F2569" t="str">
            <v>PRECIOS A:</v>
          </cell>
          <cell r="G2569">
            <v>0</v>
          </cell>
        </row>
        <row r="2570">
          <cell r="A2570" t="str">
            <v>UBICACIÓN:</v>
          </cell>
          <cell r="B2570">
            <v>0</v>
          </cell>
        </row>
        <row r="2571">
          <cell r="A2571" t="str">
            <v>RUBRO:</v>
          </cell>
          <cell r="C2571">
            <v>0</v>
          </cell>
        </row>
        <row r="2572">
          <cell r="A2572" t="str">
            <v>ITEM:</v>
          </cell>
          <cell r="B2572" t="str">
            <v/>
          </cell>
          <cell r="C2572" t="str">
            <v/>
          </cell>
          <cell r="F2572" t="str">
            <v>UNIDAD:</v>
          </cell>
          <cell r="G2572" t="str">
            <v/>
          </cell>
        </row>
        <row r="2574">
          <cell r="A2574" t="str">
            <v>DATOS REDETERMINACION</v>
          </cell>
          <cell r="C2574" t="str">
            <v>DESIGNACION</v>
          </cell>
          <cell r="D2574" t="str">
            <v>U</v>
          </cell>
          <cell r="E2574" t="str">
            <v>Cantidad</v>
          </cell>
          <cell r="F2574" t="str">
            <v>$ Unitarios</v>
          </cell>
          <cell r="G2574" t="str">
            <v>$ Parcial</v>
          </cell>
        </row>
        <row r="2575">
          <cell r="A2575" t="str">
            <v>CÓDIGO</v>
          </cell>
          <cell r="B2575" t="str">
            <v>DESCRIPCIÓN</v>
          </cell>
        </row>
        <row r="2576">
          <cell r="A2576" t="str">
            <v>A - MATERIALES</v>
          </cell>
        </row>
        <row r="2577">
          <cell r="A2577" t="str">
            <v/>
          </cell>
          <cell r="B2577" t="str">
            <v/>
          </cell>
          <cell r="D2577" t="str">
            <v/>
          </cell>
          <cell r="F2577">
            <v>0</v>
          </cell>
          <cell r="G2577">
            <v>0</v>
          </cell>
        </row>
        <row r="2578">
          <cell r="A2578" t="str">
            <v/>
          </cell>
          <cell r="B2578" t="str">
            <v/>
          </cell>
          <cell r="D2578" t="str">
            <v/>
          </cell>
          <cell r="F2578">
            <v>0</v>
          </cell>
          <cell r="G2578">
            <v>0</v>
          </cell>
        </row>
        <row r="2579">
          <cell r="A2579" t="str">
            <v/>
          </cell>
          <cell r="B2579" t="str">
            <v/>
          </cell>
          <cell r="D2579" t="str">
            <v/>
          </cell>
          <cell r="F2579">
            <v>0</v>
          </cell>
          <cell r="G2579">
            <v>0</v>
          </cell>
        </row>
        <row r="2580">
          <cell r="A2580" t="str">
            <v/>
          </cell>
          <cell r="B2580" t="str">
            <v/>
          </cell>
          <cell r="D2580" t="str">
            <v/>
          </cell>
          <cell r="F2580">
            <v>0</v>
          </cell>
          <cell r="G2580">
            <v>0</v>
          </cell>
        </row>
        <row r="2581">
          <cell r="A2581" t="str">
            <v/>
          </cell>
          <cell r="B2581" t="str">
            <v/>
          </cell>
          <cell r="D2581" t="str">
            <v/>
          </cell>
          <cell r="F2581">
            <v>0</v>
          </cell>
          <cell r="G2581">
            <v>0</v>
          </cell>
        </row>
        <row r="2582">
          <cell r="A2582" t="str">
            <v/>
          </cell>
          <cell r="B2582" t="str">
            <v/>
          </cell>
          <cell r="D2582" t="str">
            <v/>
          </cell>
          <cell r="F2582">
            <v>0</v>
          </cell>
          <cell r="G2582">
            <v>0</v>
          </cell>
        </row>
        <row r="2583">
          <cell r="A2583" t="str">
            <v/>
          </cell>
          <cell r="B2583" t="str">
            <v/>
          </cell>
          <cell r="D2583" t="str">
            <v/>
          </cell>
          <cell r="F2583">
            <v>0</v>
          </cell>
          <cell r="G2583">
            <v>0</v>
          </cell>
        </row>
        <row r="2584">
          <cell r="A2584" t="str">
            <v/>
          </cell>
          <cell r="B2584" t="str">
            <v/>
          </cell>
          <cell r="D2584" t="str">
            <v/>
          </cell>
          <cell r="F2584">
            <v>0</v>
          </cell>
          <cell r="G2584">
            <v>0</v>
          </cell>
        </row>
        <row r="2585">
          <cell r="A2585" t="str">
            <v/>
          </cell>
          <cell r="B2585" t="str">
            <v/>
          </cell>
          <cell r="D2585" t="str">
            <v/>
          </cell>
          <cell r="F2585">
            <v>0</v>
          </cell>
          <cell r="G2585">
            <v>0</v>
          </cell>
        </row>
        <row r="2586">
          <cell r="A2586" t="str">
            <v/>
          </cell>
          <cell r="B2586" t="str">
            <v/>
          </cell>
          <cell r="D2586" t="str">
            <v/>
          </cell>
          <cell r="F2586">
            <v>0</v>
          </cell>
          <cell r="G2586">
            <v>0</v>
          </cell>
        </row>
        <row r="2587">
          <cell r="A2587" t="str">
            <v/>
          </cell>
          <cell r="B2587" t="str">
            <v/>
          </cell>
          <cell r="D2587" t="str">
            <v/>
          </cell>
          <cell r="F2587">
            <v>0</v>
          </cell>
          <cell r="G2587">
            <v>0</v>
          </cell>
        </row>
        <row r="2588">
          <cell r="A2588" t="str">
            <v/>
          </cell>
          <cell r="B2588" t="str">
            <v/>
          </cell>
          <cell r="D2588" t="str">
            <v/>
          </cell>
          <cell r="F2588">
            <v>0</v>
          </cell>
          <cell r="G2588">
            <v>0</v>
          </cell>
        </row>
        <row r="2589">
          <cell r="A2589" t="str">
            <v/>
          </cell>
          <cell r="B2589" t="str">
            <v/>
          </cell>
          <cell r="D2589" t="str">
            <v/>
          </cell>
          <cell r="F2589">
            <v>0</v>
          </cell>
          <cell r="G2589">
            <v>0</v>
          </cell>
        </row>
        <row r="2590">
          <cell r="A2590" t="str">
            <v/>
          </cell>
          <cell r="B2590" t="str">
            <v/>
          </cell>
          <cell r="D2590" t="str">
            <v/>
          </cell>
          <cell r="F2590">
            <v>0</v>
          </cell>
          <cell r="G2590">
            <v>0</v>
          </cell>
        </row>
        <row r="2591">
          <cell r="A2591" t="str">
            <v/>
          </cell>
          <cell r="B2591" t="str">
            <v/>
          </cell>
          <cell r="D2591" t="str">
            <v/>
          </cell>
          <cell r="F2591">
            <v>0</v>
          </cell>
          <cell r="G2591">
            <v>0</v>
          </cell>
        </row>
        <row r="2592">
          <cell r="A2592" t="str">
            <v/>
          </cell>
          <cell r="B2592" t="str">
            <v/>
          </cell>
          <cell r="D2592" t="str">
            <v/>
          </cell>
          <cell r="F2592">
            <v>0</v>
          </cell>
          <cell r="G2592">
            <v>0</v>
          </cell>
        </row>
        <row r="2593">
          <cell r="A2593" t="str">
            <v/>
          </cell>
          <cell r="B2593" t="str">
            <v/>
          </cell>
          <cell r="D2593" t="str">
            <v/>
          </cell>
          <cell r="F2593">
            <v>0</v>
          </cell>
          <cell r="G2593">
            <v>0</v>
          </cell>
        </row>
        <row r="2594">
          <cell r="A2594" t="str">
            <v/>
          </cell>
          <cell r="B2594" t="str">
            <v/>
          </cell>
          <cell r="D2594" t="str">
            <v/>
          </cell>
          <cell r="F2594">
            <v>0</v>
          </cell>
          <cell r="G2594">
            <v>0</v>
          </cell>
        </row>
        <row r="2595">
          <cell r="A2595" t="str">
            <v/>
          </cell>
          <cell r="B2595" t="str">
            <v/>
          </cell>
          <cell r="D2595" t="str">
            <v/>
          </cell>
          <cell r="F2595">
            <v>0</v>
          </cell>
          <cell r="G2595">
            <v>0</v>
          </cell>
        </row>
        <row r="2596">
          <cell r="A2596" t="str">
            <v/>
          </cell>
          <cell r="B2596" t="str">
            <v/>
          </cell>
          <cell r="D2596" t="str">
            <v/>
          </cell>
          <cell r="F2596">
            <v>0</v>
          </cell>
          <cell r="G2596">
            <v>0</v>
          </cell>
        </row>
        <row r="2597">
          <cell r="F2597" t="str">
            <v>Total A</v>
          </cell>
          <cell r="G2597">
            <v>0</v>
          </cell>
        </row>
        <row r="2598">
          <cell r="A2598" t="str">
            <v>B - MANO DE OBRA</v>
          </cell>
        </row>
        <row r="2599">
          <cell r="A2599" t="str">
            <v/>
          </cell>
          <cell r="B2599" t="str">
            <v/>
          </cell>
          <cell r="D2599" t="str">
            <v/>
          </cell>
          <cell r="F2599">
            <v>0</v>
          </cell>
          <cell r="G2599">
            <v>0</v>
          </cell>
        </row>
        <row r="2600">
          <cell r="A2600" t="str">
            <v/>
          </cell>
          <cell r="B2600" t="str">
            <v/>
          </cell>
          <cell r="D2600" t="str">
            <v/>
          </cell>
          <cell r="F2600">
            <v>0</v>
          </cell>
          <cell r="G2600">
            <v>0</v>
          </cell>
        </row>
        <row r="2601">
          <cell r="A2601" t="str">
            <v/>
          </cell>
          <cell r="B2601" t="str">
            <v/>
          </cell>
          <cell r="D2601" t="str">
            <v/>
          </cell>
          <cell r="F2601">
            <v>0</v>
          </cell>
          <cell r="G2601">
            <v>0</v>
          </cell>
        </row>
        <row r="2602">
          <cell r="A2602" t="str">
            <v/>
          </cell>
          <cell r="B2602" t="str">
            <v/>
          </cell>
          <cell r="D2602" t="str">
            <v/>
          </cell>
          <cell r="F2602">
            <v>0</v>
          </cell>
          <cell r="G2602">
            <v>0</v>
          </cell>
        </row>
        <row r="2603">
          <cell r="A2603" t="str">
            <v/>
          </cell>
          <cell r="B2603" t="str">
            <v/>
          </cell>
          <cell r="D2603" t="str">
            <v/>
          </cell>
          <cell r="F2603">
            <v>0</v>
          </cell>
          <cell r="G2603">
            <v>0</v>
          </cell>
        </row>
        <row r="2604">
          <cell r="A2604" t="str">
            <v/>
          </cell>
          <cell r="B2604" t="str">
            <v/>
          </cell>
          <cell r="D2604" t="str">
            <v/>
          </cell>
          <cell r="F2604">
            <v>0</v>
          </cell>
          <cell r="G2604">
            <v>0</v>
          </cell>
        </row>
        <row r="2605">
          <cell r="A2605" t="str">
            <v/>
          </cell>
          <cell r="B2605" t="str">
            <v/>
          </cell>
          <cell r="D2605" t="str">
            <v/>
          </cell>
          <cell r="F2605">
            <v>0</v>
          </cell>
          <cell r="G2605">
            <v>0</v>
          </cell>
        </row>
        <row r="2606">
          <cell r="A2606" t="str">
            <v/>
          </cell>
          <cell r="B2606" t="str">
            <v/>
          </cell>
          <cell r="D2606" t="str">
            <v/>
          </cell>
          <cell r="F2606">
            <v>0</v>
          </cell>
          <cell r="G2606">
            <v>0</v>
          </cell>
        </row>
        <row r="2607">
          <cell r="F2607" t="str">
            <v>Total B</v>
          </cell>
          <cell r="G2607">
            <v>0</v>
          </cell>
        </row>
        <row r="2608">
          <cell r="A2608" t="str">
            <v>C - EQUIPOS</v>
          </cell>
        </row>
        <row r="2609">
          <cell r="A2609" t="str">
            <v/>
          </cell>
          <cell r="B2609" t="str">
            <v/>
          </cell>
          <cell r="D2609" t="str">
            <v/>
          </cell>
          <cell r="F2609">
            <v>0</v>
          </cell>
          <cell r="G2609">
            <v>0</v>
          </cell>
        </row>
        <row r="2610">
          <cell r="A2610" t="str">
            <v/>
          </cell>
          <cell r="B2610" t="str">
            <v/>
          </cell>
          <cell r="D2610" t="str">
            <v/>
          </cell>
          <cell r="F2610">
            <v>0</v>
          </cell>
          <cell r="G2610">
            <v>0</v>
          </cell>
        </row>
        <row r="2611">
          <cell r="A2611" t="str">
            <v/>
          </cell>
          <cell r="B2611" t="str">
            <v/>
          </cell>
          <cell r="D2611" t="str">
            <v/>
          </cell>
          <cell r="F2611">
            <v>0</v>
          </cell>
          <cell r="G2611">
            <v>0</v>
          </cell>
        </row>
        <row r="2612">
          <cell r="A2612" t="str">
            <v/>
          </cell>
          <cell r="B2612" t="str">
            <v/>
          </cell>
          <cell r="D2612" t="str">
            <v/>
          </cell>
          <cell r="F2612">
            <v>0</v>
          </cell>
          <cell r="G2612">
            <v>0</v>
          </cell>
        </row>
        <row r="2613">
          <cell r="A2613" t="str">
            <v/>
          </cell>
          <cell r="B2613" t="str">
            <v/>
          </cell>
          <cell r="D2613" t="str">
            <v/>
          </cell>
          <cell r="F2613">
            <v>0</v>
          </cell>
          <cell r="G2613">
            <v>0</v>
          </cell>
        </row>
        <row r="2614">
          <cell r="A2614" t="str">
            <v/>
          </cell>
          <cell r="B2614" t="str">
            <v/>
          </cell>
          <cell r="D2614" t="str">
            <v/>
          </cell>
          <cell r="F2614">
            <v>0</v>
          </cell>
          <cell r="G2614">
            <v>0</v>
          </cell>
        </row>
        <row r="2615">
          <cell r="A2615" t="str">
            <v/>
          </cell>
          <cell r="B2615" t="str">
            <v/>
          </cell>
          <cell r="D2615" t="str">
            <v/>
          </cell>
          <cell r="F2615">
            <v>0</v>
          </cell>
          <cell r="G2615">
            <v>0</v>
          </cell>
        </row>
        <row r="2616">
          <cell r="A2616" t="str">
            <v/>
          </cell>
          <cell r="B2616" t="str">
            <v/>
          </cell>
          <cell r="D2616" t="str">
            <v/>
          </cell>
          <cell r="F2616">
            <v>0</v>
          </cell>
          <cell r="G2616">
            <v>0</v>
          </cell>
        </row>
        <row r="2617">
          <cell r="A2617" t="str">
            <v/>
          </cell>
          <cell r="B2617" t="str">
            <v/>
          </cell>
          <cell r="D2617" t="str">
            <v/>
          </cell>
          <cell r="F2617">
            <v>0</v>
          </cell>
          <cell r="G2617">
            <v>0</v>
          </cell>
        </row>
        <row r="2618">
          <cell r="A2618" t="str">
            <v/>
          </cell>
          <cell r="B2618" t="str">
            <v/>
          </cell>
          <cell r="D2618" t="str">
            <v/>
          </cell>
          <cell r="F2618">
            <v>0</v>
          </cell>
          <cell r="G2618">
            <v>0</v>
          </cell>
        </row>
        <row r="2619">
          <cell r="F2619" t="str">
            <v>Total C</v>
          </cell>
          <cell r="G2619">
            <v>0</v>
          </cell>
        </row>
        <row r="2621">
          <cell r="A2621" t="str">
            <v/>
          </cell>
          <cell r="B2621" t="str">
            <v/>
          </cell>
          <cell r="D2621" t="str">
            <v>COSTO NETO</v>
          </cell>
          <cell r="F2621" t="str">
            <v>Total D=A+B+C</v>
          </cell>
          <cell r="G2621">
            <v>0</v>
          </cell>
        </row>
        <row r="2623">
          <cell r="A2623" t="str">
            <v>ANALISIS DE PRECIOS</v>
          </cell>
        </row>
        <row r="2624">
          <cell r="A2624" t="str">
            <v>COMITENTE:</v>
          </cell>
          <cell r="B2624" t="str">
            <v>INSTITUTO PROVINCIAL DE LA VIVIENDA</v>
          </cell>
        </row>
        <row r="2625">
          <cell r="A2625" t="str">
            <v>CONTRATISTA:</v>
          </cell>
          <cell r="B2625">
            <v>0</v>
          </cell>
        </row>
        <row r="2626">
          <cell r="A2626" t="str">
            <v>OBRA:</v>
          </cell>
          <cell r="B2626">
            <v>0</v>
          </cell>
          <cell r="F2626" t="str">
            <v>PRECIOS A:</v>
          </cell>
          <cell r="G2626">
            <v>0</v>
          </cell>
        </row>
        <row r="2627">
          <cell r="A2627" t="str">
            <v>UBICACIÓN:</v>
          </cell>
          <cell r="B2627">
            <v>0</v>
          </cell>
        </row>
        <row r="2628">
          <cell r="A2628" t="str">
            <v>RUBRO:</v>
          </cell>
          <cell r="C2628">
            <v>0</v>
          </cell>
        </row>
        <row r="2629">
          <cell r="A2629" t="str">
            <v>ITEM:</v>
          </cell>
          <cell r="B2629" t="str">
            <v/>
          </cell>
          <cell r="C2629" t="str">
            <v/>
          </cell>
          <cell r="F2629" t="str">
            <v>UNIDAD:</v>
          </cell>
          <cell r="G2629" t="str">
            <v/>
          </cell>
        </row>
        <row r="2631">
          <cell r="A2631" t="str">
            <v>DATOS REDETERMINACION</v>
          </cell>
          <cell r="C2631" t="str">
            <v>DESIGNACION</v>
          </cell>
          <cell r="D2631" t="str">
            <v>U</v>
          </cell>
          <cell r="E2631" t="str">
            <v>Cantidad</v>
          </cell>
          <cell r="F2631" t="str">
            <v>$ Unitarios</v>
          </cell>
          <cell r="G2631" t="str">
            <v>$ Parcial</v>
          </cell>
        </row>
        <row r="2632">
          <cell r="A2632" t="str">
            <v>CÓDIGO</v>
          </cell>
          <cell r="B2632" t="str">
            <v>DESCRIPCIÓN</v>
          </cell>
        </row>
        <row r="2633">
          <cell r="A2633" t="str">
            <v>A - MATERIALES</v>
          </cell>
        </row>
        <row r="2634">
          <cell r="A2634" t="str">
            <v/>
          </cell>
          <cell r="B2634" t="str">
            <v/>
          </cell>
          <cell r="D2634" t="str">
            <v/>
          </cell>
          <cell r="F2634">
            <v>0</v>
          </cell>
          <cell r="G2634">
            <v>0</v>
          </cell>
        </row>
        <row r="2635">
          <cell r="A2635" t="str">
            <v/>
          </cell>
          <cell r="B2635" t="str">
            <v/>
          </cell>
          <cell r="D2635" t="str">
            <v/>
          </cell>
          <cell r="F2635">
            <v>0</v>
          </cell>
          <cell r="G2635">
            <v>0</v>
          </cell>
        </row>
        <row r="2636">
          <cell r="A2636" t="str">
            <v/>
          </cell>
          <cell r="B2636" t="str">
            <v/>
          </cell>
          <cell r="D2636" t="str">
            <v/>
          </cell>
          <cell r="F2636">
            <v>0</v>
          </cell>
          <cell r="G2636">
            <v>0</v>
          </cell>
        </row>
        <row r="2637">
          <cell r="A2637" t="str">
            <v/>
          </cell>
          <cell r="B2637" t="str">
            <v/>
          </cell>
          <cell r="D2637" t="str">
            <v/>
          </cell>
          <cell r="F2637">
            <v>0</v>
          </cell>
          <cell r="G2637">
            <v>0</v>
          </cell>
        </row>
        <row r="2638">
          <cell r="A2638" t="str">
            <v/>
          </cell>
          <cell r="B2638" t="str">
            <v/>
          </cell>
          <cell r="D2638" t="str">
            <v/>
          </cell>
          <cell r="F2638">
            <v>0</v>
          </cell>
          <cell r="G2638">
            <v>0</v>
          </cell>
        </row>
        <row r="2639">
          <cell r="A2639" t="str">
            <v/>
          </cell>
          <cell r="B2639" t="str">
            <v/>
          </cell>
          <cell r="D2639" t="str">
            <v/>
          </cell>
          <cell r="F2639">
            <v>0</v>
          </cell>
          <cell r="G2639">
            <v>0</v>
          </cell>
        </row>
        <row r="2640">
          <cell r="A2640" t="str">
            <v/>
          </cell>
          <cell r="B2640" t="str">
            <v/>
          </cell>
          <cell r="D2640" t="str">
            <v/>
          </cell>
          <cell r="F2640">
            <v>0</v>
          </cell>
          <cell r="G2640">
            <v>0</v>
          </cell>
        </row>
        <row r="2641">
          <cell r="A2641" t="str">
            <v/>
          </cell>
          <cell r="B2641" t="str">
            <v/>
          </cell>
          <cell r="D2641" t="str">
            <v/>
          </cell>
          <cell r="F2641">
            <v>0</v>
          </cell>
          <cell r="G2641">
            <v>0</v>
          </cell>
        </row>
        <row r="2642">
          <cell r="A2642" t="str">
            <v/>
          </cell>
          <cell r="B2642" t="str">
            <v/>
          </cell>
          <cell r="D2642" t="str">
            <v/>
          </cell>
          <cell r="F2642">
            <v>0</v>
          </cell>
          <cell r="G2642">
            <v>0</v>
          </cell>
        </row>
        <row r="2643">
          <cell r="A2643" t="str">
            <v/>
          </cell>
          <cell r="B2643" t="str">
            <v/>
          </cell>
          <cell r="D2643" t="str">
            <v/>
          </cell>
          <cell r="F2643">
            <v>0</v>
          </cell>
          <cell r="G2643">
            <v>0</v>
          </cell>
        </row>
        <row r="2644">
          <cell r="A2644" t="str">
            <v/>
          </cell>
          <cell r="B2644" t="str">
            <v/>
          </cell>
          <cell r="D2644" t="str">
            <v/>
          </cell>
          <cell r="F2644">
            <v>0</v>
          </cell>
          <cell r="G2644">
            <v>0</v>
          </cell>
        </row>
        <row r="2645">
          <cell r="A2645" t="str">
            <v/>
          </cell>
          <cell r="B2645" t="str">
            <v/>
          </cell>
          <cell r="D2645" t="str">
            <v/>
          </cell>
          <cell r="F2645">
            <v>0</v>
          </cell>
          <cell r="G2645">
            <v>0</v>
          </cell>
        </row>
        <row r="2646">
          <cell r="A2646" t="str">
            <v/>
          </cell>
          <cell r="B2646" t="str">
            <v/>
          </cell>
          <cell r="D2646" t="str">
            <v/>
          </cell>
          <cell r="F2646">
            <v>0</v>
          </cell>
          <cell r="G2646">
            <v>0</v>
          </cell>
        </row>
        <row r="2647">
          <cell r="A2647" t="str">
            <v/>
          </cell>
          <cell r="B2647" t="str">
            <v/>
          </cell>
          <cell r="D2647" t="str">
            <v/>
          </cell>
          <cell r="F2647">
            <v>0</v>
          </cell>
          <cell r="G2647">
            <v>0</v>
          </cell>
        </row>
        <row r="2648">
          <cell r="A2648" t="str">
            <v/>
          </cell>
          <cell r="B2648" t="str">
            <v/>
          </cell>
          <cell r="D2648" t="str">
            <v/>
          </cell>
          <cell r="F2648">
            <v>0</v>
          </cell>
          <cell r="G2648">
            <v>0</v>
          </cell>
        </row>
        <row r="2649">
          <cell r="A2649" t="str">
            <v/>
          </cell>
          <cell r="B2649" t="str">
            <v/>
          </cell>
          <cell r="D2649" t="str">
            <v/>
          </cell>
          <cell r="F2649">
            <v>0</v>
          </cell>
          <cell r="G2649">
            <v>0</v>
          </cell>
        </row>
        <row r="2650">
          <cell r="A2650" t="str">
            <v/>
          </cell>
          <cell r="B2650" t="str">
            <v/>
          </cell>
          <cell r="D2650" t="str">
            <v/>
          </cell>
          <cell r="F2650">
            <v>0</v>
          </cell>
          <cell r="G2650">
            <v>0</v>
          </cell>
        </row>
        <row r="2651">
          <cell r="A2651" t="str">
            <v/>
          </cell>
          <cell r="B2651" t="str">
            <v/>
          </cell>
          <cell r="D2651" t="str">
            <v/>
          </cell>
          <cell r="F2651">
            <v>0</v>
          </cell>
          <cell r="G2651">
            <v>0</v>
          </cell>
        </row>
        <row r="2652">
          <cell r="A2652" t="str">
            <v/>
          </cell>
          <cell r="B2652" t="str">
            <v/>
          </cell>
          <cell r="D2652" t="str">
            <v/>
          </cell>
          <cell r="F2652">
            <v>0</v>
          </cell>
          <cell r="G2652">
            <v>0</v>
          </cell>
        </row>
        <row r="2653">
          <cell r="A2653" t="str">
            <v/>
          </cell>
          <cell r="B2653" t="str">
            <v/>
          </cell>
          <cell r="D2653" t="str">
            <v/>
          </cell>
          <cell r="F2653">
            <v>0</v>
          </cell>
          <cell r="G2653">
            <v>0</v>
          </cell>
        </row>
        <row r="2654">
          <cell r="F2654" t="str">
            <v>Total A</v>
          </cell>
          <cell r="G2654">
            <v>0</v>
          </cell>
        </row>
        <row r="2655">
          <cell r="A2655" t="str">
            <v>B - MANO DE OBRA</v>
          </cell>
        </row>
        <row r="2656">
          <cell r="A2656" t="str">
            <v/>
          </cell>
          <cell r="B2656" t="str">
            <v/>
          </cell>
          <cell r="D2656" t="str">
            <v/>
          </cell>
          <cell r="F2656">
            <v>0</v>
          </cell>
          <cell r="G2656">
            <v>0</v>
          </cell>
        </row>
        <row r="2657">
          <cell r="A2657" t="str">
            <v/>
          </cell>
          <cell r="B2657" t="str">
            <v/>
          </cell>
          <cell r="D2657" t="str">
            <v/>
          </cell>
          <cell r="F2657">
            <v>0</v>
          </cell>
          <cell r="G2657">
            <v>0</v>
          </cell>
        </row>
        <row r="2658">
          <cell r="A2658" t="str">
            <v/>
          </cell>
          <cell r="B2658" t="str">
            <v/>
          </cell>
          <cell r="D2658" t="str">
            <v/>
          </cell>
          <cell r="F2658">
            <v>0</v>
          </cell>
          <cell r="G2658">
            <v>0</v>
          </cell>
        </row>
        <row r="2659">
          <cell r="A2659" t="str">
            <v/>
          </cell>
          <cell r="B2659" t="str">
            <v/>
          </cell>
          <cell r="D2659" t="str">
            <v/>
          </cell>
          <cell r="F2659">
            <v>0</v>
          </cell>
          <cell r="G2659">
            <v>0</v>
          </cell>
        </row>
        <row r="2660">
          <cell r="A2660" t="str">
            <v/>
          </cell>
          <cell r="B2660" t="str">
            <v/>
          </cell>
          <cell r="D2660" t="str">
            <v/>
          </cell>
          <cell r="F2660">
            <v>0</v>
          </cell>
          <cell r="G2660">
            <v>0</v>
          </cell>
        </row>
        <row r="2661">
          <cell r="A2661" t="str">
            <v/>
          </cell>
          <cell r="B2661" t="str">
            <v/>
          </cell>
          <cell r="D2661" t="str">
            <v/>
          </cell>
          <cell r="F2661">
            <v>0</v>
          </cell>
          <cell r="G2661">
            <v>0</v>
          </cell>
        </row>
        <row r="2662">
          <cell r="A2662" t="str">
            <v/>
          </cell>
          <cell r="B2662" t="str">
            <v/>
          </cell>
          <cell r="D2662" t="str">
            <v/>
          </cell>
          <cell r="F2662">
            <v>0</v>
          </cell>
          <cell r="G2662">
            <v>0</v>
          </cell>
        </row>
        <row r="2663">
          <cell r="A2663" t="str">
            <v/>
          </cell>
          <cell r="B2663" t="str">
            <v/>
          </cell>
          <cell r="D2663" t="str">
            <v/>
          </cell>
          <cell r="F2663">
            <v>0</v>
          </cell>
          <cell r="G2663">
            <v>0</v>
          </cell>
        </row>
        <row r="2664">
          <cell r="F2664" t="str">
            <v>Total B</v>
          </cell>
          <cell r="G2664">
            <v>0</v>
          </cell>
        </row>
        <row r="2665">
          <cell r="A2665" t="str">
            <v>C - EQUIPOS</v>
          </cell>
        </row>
        <row r="2666">
          <cell r="A2666" t="str">
            <v/>
          </cell>
          <cell r="B2666" t="str">
            <v/>
          </cell>
          <cell r="D2666" t="str">
            <v/>
          </cell>
          <cell r="F2666">
            <v>0</v>
          </cell>
          <cell r="G2666">
            <v>0</v>
          </cell>
        </row>
        <row r="2667">
          <cell r="A2667" t="str">
            <v/>
          </cell>
          <cell r="B2667" t="str">
            <v/>
          </cell>
          <cell r="D2667" t="str">
            <v/>
          </cell>
          <cell r="F2667">
            <v>0</v>
          </cell>
          <cell r="G2667">
            <v>0</v>
          </cell>
        </row>
        <row r="2668">
          <cell r="A2668" t="str">
            <v/>
          </cell>
          <cell r="B2668" t="str">
            <v/>
          </cell>
          <cell r="D2668" t="str">
            <v/>
          </cell>
          <cell r="F2668">
            <v>0</v>
          </cell>
          <cell r="G2668">
            <v>0</v>
          </cell>
        </row>
        <row r="2669">
          <cell r="A2669" t="str">
            <v/>
          </cell>
          <cell r="B2669" t="str">
            <v/>
          </cell>
          <cell r="D2669" t="str">
            <v/>
          </cell>
          <cell r="F2669">
            <v>0</v>
          </cell>
          <cell r="G2669">
            <v>0</v>
          </cell>
        </row>
        <row r="2670">
          <cell r="A2670" t="str">
            <v/>
          </cell>
          <cell r="B2670" t="str">
            <v/>
          </cell>
          <cell r="D2670" t="str">
            <v/>
          </cell>
          <cell r="F2670">
            <v>0</v>
          </cell>
          <cell r="G2670">
            <v>0</v>
          </cell>
        </row>
        <row r="2671">
          <cell r="A2671" t="str">
            <v/>
          </cell>
          <cell r="B2671" t="str">
            <v/>
          </cell>
          <cell r="D2671" t="str">
            <v/>
          </cell>
          <cell r="F2671">
            <v>0</v>
          </cell>
          <cell r="G2671">
            <v>0</v>
          </cell>
        </row>
        <row r="2672">
          <cell r="A2672" t="str">
            <v/>
          </cell>
          <cell r="B2672" t="str">
            <v/>
          </cell>
          <cell r="D2672" t="str">
            <v/>
          </cell>
          <cell r="F2672">
            <v>0</v>
          </cell>
          <cell r="G2672">
            <v>0</v>
          </cell>
        </row>
        <row r="2673">
          <cell r="A2673" t="str">
            <v/>
          </cell>
          <cell r="B2673" t="str">
            <v/>
          </cell>
          <cell r="D2673" t="str">
            <v/>
          </cell>
          <cell r="F2673">
            <v>0</v>
          </cell>
          <cell r="G2673">
            <v>0</v>
          </cell>
        </row>
        <row r="2674">
          <cell r="A2674" t="str">
            <v/>
          </cell>
          <cell r="B2674" t="str">
            <v/>
          </cell>
          <cell r="D2674" t="str">
            <v/>
          </cell>
          <cell r="F2674">
            <v>0</v>
          </cell>
          <cell r="G2674">
            <v>0</v>
          </cell>
        </row>
        <row r="2675">
          <cell r="A2675" t="str">
            <v/>
          </cell>
          <cell r="B2675" t="str">
            <v/>
          </cell>
          <cell r="D2675" t="str">
            <v/>
          </cell>
          <cell r="F2675">
            <v>0</v>
          </cell>
          <cell r="G2675">
            <v>0</v>
          </cell>
        </row>
        <row r="2676">
          <cell r="F2676" t="str">
            <v>Total C</v>
          </cell>
          <cell r="G2676">
            <v>0</v>
          </cell>
        </row>
        <row r="2678">
          <cell r="A2678" t="str">
            <v/>
          </cell>
          <cell r="B2678" t="str">
            <v/>
          </cell>
          <cell r="D2678" t="str">
            <v>COSTO NETO</v>
          </cell>
          <cell r="F2678" t="str">
            <v>Total D=A+B+C</v>
          </cell>
          <cell r="G2678">
            <v>0</v>
          </cell>
        </row>
        <row r="2680">
          <cell r="A2680" t="str">
            <v>ANALISIS DE PRECIOS</v>
          </cell>
        </row>
        <row r="2681">
          <cell r="A2681" t="str">
            <v>COMITENTE:</v>
          </cell>
          <cell r="B2681" t="str">
            <v>INSTITUTO PROVINCIAL DE LA VIVIENDA</v>
          </cell>
        </row>
        <row r="2682">
          <cell r="A2682" t="str">
            <v>CONTRATISTA:</v>
          </cell>
          <cell r="B2682">
            <v>0</v>
          </cell>
        </row>
        <row r="2683">
          <cell r="A2683" t="str">
            <v>OBRA:</v>
          </cell>
          <cell r="B2683">
            <v>0</v>
          </cell>
          <cell r="F2683" t="str">
            <v>PRECIOS A:</v>
          </cell>
          <cell r="G2683">
            <v>0</v>
          </cell>
        </row>
        <row r="2684">
          <cell r="A2684" t="str">
            <v>UBICACIÓN:</v>
          </cell>
          <cell r="B2684">
            <v>0</v>
          </cell>
        </row>
        <row r="2685">
          <cell r="A2685" t="str">
            <v>RUBRO:</v>
          </cell>
          <cell r="C2685">
            <v>0</v>
          </cell>
        </row>
        <row r="2686">
          <cell r="A2686" t="str">
            <v>ITEM:</v>
          </cell>
          <cell r="B2686" t="str">
            <v/>
          </cell>
          <cell r="C2686" t="str">
            <v/>
          </cell>
          <cell r="F2686" t="str">
            <v>UNIDAD:</v>
          </cell>
          <cell r="G2686" t="str">
            <v/>
          </cell>
        </row>
        <row r="2688">
          <cell r="A2688" t="str">
            <v>DATOS REDETERMINACION</v>
          </cell>
          <cell r="C2688" t="str">
            <v>DESIGNACION</v>
          </cell>
          <cell r="D2688" t="str">
            <v>U</v>
          </cell>
          <cell r="E2688" t="str">
            <v>Cantidad</v>
          </cell>
          <cell r="F2688" t="str">
            <v>$ Unitarios</v>
          </cell>
          <cell r="G2688" t="str">
            <v>$ Parcial</v>
          </cell>
        </row>
        <row r="2689">
          <cell r="A2689" t="str">
            <v>CÓDIGO</v>
          </cell>
          <cell r="B2689" t="str">
            <v>DESCRIPCIÓN</v>
          </cell>
        </row>
        <row r="2690">
          <cell r="A2690" t="str">
            <v>A - MATERIALES</v>
          </cell>
        </row>
        <row r="2691">
          <cell r="A2691" t="str">
            <v/>
          </cell>
          <cell r="B2691" t="str">
            <v/>
          </cell>
          <cell r="D2691" t="str">
            <v/>
          </cell>
          <cell r="F2691">
            <v>0</v>
          </cell>
          <cell r="G2691">
            <v>0</v>
          </cell>
        </row>
        <row r="2692">
          <cell r="A2692" t="str">
            <v/>
          </cell>
          <cell r="B2692" t="str">
            <v/>
          </cell>
          <cell r="D2692" t="str">
            <v/>
          </cell>
          <cell r="F2692">
            <v>0</v>
          </cell>
          <cell r="G2692">
            <v>0</v>
          </cell>
        </row>
        <row r="2693">
          <cell r="A2693" t="str">
            <v/>
          </cell>
          <cell r="B2693" t="str">
            <v/>
          </cell>
          <cell r="D2693" t="str">
            <v/>
          </cell>
          <cell r="F2693">
            <v>0</v>
          </cell>
          <cell r="G2693">
            <v>0</v>
          </cell>
        </row>
        <row r="2694">
          <cell r="A2694" t="str">
            <v/>
          </cell>
          <cell r="B2694" t="str">
            <v/>
          </cell>
          <cell r="D2694" t="str">
            <v/>
          </cell>
          <cell r="F2694">
            <v>0</v>
          </cell>
          <cell r="G2694">
            <v>0</v>
          </cell>
        </row>
        <row r="2695">
          <cell r="A2695" t="str">
            <v/>
          </cell>
          <cell r="B2695" t="str">
            <v/>
          </cell>
          <cell r="D2695" t="str">
            <v/>
          </cell>
          <cell r="F2695">
            <v>0</v>
          </cell>
          <cell r="G2695">
            <v>0</v>
          </cell>
        </row>
        <row r="2696">
          <cell r="A2696" t="str">
            <v/>
          </cell>
          <cell r="B2696" t="str">
            <v/>
          </cell>
          <cell r="D2696" t="str">
            <v/>
          </cell>
          <cell r="F2696">
            <v>0</v>
          </cell>
          <cell r="G2696">
            <v>0</v>
          </cell>
        </row>
        <row r="2697">
          <cell r="A2697" t="str">
            <v/>
          </cell>
          <cell r="B2697" t="str">
            <v/>
          </cell>
          <cell r="D2697" t="str">
            <v/>
          </cell>
          <cell r="F2697">
            <v>0</v>
          </cell>
          <cell r="G2697">
            <v>0</v>
          </cell>
        </row>
        <row r="2698">
          <cell r="A2698" t="str">
            <v/>
          </cell>
          <cell r="B2698" t="str">
            <v/>
          </cell>
          <cell r="D2698" t="str">
            <v/>
          </cell>
          <cell r="F2698">
            <v>0</v>
          </cell>
          <cell r="G2698">
            <v>0</v>
          </cell>
        </row>
        <row r="2699">
          <cell r="A2699" t="str">
            <v/>
          </cell>
          <cell r="B2699" t="str">
            <v/>
          </cell>
          <cell r="D2699" t="str">
            <v/>
          </cell>
          <cell r="F2699">
            <v>0</v>
          </cell>
          <cell r="G2699">
            <v>0</v>
          </cell>
        </row>
        <row r="2700">
          <cell r="A2700" t="str">
            <v/>
          </cell>
          <cell r="B2700" t="str">
            <v/>
          </cell>
          <cell r="D2700" t="str">
            <v/>
          </cell>
          <cell r="F2700">
            <v>0</v>
          </cell>
          <cell r="G2700">
            <v>0</v>
          </cell>
        </row>
        <row r="2701">
          <cell r="A2701" t="str">
            <v/>
          </cell>
          <cell r="B2701" t="str">
            <v/>
          </cell>
          <cell r="D2701" t="str">
            <v/>
          </cell>
          <cell r="F2701">
            <v>0</v>
          </cell>
          <cell r="G2701">
            <v>0</v>
          </cell>
        </row>
        <row r="2702">
          <cell r="A2702" t="str">
            <v/>
          </cell>
          <cell r="B2702" t="str">
            <v/>
          </cell>
          <cell r="D2702" t="str">
            <v/>
          </cell>
          <cell r="F2702">
            <v>0</v>
          </cell>
          <cell r="G2702">
            <v>0</v>
          </cell>
        </row>
        <row r="2703">
          <cell r="A2703" t="str">
            <v/>
          </cell>
          <cell r="B2703" t="str">
            <v/>
          </cell>
          <cell r="D2703" t="str">
            <v/>
          </cell>
          <cell r="F2703">
            <v>0</v>
          </cell>
          <cell r="G2703">
            <v>0</v>
          </cell>
        </row>
        <row r="2704">
          <cell r="A2704" t="str">
            <v/>
          </cell>
          <cell r="B2704" t="str">
            <v/>
          </cell>
          <cell r="D2704" t="str">
            <v/>
          </cell>
          <cell r="F2704">
            <v>0</v>
          </cell>
          <cell r="G2704">
            <v>0</v>
          </cell>
        </row>
        <row r="2705">
          <cell r="A2705" t="str">
            <v/>
          </cell>
          <cell r="B2705" t="str">
            <v/>
          </cell>
          <cell r="D2705" t="str">
            <v/>
          </cell>
          <cell r="F2705">
            <v>0</v>
          </cell>
          <cell r="G2705">
            <v>0</v>
          </cell>
        </row>
        <row r="2706">
          <cell r="A2706" t="str">
            <v/>
          </cell>
          <cell r="B2706" t="str">
            <v/>
          </cell>
          <cell r="D2706" t="str">
            <v/>
          </cell>
          <cell r="F2706">
            <v>0</v>
          </cell>
          <cell r="G2706">
            <v>0</v>
          </cell>
        </row>
        <row r="2707">
          <cell r="A2707" t="str">
            <v/>
          </cell>
          <cell r="B2707" t="str">
            <v/>
          </cell>
          <cell r="D2707" t="str">
            <v/>
          </cell>
          <cell r="F2707">
            <v>0</v>
          </cell>
          <cell r="G2707">
            <v>0</v>
          </cell>
        </row>
        <row r="2708">
          <cell r="A2708" t="str">
            <v/>
          </cell>
          <cell r="B2708" t="str">
            <v/>
          </cell>
          <cell r="D2708" t="str">
            <v/>
          </cell>
          <cell r="F2708">
            <v>0</v>
          </cell>
          <cell r="G2708">
            <v>0</v>
          </cell>
        </row>
        <row r="2709">
          <cell r="A2709" t="str">
            <v/>
          </cell>
          <cell r="B2709" t="str">
            <v/>
          </cell>
          <cell r="D2709" t="str">
            <v/>
          </cell>
          <cell r="F2709">
            <v>0</v>
          </cell>
          <cell r="G2709">
            <v>0</v>
          </cell>
        </row>
        <row r="2710">
          <cell r="A2710" t="str">
            <v/>
          </cell>
          <cell r="B2710" t="str">
            <v/>
          </cell>
          <cell r="D2710" t="str">
            <v/>
          </cell>
          <cell r="F2710">
            <v>0</v>
          </cell>
          <cell r="G2710">
            <v>0</v>
          </cell>
        </row>
        <row r="2711">
          <cell r="F2711" t="str">
            <v>Total A</v>
          </cell>
          <cell r="G2711">
            <v>0</v>
          </cell>
        </row>
        <row r="2712">
          <cell r="A2712" t="str">
            <v>B - MANO DE OBRA</v>
          </cell>
        </row>
        <row r="2713">
          <cell r="A2713" t="str">
            <v/>
          </cell>
          <cell r="B2713" t="str">
            <v/>
          </cell>
          <cell r="D2713" t="str">
            <v/>
          </cell>
          <cell r="F2713">
            <v>0</v>
          </cell>
          <cell r="G2713">
            <v>0</v>
          </cell>
        </row>
        <row r="2714">
          <cell r="A2714" t="str">
            <v/>
          </cell>
          <cell r="B2714" t="str">
            <v/>
          </cell>
          <cell r="D2714" t="str">
            <v/>
          </cell>
          <cell r="F2714">
            <v>0</v>
          </cell>
          <cell r="G2714">
            <v>0</v>
          </cell>
        </row>
        <row r="2715">
          <cell r="A2715" t="str">
            <v/>
          </cell>
          <cell r="B2715" t="str">
            <v/>
          </cell>
          <cell r="D2715" t="str">
            <v/>
          </cell>
          <cell r="F2715">
            <v>0</v>
          </cell>
          <cell r="G2715">
            <v>0</v>
          </cell>
        </row>
        <row r="2716">
          <cell r="A2716" t="str">
            <v/>
          </cell>
          <cell r="B2716" t="str">
            <v/>
          </cell>
          <cell r="D2716" t="str">
            <v/>
          </cell>
          <cell r="F2716">
            <v>0</v>
          </cell>
          <cell r="G2716">
            <v>0</v>
          </cell>
        </row>
        <row r="2717">
          <cell r="A2717" t="str">
            <v/>
          </cell>
          <cell r="B2717" t="str">
            <v/>
          </cell>
          <cell r="D2717" t="str">
            <v/>
          </cell>
          <cell r="F2717">
            <v>0</v>
          </cell>
          <cell r="G2717">
            <v>0</v>
          </cell>
        </row>
        <row r="2718">
          <cell r="A2718" t="str">
            <v/>
          </cell>
          <cell r="B2718" t="str">
            <v/>
          </cell>
          <cell r="D2718" t="str">
            <v/>
          </cell>
          <cell r="F2718">
            <v>0</v>
          </cell>
          <cell r="G2718">
            <v>0</v>
          </cell>
        </row>
        <row r="2719">
          <cell r="A2719" t="str">
            <v/>
          </cell>
          <cell r="B2719" t="str">
            <v/>
          </cell>
          <cell r="D2719" t="str">
            <v/>
          </cell>
          <cell r="F2719">
            <v>0</v>
          </cell>
          <cell r="G2719">
            <v>0</v>
          </cell>
        </row>
        <row r="2720">
          <cell r="A2720" t="str">
            <v/>
          </cell>
          <cell r="B2720" t="str">
            <v/>
          </cell>
          <cell r="D2720" t="str">
            <v/>
          </cell>
          <cell r="F2720">
            <v>0</v>
          </cell>
          <cell r="G2720">
            <v>0</v>
          </cell>
        </row>
        <row r="2721">
          <cell r="F2721" t="str">
            <v>Total B</v>
          </cell>
          <cell r="G2721">
            <v>0</v>
          </cell>
        </row>
        <row r="2722">
          <cell r="A2722" t="str">
            <v>C - EQUIPOS</v>
          </cell>
        </row>
        <row r="2723">
          <cell r="A2723" t="str">
            <v/>
          </cell>
          <cell r="B2723" t="str">
            <v/>
          </cell>
          <cell r="D2723" t="str">
            <v/>
          </cell>
          <cell r="F2723">
            <v>0</v>
          </cell>
          <cell r="G2723">
            <v>0</v>
          </cell>
        </row>
        <row r="2724">
          <cell r="A2724" t="str">
            <v/>
          </cell>
          <cell r="B2724" t="str">
            <v/>
          </cell>
          <cell r="D2724" t="str">
            <v/>
          </cell>
          <cell r="F2724">
            <v>0</v>
          </cell>
          <cell r="G2724">
            <v>0</v>
          </cell>
        </row>
        <row r="2725">
          <cell r="A2725" t="str">
            <v/>
          </cell>
          <cell r="B2725" t="str">
            <v/>
          </cell>
          <cell r="D2725" t="str">
            <v/>
          </cell>
          <cell r="F2725">
            <v>0</v>
          </cell>
          <cell r="G2725">
            <v>0</v>
          </cell>
        </row>
        <row r="2726">
          <cell r="A2726" t="str">
            <v/>
          </cell>
          <cell r="B2726" t="str">
            <v/>
          </cell>
          <cell r="D2726" t="str">
            <v/>
          </cell>
          <cell r="F2726">
            <v>0</v>
          </cell>
          <cell r="G2726">
            <v>0</v>
          </cell>
        </row>
        <row r="2727">
          <cell r="A2727" t="str">
            <v/>
          </cell>
          <cell r="B2727" t="str">
            <v/>
          </cell>
          <cell r="D2727" t="str">
            <v/>
          </cell>
          <cell r="F2727">
            <v>0</v>
          </cell>
          <cell r="G2727">
            <v>0</v>
          </cell>
        </row>
        <row r="2728">
          <cell r="A2728" t="str">
            <v/>
          </cell>
          <cell r="B2728" t="str">
            <v/>
          </cell>
          <cell r="D2728" t="str">
            <v/>
          </cell>
          <cell r="F2728">
            <v>0</v>
          </cell>
          <cell r="G2728">
            <v>0</v>
          </cell>
        </row>
        <row r="2729">
          <cell r="A2729" t="str">
            <v/>
          </cell>
          <cell r="B2729" t="str">
            <v/>
          </cell>
          <cell r="D2729" t="str">
            <v/>
          </cell>
          <cell r="F2729">
            <v>0</v>
          </cell>
          <cell r="G2729">
            <v>0</v>
          </cell>
        </row>
        <row r="2730">
          <cell r="A2730" t="str">
            <v/>
          </cell>
          <cell r="B2730" t="str">
            <v/>
          </cell>
          <cell r="D2730" t="str">
            <v/>
          </cell>
          <cell r="F2730">
            <v>0</v>
          </cell>
          <cell r="G2730">
            <v>0</v>
          </cell>
        </row>
        <row r="2731">
          <cell r="A2731" t="str">
            <v/>
          </cell>
          <cell r="B2731" t="str">
            <v/>
          </cell>
          <cell r="D2731" t="str">
            <v/>
          </cell>
          <cell r="F2731">
            <v>0</v>
          </cell>
          <cell r="G2731">
            <v>0</v>
          </cell>
        </row>
        <row r="2732">
          <cell r="A2732" t="str">
            <v/>
          </cell>
          <cell r="B2732" t="str">
            <v/>
          </cell>
          <cell r="D2732" t="str">
            <v/>
          </cell>
          <cell r="F2732">
            <v>0</v>
          </cell>
          <cell r="G2732">
            <v>0</v>
          </cell>
        </row>
        <row r="2733">
          <cell r="F2733" t="str">
            <v>Total C</v>
          </cell>
          <cell r="G2733">
            <v>0</v>
          </cell>
        </row>
        <row r="2735">
          <cell r="A2735" t="str">
            <v/>
          </cell>
          <cell r="B2735" t="str">
            <v/>
          </cell>
          <cell r="D2735" t="str">
            <v>COSTO NETO</v>
          </cell>
          <cell r="F2735" t="str">
            <v>Total D=A+B+C</v>
          </cell>
          <cell r="G2735">
            <v>0</v>
          </cell>
        </row>
        <row r="2737">
          <cell r="A2737" t="str">
            <v>ANALISIS DE PRECIOS</v>
          </cell>
        </row>
        <row r="2738">
          <cell r="A2738" t="str">
            <v>COMITENTE:</v>
          </cell>
          <cell r="B2738" t="str">
            <v>INSTITUTO PROVINCIAL DE LA VIVIENDA</v>
          </cell>
        </row>
        <row r="2739">
          <cell r="A2739" t="str">
            <v>CONTRATISTA:</v>
          </cell>
          <cell r="B2739">
            <v>0</v>
          </cell>
        </row>
        <row r="2740">
          <cell r="A2740" t="str">
            <v>OBRA:</v>
          </cell>
          <cell r="B2740">
            <v>0</v>
          </cell>
          <cell r="F2740" t="str">
            <v>PRECIOS A:</v>
          </cell>
          <cell r="G2740">
            <v>0</v>
          </cell>
        </row>
        <row r="2741">
          <cell r="A2741" t="str">
            <v>UBICACIÓN:</v>
          </cell>
          <cell r="B2741">
            <v>0</v>
          </cell>
        </row>
        <row r="2742">
          <cell r="A2742" t="str">
            <v>RUBRO:</v>
          </cell>
          <cell r="C2742">
            <v>0</v>
          </cell>
        </row>
        <row r="2743">
          <cell r="A2743" t="str">
            <v>ITEM:</v>
          </cell>
          <cell r="B2743" t="str">
            <v/>
          </cell>
          <cell r="C2743" t="str">
            <v/>
          </cell>
          <cell r="F2743" t="str">
            <v>UNIDAD:</v>
          </cell>
          <cell r="G2743" t="str">
            <v/>
          </cell>
        </row>
        <row r="2745">
          <cell r="A2745" t="str">
            <v>DATOS REDETERMINACION</v>
          </cell>
          <cell r="C2745" t="str">
            <v>DESIGNACION</v>
          </cell>
          <cell r="D2745" t="str">
            <v>U</v>
          </cell>
          <cell r="E2745" t="str">
            <v>Cantidad</v>
          </cell>
          <cell r="F2745" t="str">
            <v>$ Unitarios</v>
          </cell>
          <cell r="G2745" t="str">
            <v>$ Parcial</v>
          </cell>
        </row>
        <row r="2746">
          <cell r="A2746" t="str">
            <v>CÓDIGO</v>
          </cell>
          <cell r="B2746" t="str">
            <v>DESCRIPCIÓN</v>
          </cell>
        </row>
        <row r="2747">
          <cell r="A2747" t="str">
            <v>A - MATERIALES</v>
          </cell>
        </row>
        <row r="2748">
          <cell r="A2748" t="str">
            <v/>
          </cell>
          <cell r="B2748" t="str">
            <v/>
          </cell>
          <cell r="D2748" t="str">
            <v/>
          </cell>
          <cell r="F2748">
            <v>0</v>
          </cell>
          <cell r="G2748">
            <v>0</v>
          </cell>
        </row>
        <row r="2749">
          <cell r="A2749" t="str">
            <v/>
          </cell>
          <cell r="B2749" t="str">
            <v/>
          </cell>
          <cell r="D2749" t="str">
            <v/>
          </cell>
          <cell r="F2749">
            <v>0</v>
          </cell>
          <cell r="G2749">
            <v>0</v>
          </cell>
        </row>
        <row r="2750">
          <cell r="A2750" t="str">
            <v/>
          </cell>
          <cell r="B2750" t="str">
            <v/>
          </cell>
          <cell r="D2750" t="str">
            <v/>
          </cell>
          <cell r="F2750">
            <v>0</v>
          </cell>
          <cell r="G2750">
            <v>0</v>
          </cell>
        </row>
        <row r="2751">
          <cell r="A2751" t="str">
            <v/>
          </cell>
          <cell r="B2751" t="str">
            <v/>
          </cell>
          <cell r="D2751" t="str">
            <v/>
          </cell>
          <cell r="F2751">
            <v>0</v>
          </cell>
          <cell r="G2751">
            <v>0</v>
          </cell>
        </row>
        <row r="2752">
          <cell r="A2752" t="str">
            <v/>
          </cell>
          <cell r="B2752" t="str">
            <v/>
          </cell>
          <cell r="D2752" t="str">
            <v/>
          </cell>
          <cell r="F2752">
            <v>0</v>
          </cell>
          <cell r="G2752">
            <v>0</v>
          </cell>
        </row>
        <row r="2753">
          <cell r="A2753" t="str">
            <v/>
          </cell>
          <cell r="B2753" t="str">
            <v/>
          </cell>
          <cell r="D2753" t="str">
            <v/>
          </cell>
          <cell r="F2753">
            <v>0</v>
          </cell>
          <cell r="G2753">
            <v>0</v>
          </cell>
        </row>
        <row r="2754">
          <cell r="A2754" t="str">
            <v/>
          </cell>
          <cell r="B2754" t="str">
            <v/>
          </cell>
          <cell r="D2754" t="str">
            <v/>
          </cell>
          <cell r="F2754">
            <v>0</v>
          </cell>
          <cell r="G2754">
            <v>0</v>
          </cell>
        </row>
        <row r="2755">
          <cell r="A2755" t="str">
            <v/>
          </cell>
          <cell r="B2755" t="str">
            <v/>
          </cell>
          <cell r="D2755" t="str">
            <v/>
          </cell>
          <cell r="F2755">
            <v>0</v>
          </cell>
          <cell r="G2755">
            <v>0</v>
          </cell>
        </row>
        <row r="2756">
          <cell r="A2756" t="str">
            <v/>
          </cell>
          <cell r="B2756" t="str">
            <v/>
          </cell>
          <cell r="D2756" t="str">
            <v/>
          </cell>
          <cell r="F2756">
            <v>0</v>
          </cell>
          <cell r="G2756">
            <v>0</v>
          </cell>
        </row>
        <row r="2757">
          <cell r="A2757" t="str">
            <v/>
          </cell>
          <cell r="B2757" t="str">
            <v/>
          </cell>
          <cell r="D2757" t="str">
            <v/>
          </cell>
          <cell r="F2757">
            <v>0</v>
          </cell>
          <cell r="G2757">
            <v>0</v>
          </cell>
        </row>
        <row r="2758">
          <cell r="A2758" t="str">
            <v/>
          </cell>
          <cell r="B2758" t="str">
            <v/>
          </cell>
          <cell r="D2758" t="str">
            <v/>
          </cell>
          <cell r="F2758">
            <v>0</v>
          </cell>
          <cell r="G2758">
            <v>0</v>
          </cell>
        </row>
        <row r="2759">
          <cell r="A2759" t="str">
            <v/>
          </cell>
          <cell r="B2759" t="str">
            <v/>
          </cell>
          <cell r="D2759" t="str">
            <v/>
          </cell>
          <cell r="F2759">
            <v>0</v>
          </cell>
          <cell r="G2759">
            <v>0</v>
          </cell>
        </row>
        <row r="2760">
          <cell r="A2760" t="str">
            <v/>
          </cell>
          <cell r="B2760" t="str">
            <v/>
          </cell>
          <cell r="D2760" t="str">
            <v/>
          </cell>
          <cell r="F2760">
            <v>0</v>
          </cell>
          <cell r="G2760">
            <v>0</v>
          </cell>
        </row>
        <row r="2761">
          <cell r="A2761" t="str">
            <v/>
          </cell>
          <cell r="B2761" t="str">
            <v/>
          </cell>
          <cell r="D2761" t="str">
            <v/>
          </cell>
          <cell r="F2761">
            <v>0</v>
          </cell>
          <cell r="G2761">
            <v>0</v>
          </cell>
        </row>
        <row r="2762">
          <cell r="A2762" t="str">
            <v/>
          </cell>
          <cell r="B2762" t="str">
            <v/>
          </cell>
          <cell r="D2762" t="str">
            <v/>
          </cell>
          <cell r="F2762">
            <v>0</v>
          </cell>
          <cell r="G2762">
            <v>0</v>
          </cell>
        </row>
        <row r="2763">
          <cell r="A2763" t="str">
            <v/>
          </cell>
          <cell r="B2763" t="str">
            <v/>
          </cell>
          <cell r="D2763" t="str">
            <v/>
          </cell>
          <cell r="F2763">
            <v>0</v>
          </cell>
          <cell r="G2763">
            <v>0</v>
          </cell>
        </row>
        <row r="2764">
          <cell r="A2764" t="str">
            <v/>
          </cell>
          <cell r="B2764" t="str">
            <v/>
          </cell>
          <cell r="D2764" t="str">
            <v/>
          </cell>
          <cell r="F2764">
            <v>0</v>
          </cell>
          <cell r="G2764">
            <v>0</v>
          </cell>
        </row>
        <row r="2765">
          <cell r="A2765" t="str">
            <v/>
          </cell>
          <cell r="B2765" t="str">
            <v/>
          </cell>
          <cell r="D2765" t="str">
            <v/>
          </cell>
          <cell r="F2765">
            <v>0</v>
          </cell>
          <cell r="G2765">
            <v>0</v>
          </cell>
        </row>
        <row r="2766">
          <cell r="A2766" t="str">
            <v/>
          </cell>
          <cell r="B2766" t="str">
            <v/>
          </cell>
          <cell r="D2766" t="str">
            <v/>
          </cell>
          <cell r="F2766">
            <v>0</v>
          </cell>
          <cell r="G2766">
            <v>0</v>
          </cell>
        </row>
        <row r="2767">
          <cell r="A2767" t="str">
            <v/>
          </cell>
          <cell r="B2767" t="str">
            <v/>
          </cell>
          <cell r="D2767" t="str">
            <v/>
          </cell>
          <cell r="F2767">
            <v>0</v>
          </cell>
          <cell r="G2767">
            <v>0</v>
          </cell>
        </row>
        <row r="2768">
          <cell r="F2768" t="str">
            <v>Total A</v>
          </cell>
          <cell r="G2768">
            <v>0</v>
          </cell>
        </row>
        <row r="2769">
          <cell r="A2769" t="str">
            <v>B - MANO DE OBRA</v>
          </cell>
        </row>
        <row r="2770">
          <cell r="A2770" t="str">
            <v/>
          </cell>
          <cell r="B2770" t="str">
            <v/>
          </cell>
          <cell r="D2770" t="str">
            <v/>
          </cell>
          <cell r="F2770">
            <v>0</v>
          </cell>
          <cell r="G2770">
            <v>0</v>
          </cell>
        </row>
        <row r="2771">
          <cell r="A2771" t="str">
            <v/>
          </cell>
          <cell r="B2771" t="str">
            <v/>
          </cell>
          <cell r="D2771" t="str">
            <v/>
          </cell>
          <cell r="F2771">
            <v>0</v>
          </cell>
          <cell r="G2771">
            <v>0</v>
          </cell>
        </row>
        <row r="2772">
          <cell r="A2772" t="str">
            <v/>
          </cell>
          <cell r="B2772" t="str">
            <v/>
          </cell>
          <cell r="D2772" t="str">
            <v/>
          </cell>
          <cell r="F2772">
            <v>0</v>
          </cell>
          <cell r="G2772">
            <v>0</v>
          </cell>
        </row>
        <row r="2773">
          <cell r="A2773" t="str">
            <v/>
          </cell>
          <cell r="B2773" t="str">
            <v/>
          </cell>
          <cell r="D2773" t="str">
            <v/>
          </cell>
          <cell r="F2773">
            <v>0</v>
          </cell>
          <cell r="G2773">
            <v>0</v>
          </cell>
        </row>
        <row r="2774">
          <cell r="A2774" t="str">
            <v/>
          </cell>
          <cell r="B2774" t="str">
            <v/>
          </cell>
          <cell r="D2774" t="str">
            <v/>
          </cell>
          <cell r="F2774">
            <v>0</v>
          </cell>
          <cell r="G2774">
            <v>0</v>
          </cell>
        </row>
        <row r="2775">
          <cell r="A2775" t="str">
            <v/>
          </cell>
          <cell r="B2775" t="str">
            <v/>
          </cell>
          <cell r="D2775" t="str">
            <v/>
          </cell>
          <cell r="F2775">
            <v>0</v>
          </cell>
          <cell r="G2775">
            <v>0</v>
          </cell>
        </row>
        <row r="2776">
          <cell r="A2776" t="str">
            <v/>
          </cell>
          <cell r="B2776" t="str">
            <v/>
          </cell>
          <cell r="D2776" t="str">
            <v/>
          </cell>
          <cell r="F2776">
            <v>0</v>
          </cell>
          <cell r="G2776">
            <v>0</v>
          </cell>
        </row>
        <row r="2777">
          <cell r="A2777" t="str">
            <v/>
          </cell>
          <cell r="B2777" t="str">
            <v/>
          </cell>
          <cell r="D2777" t="str">
            <v/>
          </cell>
          <cell r="F2777">
            <v>0</v>
          </cell>
          <cell r="G2777">
            <v>0</v>
          </cell>
        </row>
        <row r="2778">
          <cell r="F2778" t="str">
            <v>Total B</v>
          </cell>
          <cell r="G2778">
            <v>0</v>
          </cell>
        </row>
        <row r="2779">
          <cell r="A2779" t="str">
            <v>C - EQUIPOS</v>
          </cell>
        </row>
        <row r="2780">
          <cell r="A2780" t="str">
            <v/>
          </cell>
          <cell r="B2780" t="str">
            <v/>
          </cell>
          <cell r="D2780" t="str">
            <v/>
          </cell>
          <cell r="F2780">
            <v>0</v>
          </cell>
          <cell r="G2780">
            <v>0</v>
          </cell>
        </row>
        <row r="2781">
          <cell r="A2781" t="str">
            <v/>
          </cell>
          <cell r="B2781" t="str">
            <v/>
          </cell>
          <cell r="D2781" t="str">
            <v/>
          </cell>
          <cell r="F2781">
            <v>0</v>
          </cell>
          <cell r="G2781">
            <v>0</v>
          </cell>
        </row>
        <row r="2782">
          <cell r="A2782" t="str">
            <v/>
          </cell>
          <cell r="B2782" t="str">
            <v/>
          </cell>
          <cell r="D2782" t="str">
            <v/>
          </cell>
          <cell r="F2782">
            <v>0</v>
          </cell>
          <cell r="G2782">
            <v>0</v>
          </cell>
        </row>
        <row r="2783">
          <cell r="A2783" t="str">
            <v/>
          </cell>
          <cell r="B2783" t="str">
            <v/>
          </cell>
          <cell r="D2783" t="str">
            <v/>
          </cell>
          <cell r="F2783">
            <v>0</v>
          </cell>
          <cell r="G2783">
            <v>0</v>
          </cell>
        </row>
        <row r="2784">
          <cell r="A2784" t="str">
            <v/>
          </cell>
          <cell r="B2784" t="str">
            <v/>
          </cell>
          <cell r="D2784" t="str">
            <v/>
          </cell>
          <cell r="F2784">
            <v>0</v>
          </cell>
          <cell r="G2784">
            <v>0</v>
          </cell>
        </row>
        <row r="2785">
          <cell r="A2785" t="str">
            <v/>
          </cell>
          <cell r="B2785" t="str">
            <v/>
          </cell>
          <cell r="D2785" t="str">
            <v/>
          </cell>
          <cell r="F2785">
            <v>0</v>
          </cell>
          <cell r="G2785">
            <v>0</v>
          </cell>
        </row>
        <row r="2786">
          <cell r="A2786" t="str">
            <v/>
          </cell>
          <cell r="B2786" t="str">
            <v/>
          </cell>
          <cell r="D2786" t="str">
            <v/>
          </cell>
          <cell r="F2786">
            <v>0</v>
          </cell>
          <cell r="G2786">
            <v>0</v>
          </cell>
        </row>
        <row r="2787">
          <cell r="A2787" t="str">
            <v/>
          </cell>
          <cell r="B2787" t="str">
            <v/>
          </cell>
          <cell r="D2787" t="str">
            <v/>
          </cell>
          <cell r="F2787">
            <v>0</v>
          </cell>
          <cell r="G2787">
            <v>0</v>
          </cell>
        </row>
        <row r="2788">
          <cell r="A2788" t="str">
            <v/>
          </cell>
          <cell r="B2788" t="str">
            <v/>
          </cell>
          <cell r="D2788" t="str">
            <v/>
          </cell>
          <cell r="F2788">
            <v>0</v>
          </cell>
          <cell r="G2788">
            <v>0</v>
          </cell>
        </row>
        <row r="2789">
          <cell r="A2789" t="str">
            <v/>
          </cell>
          <cell r="B2789" t="str">
            <v/>
          </cell>
          <cell r="D2789" t="str">
            <v/>
          </cell>
          <cell r="F2789">
            <v>0</v>
          </cell>
          <cell r="G2789">
            <v>0</v>
          </cell>
        </row>
        <row r="2790">
          <cell r="F2790" t="str">
            <v>Total C</v>
          </cell>
          <cell r="G2790">
            <v>0</v>
          </cell>
        </row>
        <row r="2792">
          <cell r="A2792" t="str">
            <v/>
          </cell>
          <cell r="B2792" t="str">
            <v/>
          </cell>
          <cell r="D2792" t="str">
            <v>COSTO NETO</v>
          </cell>
          <cell r="F2792" t="str">
            <v>Total D=A+B+C</v>
          </cell>
          <cell r="G2792">
            <v>0</v>
          </cell>
        </row>
        <row r="2794">
          <cell r="A2794" t="str">
            <v>ANALISIS DE PRECIOS</v>
          </cell>
        </row>
        <row r="2795">
          <cell r="A2795" t="str">
            <v>COMITENTE:</v>
          </cell>
          <cell r="B2795" t="str">
            <v>INSTITUTO PROVINCIAL DE LA VIVIENDA</v>
          </cell>
        </row>
        <row r="2796">
          <cell r="A2796" t="str">
            <v>CONTRATISTA:</v>
          </cell>
          <cell r="B2796">
            <v>0</v>
          </cell>
        </row>
        <row r="2797">
          <cell r="A2797" t="str">
            <v>OBRA:</v>
          </cell>
          <cell r="B2797">
            <v>0</v>
          </cell>
          <cell r="F2797" t="str">
            <v>PRECIOS A:</v>
          </cell>
          <cell r="G2797">
            <v>0</v>
          </cell>
        </row>
        <row r="2798">
          <cell r="A2798" t="str">
            <v>UBICACIÓN:</v>
          </cell>
          <cell r="B2798">
            <v>0</v>
          </cell>
        </row>
        <row r="2799">
          <cell r="A2799" t="str">
            <v>RUBRO:</v>
          </cell>
          <cell r="C2799">
            <v>0</v>
          </cell>
        </row>
        <row r="2800">
          <cell r="A2800" t="str">
            <v>ITEM:</v>
          </cell>
          <cell r="B2800" t="str">
            <v/>
          </cell>
          <cell r="C2800" t="str">
            <v/>
          </cell>
          <cell r="F2800" t="str">
            <v>UNIDAD:</v>
          </cell>
          <cell r="G2800" t="str">
            <v/>
          </cell>
        </row>
        <row r="2802">
          <cell r="A2802" t="str">
            <v>DATOS REDETERMINACION</v>
          </cell>
          <cell r="C2802" t="str">
            <v>DESIGNACION</v>
          </cell>
          <cell r="D2802" t="str">
            <v>U</v>
          </cell>
          <cell r="E2802" t="str">
            <v>Cantidad</v>
          </cell>
          <cell r="F2802" t="str">
            <v>$ Unitarios</v>
          </cell>
          <cell r="G2802" t="str">
            <v>$ Parcial</v>
          </cell>
        </row>
        <row r="2803">
          <cell r="A2803" t="str">
            <v>CÓDIGO</v>
          </cell>
          <cell r="B2803" t="str">
            <v>DESCRIPCIÓN</v>
          </cell>
        </row>
        <row r="2804">
          <cell r="A2804" t="str">
            <v>A - MATERIALES</v>
          </cell>
        </row>
        <row r="2805">
          <cell r="A2805" t="str">
            <v/>
          </cell>
          <cell r="B2805" t="str">
            <v/>
          </cell>
          <cell r="D2805" t="str">
            <v/>
          </cell>
          <cell r="F2805">
            <v>0</v>
          </cell>
          <cell r="G2805">
            <v>0</v>
          </cell>
        </row>
        <row r="2806">
          <cell r="A2806" t="str">
            <v/>
          </cell>
          <cell r="B2806" t="str">
            <v/>
          </cell>
          <cell r="D2806" t="str">
            <v/>
          </cell>
          <cell r="F2806">
            <v>0</v>
          </cell>
          <cell r="G2806">
            <v>0</v>
          </cell>
        </row>
        <row r="2807">
          <cell r="A2807" t="str">
            <v/>
          </cell>
          <cell r="B2807" t="str">
            <v/>
          </cell>
          <cell r="D2807" t="str">
            <v/>
          </cell>
          <cell r="F2807">
            <v>0</v>
          </cell>
          <cell r="G2807">
            <v>0</v>
          </cell>
        </row>
        <row r="2808">
          <cell r="A2808" t="str">
            <v/>
          </cell>
          <cell r="B2808" t="str">
            <v/>
          </cell>
          <cell r="D2808" t="str">
            <v/>
          </cell>
          <cell r="F2808">
            <v>0</v>
          </cell>
          <cell r="G2808">
            <v>0</v>
          </cell>
        </row>
        <row r="2809">
          <cell r="A2809" t="str">
            <v/>
          </cell>
          <cell r="B2809" t="str">
            <v/>
          </cell>
          <cell r="D2809" t="str">
            <v/>
          </cell>
          <cell r="F2809">
            <v>0</v>
          </cell>
          <cell r="G2809">
            <v>0</v>
          </cell>
        </row>
        <row r="2810">
          <cell r="A2810" t="str">
            <v/>
          </cell>
          <cell r="B2810" t="str">
            <v/>
          </cell>
          <cell r="D2810" t="str">
            <v/>
          </cell>
          <cell r="F2810">
            <v>0</v>
          </cell>
          <cell r="G2810">
            <v>0</v>
          </cell>
        </row>
        <row r="2811">
          <cell r="A2811" t="str">
            <v/>
          </cell>
          <cell r="B2811" t="str">
            <v/>
          </cell>
          <cell r="D2811" t="str">
            <v/>
          </cell>
          <cell r="F2811">
            <v>0</v>
          </cell>
          <cell r="G2811">
            <v>0</v>
          </cell>
        </row>
        <row r="2812">
          <cell r="A2812" t="str">
            <v/>
          </cell>
          <cell r="B2812" t="str">
            <v/>
          </cell>
          <cell r="D2812" t="str">
            <v/>
          </cell>
          <cell r="F2812">
            <v>0</v>
          </cell>
          <cell r="G2812">
            <v>0</v>
          </cell>
        </row>
        <row r="2813">
          <cell r="A2813" t="str">
            <v/>
          </cell>
          <cell r="B2813" t="str">
            <v/>
          </cell>
          <cell r="D2813" t="str">
            <v/>
          </cell>
          <cell r="F2813">
            <v>0</v>
          </cell>
          <cell r="G2813">
            <v>0</v>
          </cell>
        </row>
        <row r="2814">
          <cell r="A2814" t="str">
            <v/>
          </cell>
          <cell r="B2814" t="str">
            <v/>
          </cell>
          <cell r="D2814" t="str">
            <v/>
          </cell>
          <cell r="F2814">
            <v>0</v>
          </cell>
          <cell r="G2814">
            <v>0</v>
          </cell>
        </row>
        <row r="2815">
          <cell r="A2815" t="str">
            <v/>
          </cell>
          <cell r="B2815" t="str">
            <v/>
          </cell>
          <cell r="D2815" t="str">
            <v/>
          </cell>
          <cell r="F2815">
            <v>0</v>
          </cell>
          <cell r="G2815">
            <v>0</v>
          </cell>
        </row>
        <row r="2816">
          <cell r="A2816" t="str">
            <v/>
          </cell>
          <cell r="B2816" t="str">
            <v/>
          </cell>
          <cell r="D2816" t="str">
            <v/>
          </cell>
          <cell r="F2816">
            <v>0</v>
          </cell>
          <cell r="G2816">
            <v>0</v>
          </cell>
        </row>
        <row r="2817">
          <cell r="A2817" t="str">
            <v/>
          </cell>
          <cell r="B2817" t="str">
            <v/>
          </cell>
          <cell r="D2817" t="str">
            <v/>
          </cell>
          <cell r="F2817">
            <v>0</v>
          </cell>
          <cell r="G2817">
            <v>0</v>
          </cell>
        </row>
        <row r="2818">
          <cell r="A2818" t="str">
            <v/>
          </cell>
          <cell r="B2818" t="str">
            <v/>
          </cell>
          <cell r="D2818" t="str">
            <v/>
          </cell>
          <cell r="F2818">
            <v>0</v>
          </cell>
          <cell r="G2818">
            <v>0</v>
          </cell>
        </row>
        <row r="2819">
          <cell r="A2819" t="str">
            <v/>
          </cell>
          <cell r="B2819" t="str">
            <v/>
          </cell>
          <cell r="D2819" t="str">
            <v/>
          </cell>
          <cell r="F2819">
            <v>0</v>
          </cell>
          <cell r="G2819">
            <v>0</v>
          </cell>
        </row>
        <row r="2820">
          <cell r="A2820" t="str">
            <v/>
          </cell>
          <cell r="B2820" t="str">
            <v/>
          </cell>
          <cell r="D2820" t="str">
            <v/>
          </cell>
          <cell r="F2820">
            <v>0</v>
          </cell>
          <cell r="G2820">
            <v>0</v>
          </cell>
        </row>
        <row r="2821">
          <cell r="A2821" t="str">
            <v/>
          </cell>
          <cell r="B2821" t="str">
            <v/>
          </cell>
          <cell r="D2821" t="str">
            <v/>
          </cell>
          <cell r="F2821">
            <v>0</v>
          </cell>
          <cell r="G2821">
            <v>0</v>
          </cell>
        </row>
        <row r="2822">
          <cell r="A2822" t="str">
            <v/>
          </cell>
          <cell r="B2822" t="str">
            <v/>
          </cell>
          <cell r="D2822" t="str">
            <v/>
          </cell>
          <cell r="F2822">
            <v>0</v>
          </cell>
          <cell r="G2822">
            <v>0</v>
          </cell>
        </row>
        <row r="2823">
          <cell r="A2823" t="str">
            <v/>
          </cell>
          <cell r="B2823" t="str">
            <v/>
          </cell>
          <cell r="D2823" t="str">
            <v/>
          </cell>
          <cell r="F2823">
            <v>0</v>
          </cell>
          <cell r="G2823">
            <v>0</v>
          </cell>
        </row>
        <row r="2824">
          <cell r="A2824" t="str">
            <v/>
          </cell>
          <cell r="B2824" t="str">
            <v/>
          </cell>
          <cell r="D2824" t="str">
            <v/>
          </cell>
          <cell r="F2824">
            <v>0</v>
          </cell>
          <cell r="G2824">
            <v>0</v>
          </cell>
        </row>
        <row r="2825">
          <cell r="F2825" t="str">
            <v>Total A</v>
          </cell>
          <cell r="G2825">
            <v>0</v>
          </cell>
        </row>
        <row r="2826">
          <cell r="A2826" t="str">
            <v>B - MANO DE OBRA</v>
          </cell>
        </row>
        <row r="2827">
          <cell r="A2827" t="str">
            <v/>
          </cell>
          <cell r="B2827" t="str">
            <v/>
          </cell>
          <cell r="D2827" t="str">
            <v/>
          </cell>
          <cell r="F2827">
            <v>0</v>
          </cell>
          <cell r="G2827">
            <v>0</v>
          </cell>
        </row>
        <row r="2828">
          <cell r="A2828" t="str">
            <v/>
          </cell>
          <cell r="B2828" t="str">
            <v/>
          </cell>
          <cell r="D2828" t="str">
            <v/>
          </cell>
          <cell r="F2828">
            <v>0</v>
          </cell>
          <cell r="G2828">
            <v>0</v>
          </cell>
        </row>
        <row r="2829">
          <cell r="A2829" t="str">
            <v/>
          </cell>
          <cell r="B2829" t="str">
            <v/>
          </cell>
          <cell r="D2829" t="str">
            <v/>
          </cell>
          <cell r="F2829">
            <v>0</v>
          </cell>
          <cell r="G2829">
            <v>0</v>
          </cell>
        </row>
        <row r="2830">
          <cell r="A2830" t="str">
            <v/>
          </cell>
          <cell r="B2830" t="str">
            <v/>
          </cell>
          <cell r="D2830" t="str">
            <v/>
          </cell>
          <cell r="F2830">
            <v>0</v>
          </cell>
          <cell r="G2830">
            <v>0</v>
          </cell>
        </row>
        <row r="2831">
          <cell r="A2831" t="str">
            <v/>
          </cell>
          <cell r="B2831" t="str">
            <v/>
          </cell>
          <cell r="D2831" t="str">
            <v/>
          </cell>
          <cell r="F2831">
            <v>0</v>
          </cell>
          <cell r="G2831">
            <v>0</v>
          </cell>
        </row>
        <row r="2832">
          <cell r="A2832" t="str">
            <v/>
          </cell>
          <cell r="B2832" t="str">
            <v/>
          </cell>
          <cell r="D2832" t="str">
            <v/>
          </cell>
          <cell r="F2832">
            <v>0</v>
          </cell>
          <cell r="G2832">
            <v>0</v>
          </cell>
        </row>
        <row r="2833">
          <cell r="A2833" t="str">
            <v/>
          </cell>
          <cell r="B2833" t="str">
            <v/>
          </cell>
          <cell r="D2833" t="str">
            <v/>
          </cell>
          <cell r="F2833">
            <v>0</v>
          </cell>
          <cell r="G2833">
            <v>0</v>
          </cell>
        </row>
        <row r="2834">
          <cell r="A2834" t="str">
            <v/>
          </cell>
          <cell r="B2834" t="str">
            <v/>
          </cell>
          <cell r="D2834" t="str">
            <v/>
          </cell>
          <cell r="F2834">
            <v>0</v>
          </cell>
          <cell r="G2834">
            <v>0</v>
          </cell>
        </row>
        <row r="2835">
          <cell r="F2835" t="str">
            <v>Total B</v>
          </cell>
          <cell r="G2835">
            <v>0</v>
          </cell>
        </row>
        <row r="2836">
          <cell r="A2836" t="str">
            <v>C - EQUIPOS</v>
          </cell>
        </row>
        <row r="2837">
          <cell r="A2837" t="str">
            <v/>
          </cell>
          <cell r="B2837" t="str">
            <v/>
          </cell>
          <cell r="D2837" t="str">
            <v/>
          </cell>
          <cell r="F2837">
            <v>0</v>
          </cell>
          <cell r="G2837">
            <v>0</v>
          </cell>
        </row>
        <row r="2838">
          <cell r="A2838" t="str">
            <v/>
          </cell>
          <cell r="B2838" t="str">
            <v/>
          </cell>
          <cell r="D2838" t="str">
            <v/>
          </cell>
          <cell r="F2838">
            <v>0</v>
          </cell>
          <cell r="G2838">
            <v>0</v>
          </cell>
        </row>
        <row r="2839">
          <cell r="A2839" t="str">
            <v/>
          </cell>
          <cell r="B2839" t="str">
            <v/>
          </cell>
          <cell r="D2839" t="str">
            <v/>
          </cell>
          <cell r="F2839">
            <v>0</v>
          </cell>
          <cell r="G2839">
            <v>0</v>
          </cell>
        </row>
        <row r="2840">
          <cell r="A2840" t="str">
            <v/>
          </cell>
          <cell r="B2840" t="str">
            <v/>
          </cell>
          <cell r="D2840" t="str">
            <v/>
          </cell>
          <cell r="F2840">
            <v>0</v>
          </cell>
          <cell r="G2840">
            <v>0</v>
          </cell>
        </row>
        <row r="2841">
          <cell r="A2841" t="str">
            <v/>
          </cell>
          <cell r="B2841" t="str">
            <v/>
          </cell>
          <cell r="D2841" t="str">
            <v/>
          </cell>
          <cell r="F2841">
            <v>0</v>
          </cell>
          <cell r="G2841">
            <v>0</v>
          </cell>
        </row>
        <row r="2842">
          <cell r="A2842" t="str">
            <v/>
          </cell>
          <cell r="B2842" t="str">
            <v/>
          </cell>
          <cell r="D2842" t="str">
            <v/>
          </cell>
          <cell r="F2842">
            <v>0</v>
          </cell>
          <cell r="G2842">
            <v>0</v>
          </cell>
        </row>
        <row r="2843">
          <cell r="A2843" t="str">
            <v/>
          </cell>
          <cell r="B2843" t="str">
            <v/>
          </cell>
          <cell r="D2843" t="str">
            <v/>
          </cell>
          <cell r="F2843">
            <v>0</v>
          </cell>
          <cell r="G2843">
            <v>0</v>
          </cell>
        </row>
        <row r="2844">
          <cell r="A2844" t="str">
            <v/>
          </cell>
          <cell r="B2844" t="str">
            <v/>
          </cell>
          <cell r="D2844" t="str">
            <v/>
          </cell>
          <cell r="F2844">
            <v>0</v>
          </cell>
          <cell r="G2844">
            <v>0</v>
          </cell>
        </row>
        <row r="2845">
          <cell r="A2845" t="str">
            <v/>
          </cell>
          <cell r="B2845" t="str">
            <v/>
          </cell>
          <cell r="D2845" t="str">
            <v/>
          </cell>
          <cell r="F2845">
            <v>0</v>
          </cell>
          <cell r="G2845">
            <v>0</v>
          </cell>
        </row>
        <row r="2846">
          <cell r="A2846" t="str">
            <v/>
          </cell>
          <cell r="B2846" t="str">
            <v/>
          </cell>
          <cell r="D2846" t="str">
            <v/>
          </cell>
          <cell r="F2846">
            <v>0</v>
          </cell>
          <cell r="G2846">
            <v>0</v>
          </cell>
        </row>
        <row r="2847">
          <cell r="F2847" t="str">
            <v>Total C</v>
          </cell>
          <cell r="G2847">
            <v>0</v>
          </cell>
        </row>
        <row r="2849">
          <cell r="A2849" t="str">
            <v/>
          </cell>
          <cell r="B2849" t="str">
            <v/>
          </cell>
          <cell r="D2849" t="str">
            <v>COSTO NETO</v>
          </cell>
          <cell r="F2849" t="str">
            <v>Total D=A+B+C</v>
          </cell>
          <cell r="G2849">
            <v>0</v>
          </cell>
        </row>
        <row r="2851">
          <cell r="A2851" t="str">
            <v>ANALISIS DE PRECIOS</v>
          </cell>
        </row>
        <row r="2852">
          <cell r="A2852" t="str">
            <v>COMITENTE:</v>
          </cell>
          <cell r="B2852" t="str">
            <v>INSTITUTO PROVINCIAL DE LA VIVIENDA</v>
          </cell>
        </row>
        <row r="2853">
          <cell r="A2853" t="str">
            <v>CONTRATISTA:</v>
          </cell>
          <cell r="B2853">
            <v>0</v>
          </cell>
        </row>
        <row r="2854">
          <cell r="A2854" t="str">
            <v>OBRA:</v>
          </cell>
          <cell r="B2854">
            <v>0</v>
          </cell>
          <cell r="F2854" t="str">
            <v>PRECIOS A:</v>
          </cell>
          <cell r="G2854">
            <v>0</v>
          </cell>
        </row>
        <row r="2855">
          <cell r="A2855" t="str">
            <v>UBICACIÓN:</v>
          </cell>
          <cell r="B2855">
            <v>0</v>
          </cell>
        </row>
        <row r="2856">
          <cell r="A2856" t="str">
            <v>RUBRO:</v>
          </cell>
          <cell r="C2856">
            <v>0</v>
          </cell>
        </row>
        <row r="2857">
          <cell r="A2857" t="str">
            <v>ITEM:</v>
          </cell>
          <cell r="B2857" t="str">
            <v/>
          </cell>
          <cell r="C2857" t="str">
            <v/>
          </cell>
          <cell r="F2857" t="str">
            <v>UNIDAD:</v>
          </cell>
          <cell r="G2857" t="str">
            <v/>
          </cell>
        </row>
        <row r="2859">
          <cell r="A2859" t="str">
            <v>DATOS REDETERMINACION</v>
          </cell>
          <cell r="C2859" t="str">
            <v>DESIGNACION</v>
          </cell>
          <cell r="D2859" t="str">
            <v>U</v>
          </cell>
          <cell r="E2859" t="str">
            <v>Cantidad</v>
          </cell>
          <cell r="F2859" t="str">
            <v>$ Unitarios</v>
          </cell>
          <cell r="G2859" t="str">
            <v>$ Parcial</v>
          </cell>
        </row>
        <row r="2860">
          <cell r="A2860" t="str">
            <v>CÓDIGO</v>
          </cell>
          <cell r="B2860" t="str">
            <v>DESCRIPCIÓN</v>
          </cell>
        </row>
        <row r="2861">
          <cell r="A2861" t="str">
            <v>A - MATERIALES</v>
          </cell>
        </row>
        <row r="2862">
          <cell r="A2862" t="str">
            <v/>
          </cell>
          <cell r="B2862" t="str">
            <v/>
          </cell>
          <cell r="D2862" t="str">
            <v/>
          </cell>
          <cell r="F2862">
            <v>0</v>
          </cell>
          <cell r="G2862">
            <v>0</v>
          </cell>
        </row>
        <row r="2863">
          <cell r="A2863" t="str">
            <v/>
          </cell>
          <cell r="B2863" t="str">
            <v/>
          </cell>
          <cell r="D2863" t="str">
            <v/>
          </cell>
          <cell r="F2863">
            <v>0</v>
          </cell>
          <cell r="G2863">
            <v>0</v>
          </cell>
        </row>
        <row r="2864">
          <cell r="A2864" t="str">
            <v/>
          </cell>
          <cell r="B2864" t="str">
            <v/>
          </cell>
          <cell r="D2864" t="str">
            <v/>
          </cell>
          <cell r="F2864">
            <v>0</v>
          </cell>
          <cell r="G2864">
            <v>0</v>
          </cell>
        </row>
        <row r="2865">
          <cell r="A2865" t="str">
            <v/>
          </cell>
          <cell r="B2865" t="str">
            <v/>
          </cell>
          <cell r="D2865" t="str">
            <v/>
          </cell>
          <cell r="F2865">
            <v>0</v>
          </cell>
          <cell r="G2865">
            <v>0</v>
          </cell>
        </row>
        <row r="2866">
          <cell r="A2866" t="str">
            <v/>
          </cell>
          <cell r="B2866" t="str">
            <v/>
          </cell>
          <cell r="D2866" t="str">
            <v/>
          </cell>
          <cell r="F2866">
            <v>0</v>
          </cell>
          <cell r="G2866">
            <v>0</v>
          </cell>
        </row>
        <row r="2867">
          <cell r="A2867" t="str">
            <v/>
          </cell>
          <cell r="B2867" t="str">
            <v/>
          </cell>
          <cell r="D2867" t="str">
            <v/>
          </cell>
          <cell r="F2867">
            <v>0</v>
          </cell>
          <cell r="G2867">
            <v>0</v>
          </cell>
        </row>
        <row r="2868">
          <cell r="A2868" t="str">
            <v/>
          </cell>
          <cell r="B2868" t="str">
            <v/>
          </cell>
          <cell r="D2868" t="str">
            <v/>
          </cell>
          <cell r="F2868">
            <v>0</v>
          </cell>
          <cell r="G2868">
            <v>0</v>
          </cell>
        </row>
        <row r="2869">
          <cell r="A2869" t="str">
            <v/>
          </cell>
          <cell r="B2869" t="str">
            <v/>
          </cell>
          <cell r="D2869" t="str">
            <v/>
          </cell>
          <cell r="F2869">
            <v>0</v>
          </cell>
          <cell r="G2869">
            <v>0</v>
          </cell>
        </row>
        <row r="2870">
          <cell r="A2870" t="str">
            <v/>
          </cell>
          <cell r="B2870" t="str">
            <v/>
          </cell>
          <cell r="D2870" t="str">
            <v/>
          </cell>
          <cell r="F2870">
            <v>0</v>
          </cell>
          <cell r="G2870">
            <v>0</v>
          </cell>
        </row>
        <row r="2871">
          <cell r="A2871" t="str">
            <v/>
          </cell>
          <cell r="B2871" t="str">
            <v/>
          </cell>
          <cell r="D2871" t="str">
            <v/>
          </cell>
          <cell r="F2871">
            <v>0</v>
          </cell>
          <cell r="G2871">
            <v>0</v>
          </cell>
        </row>
        <row r="2872">
          <cell r="A2872" t="str">
            <v/>
          </cell>
          <cell r="B2872" t="str">
            <v/>
          </cell>
          <cell r="D2872" t="str">
            <v/>
          </cell>
          <cell r="F2872">
            <v>0</v>
          </cell>
          <cell r="G2872">
            <v>0</v>
          </cell>
        </row>
        <row r="2873">
          <cell r="A2873" t="str">
            <v/>
          </cell>
          <cell r="B2873" t="str">
            <v/>
          </cell>
          <cell r="D2873" t="str">
            <v/>
          </cell>
          <cell r="F2873">
            <v>0</v>
          </cell>
          <cell r="G2873">
            <v>0</v>
          </cell>
        </row>
        <row r="2874">
          <cell r="A2874" t="str">
            <v/>
          </cell>
          <cell r="B2874" t="str">
            <v/>
          </cell>
          <cell r="D2874" t="str">
            <v/>
          </cell>
          <cell r="F2874">
            <v>0</v>
          </cell>
          <cell r="G2874">
            <v>0</v>
          </cell>
        </row>
        <row r="2875">
          <cell r="A2875" t="str">
            <v/>
          </cell>
          <cell r="B2875" t="str">
            <v/>
          </cell>
          <cell r="D2875" t="str">
            <v/>
          </cell>
          <cell r="F2875">
            <v>0</v>
          </cell>
          <cell r="G2875">
            <v>0</v>
          </cell>
        </row>
        <row r="2876">
          <cell r="A2876" t="str">
            <v/>
          </cell>
          <cell r="B2876" t="str">
            <v/>
          </cell>
          <cell r="D2876" t="str">
            <v/>
          </cell>
          <cell r="F2876">
            <v>0</v>
          </cell>
          <cell r="G2876">
            <v>0</v>
          </cell>
        </row>
        <row r="2877">
          <cell r="A2877" t="str">
            <v/>
          </cell>
          <cell r="B2877" t="str">
            <v/>
          </cell>
          <cell r="D2877" t="str">
            <v/>
          </cell>
          <cell r="F2877">
            <v>0</v>
          </cell>
          <cell r="G2877">
            <v>0</v>
          </cell>
        </row>
        <row r="2878">
          <cell r="A2878" t="str">
            <v/>
          </cell>
          <cell r="B2878" t="str">
            <v/>
          </cell>
          <cell r="D2878" t="str">
            <v/>
          </cell>
          <cell r="F2878">
            <v>0</v>
          </cell>
          <cell r="G2878">
            <v>0</v>
          </cell>
        </row>
        <row r="2879">
          <cell r="A2879" t="str">
            <v/>
          </cell>
          <cell r="B2879" t="str">
            <v/>
          </cell>
          <cell r="D2879" t="str">
            <v/>
          </cell>
          <cell r="F2879">
            <v>0</v>
          </cell>
          <cell r="G2879">
            <v>0</v>
          </cell>
        </row>
        <row r="2880">
          <cell r="A2880" t="str">
            <v/>
          </cell>
          <cell r="B2880" t="str">
            <v/>
          </cell>
          <cell r="D2880" t="str">
            <v/>
          </cell>
          <cell r="F2880">
            <v>0</v>
          </cell>
          <cell r="G2880">
            <v>0</v>
          </cell>
        </row>
        <row r="2881">
          <cell r="A2881" t="str">
            <v/>
          </cell>
          <cell r="B2881" t="str">
            <v/>
          </cell>
          <cell r="D2881" t="str">
            <v/>
          </cell>
          <cell r="F2881">
            <v>0</v>
          </cell>
          <cell r="G2881">
            <v>0</v>
          </cell>
        </row>
        <row r="2882">
          <cell r="F2882" t="str">
            <v>Total A</v>
          </cell>
          <cell r="G2882">
            <v>0</v>
          </cell>
        </row>
        <row r="2883">
          <cell r="A2883" t="str">
            <v>B - MANO DE OBRA</v>
          </cell>
        </row>
        <row r="2884">
          <cell r="A2884" t="str">
            <v/>
          </cell>
          <cell r="B2884" t="str">
            <v/>
          </cell>
          <cell r="D2884" t="str">
            <v/>
          </cell>
          <cell r="F2884">
            <v>0</v>
          </cell>
          <cell r="G2884">
            <v>0</v>
          </cell>
        </row>
        <row r="2885">
          <cell r="A2885" t="str">
            <v/>
          </cell>
          <cell r="B2885" t="str">
            <v/>
          </cell>
          <cell r="D2885" t="str">
            <v/>
          </cell>
          <cell r="F2885">
            <v>0</v>
          </cell>
          <cell r="G2885">
            <v>0</v>
          </cell>
        </row>
        <row r="2886">
          <cell r="A2886" t="str">
            <v/>
          </cell>
          <cell r="B2886" t="str">
            <v/>
          </cell>
          <cell r="D2886" t="str">
            <v/>
          </cell>
          <cell r="F2886">
            <v>0</v>
          </cell>
          <cell r="G2886">
            <v>0</v>
          </cell>
        </row>
        <row r="2887">
          <cell r="A2887" t="str">
            <v/>
          </cell>
          <cell r="B2887" t="str">
            <v/>
          </cell>
          <cell r="D2887" t="str">
            <v/>
          </cell>
          <cell r="F2887">
            <v>0</v>
          </cell>
          <cell r="G2887">
            <v>0</v>
          </cell>
        </row>
        <row r="2888">
          <cell r="A2888" t="str">
            <v/>
          </cell>
          <cell r="B2888" t="str">
            <v/>
          </cell>
          <cell r="D2888" t="str">
            <v/>
          </cell>
          <cell r="F2888">
            <v>0</v>
          </cell>
          <cell r="G2888">
            <v>0</v>
          </cell>
        </row>
        <row r="2889">
          <cell r="A2889" t="str">
            <v/>
          </cell>
          <cell r="B2889" t="str">
            <v/>
          </cell>
          <cell r="D2889" t="str">
            <v/>
          </cell>
          <cell r="F2889">
            <v>0</v>
          </cell>
          <cell r="G2889">
            <v>0</v>
          </cell>
        </row>
        <row r="2890">
          <cell r="A2890" t="str">
            <v/>
          </cell>
          <cell r="B2890" t="str">
            <v/>
          </cell>
          <cell r="D2890" t="str">
            <v/>
          </cell>
          <cell r="F2890">
            <v>0</v>
          </cell>
          <cell r="G2890">
            <v>0</v>
          </cell>
        </row>
        <row r="2891">
          <cell r="A2891" t="str">
            <v/>
          </cell>
          <cell r="B2891" t="str">
            <v/>
          </cell>
          <cell r="D2891" t="str">
            <v/>
          </cell>
          <cell r="F2891">
            <v>0</v>
          </cell>
          <cell r="G2891">
            <v>0</v>
          </cell>
        </row>
        <row r="2892">
          <cell r="F2892" t="str">
            <v>Total B</v>
          </cell>
          <cell r="G2892">
            <v>0</v>
          </cell>
        </row>
        <row r="2893">
          <cell r="A2893" t="str">
            <v>C - EQUIPOS</v>
          </cell>
        </row>
        <row r="2894">
          <cell r="A2894" t="str">
            <v/>
          </cell>
          <cell r="B2894" t="str">
            <v/>
          </cell>
          <cell r="D2894" t="str">
            <v/>
          </cell>
          <cell r="F2894">
            <v>0</v>
          </cell>
          <cell r="G2894">
            <v>0</v>
          </cell>
        </row>
        <row r="2895">
          <cell r="A2895" t="str">
            <v/>
          </cell>
          <cell r="B2895" t="str">
            <v/>
          </cell>
          <cell r="D2895" t="str">
            <v/>
          </cell>
          <cell r="F2895">
            <v>0</v>
          </cell>
          <cell r="G2895">
            <v>0</v>
          </cell>
        </row>
        <row r="2896">
          <cell r="A2896" t="str">
            <v/>
          </cell>
          <cell r="B2896" t="str">
            <v/>
          </cell>
          <cell r="D2896" t="str">
            <v/>
          </cell>
          <cell r="F2896">
            <v>0</v>
          </cell>
          <cell r="G2896">
            <v>0</v>
          </cell>
        </row>
        <row r="2897">
          <cell r="A2897" t="str">
            <v/>
          </cell>
          <cell r="B2897" t="str">
            <v/>
          </cell>
          <cell r="D2897" t="str">
            <v/>
          </cell>
          <cell r="F2897">
            <v>0</v>
          </cell>
          <cell r="G2897">
            <v>0</v>
          </cell>
        </row>
        <row r="2898">
          <cell r="A2898" t="str">
            <v/>
          </cell>
          <cell r="B2898" t="str">
            <v/>
          </cell>
          <cell r="D2898" t="str">
            <v/>
          </cell>
          <cell r="F2898">
            <v>0</v>
          </cell>
          <cell r="G2898">
            <v>0</v>
          </cell>
        </row>
        <row r="2899">
          <cell r="A2899" t="str">
            <v/>
          </cell>
          <cell r="B2899" t="str">
            <v/>
          </cell>
          <cell r="D2899" t="str">
            <v/>
          </cell>
          <cell r="F2899">
            <v>0</v>
          </cell>
          <cell r="G2899">
            <v>0</v>
          </cell>
        </row>
        <row r="2900">
          <cell r="A2900" t="str">
            <v/>
          </cell>
          <cell r="B2900" t="str">
            <v/>
          </cell>
          <cell r="D2900" t="str">
            <v/>
          </cell>
          <cell r="F2900">
            <v>0</v>
          </cell>
          <cell r="G2900">
            <v>0</v>
          </cell>
        </row>
        <row r="2901">
          <cell r="A2901" t="str">
            <v/>
          </cell>
          <cell r="B2901" t="str">
            <v/>
          </cell>
          <cell r="D2901" t="str">
            <v/>
          </cell>
          <cell r="F2901">
            <v>0</v>
          </cell>
          <cell r="G2901">
            <v>0</v>
          </cell>
        </row>
        <row r="2902">
          <cell r="A2902" t="str">
            <v/>
          </cell>
          <cell r="B2902" t="str">
            <v/>
          </cell>
          <cell r="D2902" t="str">
            <v/>
          </cell>
          <cell r="F2902">
            <v>0</v>
          </cell>
          <cell r="G2902">
            <v>0</v>
          </cell>
        </row>
        <row r="2903">
          <cell r="A2903" t="str">
            <v/>
          </cell>
          <cell r="B2903" t="str">
            <v/>
          </cell>
          <cell r="D2903" t="str">
            <v/>
          </cell>
          <cell r="F2903">
            <v>0</v>
          </cell>
          <cell r="G2903">
            <v>0</v>
          </cell>
        </row>
        <row r="2904">
          <cell r="F2904" t="str">
            <v>Total C</v>
          </cell>
          <cell r="G2904">
            <v>0</v>
          </cell>
        </row>
        <row r="2906">
          <cell r="A2906" t="str">
            <v/>
          </cell>
          <cell r="B2906" t="str">
            <v/>
          </cell>
          <cell r="D2906" t="str">
            <v>COSTO NETO</v>
          </cell>
          <cell r="F2906" t="str">
            <v>Total D=A+B+C</v>
          </cell>
          <cell r="G2906">
            <v>0</v>
          </cell>
        </row>
        <row r="2908">
          <cell r="A2908" t="str">
            <v>ANALISIS DE PRECIOS</v>
          </cell>
        </row>
        <row r="2909">
          <cell r="A2909" t="str">
            <v>COMITENTE:</v>
          </cell>
          <cell r="B2909" t="str">
            <v>INSTITUTO PROVINCIAL DE LA VIVIENDA</v>
          </cell>
        </row>
        <row r="2910">
          <cell r="A2910" t="str">
            <v>CONTRATISTA:</v>
          </cell>
          <cell r="B2910">
            <v>0</v>
          </cell>
        </row>
        <row r="2911">
          <cell r="A2911" t="str">
            <v>OBRA:</v>
          </cell>
          <cell r="B2911">
            <v>0</v>
          </cell>
          <cell r="F2911" t="str">
            <v>PRECIOS A:</v>
          </cell>
          <cell r="G2911">
            <v>0</v>
          </cell>
        </row>
        <row r="2912">
          <cell r="A2912" t="str">
            <v>UBICACIÓN:</v>
          </cell>
          <cell r="B2912">
            <v>0</v>
          </cell>
        </row>
        <row r="2913">
          <cell r="A2913" t="str">
            <v>RUBRO:</v>
          </cell>
          <cell r="C2913">
            <v>0</v>
          </cell>
        </row>
        <row r="2914">
          <cell r="A2914" t="str">
            <v>ITEM:</v>
          </cell>
          <cell r="B2914" t="str">
            <v/>
          </cell>
          <cell r="C2914" t="str">
            <v/>
          </cell>
          <cell r="F2914" t="str">
            <v>UNIDAD:</v>
          </cell>
          <cell r="G2914" t="str">
            <v/>
          </cell>
        </row>
        <row r="2916">
          <cell r="A2916" t="str">
            <v>DATOS REDETERMINACION</v>
          </cell>
          <cell r="C2916" t="str">
            <v>DESIGNACION</v>
          </cell>
          <cell r="D2916" t="str">
            <v>U</v>
          </cell>
          <cell r="E2916" t="str">
            <v>Cantidad</v>
          </cell>
          <cell r="F2916" t="str">
            <v>$ Unitarios</v>
          </cell>
          <cell r="G2916" t="str">
            <v>$ Parcial</v>
          </cell>
        </row>
        <row r="2917">
          <cell r="A2917" t="str">
            <v>CÓDIGO</v>
          </cell>
          <cell r="B2917" t="str">
            <v>DESCRIPCIÓN</v>
          </cell>
        </row>
        <row r="2918">
          <cell r="A2918" t="str">
            <v>A - MATERIALES</v>
          </cell>
        </row>
        <row r="2919">
          <cell r="A2919" t="str">
            <v/>
          </cell>
          <cell r="B2919" t="str">
            <v/>
          </cell>
          <cell r="D2919" t="str">
            <v/>
          </cell>
          <cell r="F2919">
            <v>0</v>
          </cell>
          <cell r="G2919">
            <v>0</v>
          </cell>
        </row>
        <row r="2920">
          <cell r="A2920" t="str">
            <v/>
          </cell>
          <cell r="B2920" t="str">
            <v/>
          </cell>
          <cell r="D2920" t="str">
            <v/>
          </cell>
          <cell r="F2920">
            <v>0</v>
          </cell>
          <cell r="G2920">
            <v>0</v>
          </cell>
        </row>
        <row r="2921">
          <cell r="A2921" t="str">
            <v/>
          </cell>
          <cell r="B2921" t="str">
            <v/>
          </cell>
          <cell r="D2921" t="str">
            <v/>
          </cell>
          <cell r="F2921">
            <v>0</v>
          </cell>
          <cell r="G2921">
            <v>0</v>
          </cell>
        </row>
        <row r="2922">
          <cell r="A2922" t="str">
            <v/>
          </cell>
          <cell r="B2922" t="str">
            <v/>
          </cell>
          <cell r="D2922" t="str">
            <v/>
          </cell>
          <cell r="F2922">
            <v>0</v>
          </cell>
          <cell r="G2922">
            <v>0</v>
          </cell>
        </row>
        <row r="2923">
          <cell r="A2923" t="str">
            <v/>
          </cell>
          <cell r="B2923" t="str">
            <v/>
          </cell>
          <cell r="D2923" t="str">
            <v/>
          </cell>
          <cell r="F2923">
            <v>0</v>
          </cell>
          <cell r="G2923">
            <v>0</v>
          </cell>
        </row>
        <row r="2924">
          <cell r="A2924" t="str">
            <v/>
          </cell>
          <cell r="B2924" t="str">
            <v/>
          </cell>
          <cell r="D2924" t="str">
            <v/>
          </cell>
          <cell r="F2924">
            <v>0</v>
          </cell>
          <cell r="G2924">
            <v>0</v>
          </cell>
        </row>
        <row r="2925">
          <cell r="A2925" t="str">
            <v/>
          </cell>
          <cell r="B2925" t="str">
            <v/>
          </cell>
          <cell r="D2925" t="str">
            <v/>
          </cell>
          <cell r="F2925">
            <v>0</v>
          </cell>
          <cell r="G2925">
            <v>0</v>
          </cell>
        </row>
        <row r="2926">
          <cell r="A2926" t="str">
            <v/>
          </cell>
          <cell r="B2926" t="str">
            <v/>
          </cell>
          <cell r="D2926" t="str">
            <v/>
          </cell>
          <cell r="F2926">
            <v>0</v>
          </cell>
          <cell r="G2926">
            <v>0</v>
          </cell>
        </row>
        <row r="2927">
          <cell r="A2927" t="str">
            <v/>
          </cell>
          <cell r="B2927" t="str">
            <v/>
          </cell>
          <cell r="D2927" t="str">
            <v/>
          </cell>
          <cell r="F2927">
            <v>0</v>
          </cell>
          <cell r="G2927">
            <v>0</v>
          </cell>
        </row>
        <row r="2928">
          <cell r="A2928" t="str">
            <v/>
          </cell>
          <cell r="B2928" t="str">
            <v/>
          </cell>
          <cell r="D2928" t="str">
            <v/>
          </cell>
          <cell r="F2928">
            <v>0</v>
          </cell>
          <cell r="G2928">
            <v>0</v>
          </cell>
        </row>
        <row r="2929">
          <cell r="A2929" t="str">
            <v/>
          </cell>
          <cell r="B2929" t="str">
            <v/>
          </cell>
          <cell r="D2929" t="str">
            <v/>
          </cell>
          <cell r="F2929">
            <v>0</v>
          </cell>
          <cell r="G2929">
            <v>0</v>
          </cell>
        </row>
        <row r="2930">
          <cell r="A2930" t="str">
            <v/>
          </cell>
          <cell r="B2930" t="str">
            <v/>
          </cell>
          <cell r="D2930" t="str">
            <v/>
          </cell>
          <cell r="F2930">
            <v>0</v>
          </cell>
          <cell r="G2930">
            <v>0</v>
          </cell>
        </row>
        <row r="2931">
          <cell r="A2931" t="str">
            <v/>
          </cell>
          <cell r="B2931" t="str">
            <v/>
          </cell>
          <cell r="D2931" t="str">
            <v/>
          </cell>
          <cell r="F2931">
            <v>0</v>
          </cell>
          <cell r="G2931">
            <v>0</v>
          </cell>
        </row>
        <row r="2932">
          <cell r="A2932" t="str">
            <v/>
          </cell>
          <cell r="B2932" t="str">
            <v/>
          </cell>
          <cell r="D2932" t="str">
            <v/>
          </cell>
          <cell r="F2932">
            <v>0</v>
          </cell>
          <cell r="G2932">
            <v>0</v>
          </cell>
        </row>
        <row r="2933">
          <cell r="A2933" t="str">
            <v/>
          </cell>
          <cell r="B2933" t="str">
            <v/>
          </cell>
          <cell r="D2933" t="str">
            <v/>
          </cell>
          <cell r="F2933">
            <v>0</v>
          </cell>
          <cell r="G2933">
            <v>0</v>
          </cell>
        </row>
        <row r="2934">
          <cell r="A2934" t="str">
            <v/>
          </cell>
          <cell r="B2934" t="str">
            <v/>
          </cell>
          <cell r="D2934" t="str">
            <v/>
          </cell>
          <cell r="F2934">
            <v>0</v>
          </cell>
          <cell r="G2934">
            <v>0</v>
          </cell>
        </row>
        <row r="2935">
          <cell r="A2935" t="str">
            <v/>
          </cell>
          <cell r="B2935" t="str">
            <v/>
          </cell>
          <cell r="D2935" t="str">
            <v/>
          </cell>
          <cell r="F2935">
            <v>0</v>
          </cell>
          <cell r="G2935">
            <v>0</v>
          </cell>
        </row>
        <row r="2936">
          <cell r="A2936" t="str">
            <v/>
          </cell>
          <cell r="B2936" t="str">
            <v/>
          </cell>
          <cell r="D2936" t="str">
            <v/>
          </cell>
          <cell r="F2936">
            <v>0</v>
          </cell>
          <cell r="G2936">
            <v>0</v>
          </cell>
        </row>
        <row r="2937">
          <cell r="A2937" t="str">
            <v/>
          </cell>
          <cell r="B2937" t="str">
            <v/>
          </cell>
          <cell r="D2937" t="str">
            <v/>
          </cell>
          <cell r="F2937">
            <v>0</v>
          </cell>
          <cell r="G2937">
            <v>0</v>
          </cell>
        </row>
        <row r="2938">
          <cell r="A2938" t="str">
            <v/>
          </cell>
          <cell r="B2938" t="str">
            <v/>
          </cell>
          <cell r="D2938" t="str">
            <v/>
          </cell>
          <cell r="F2938">
            <v>0</v>
          </cell>
          <cell r="G2938">
            <v>0</v>
          </cell>
        </row>
        <row r="2939">
          <cell r="F2939" t="str">
            <v>Total A</v>
          </cell>
          <cell r="G2939">
            <v>0</v>
          </cell>
        </row>
        <row r="2940">
          <cell r="A2940" t="str">
            <v>B - MANO DE OBRA</v>
          </cell>
        </row>
        <row r="2941">
          <cell r="A2941" t="str">
            <v/>
          </cell>
          <cell r="B2941" t="str">
            <v/>
          </cell>
          <cell r="D2941" t="str">
            <v/>
          </cell>
          <cell r="F2941">
            <v>0</v>
          </cell>
          <cell r="G2941">
            <v>0</v>
          </cell>
        </row>
        <row r="2942">
          <cell r="A2942" t="str">
            <v/>
          </cell>
          <cell r="B2942" t="str">
            <v/>
          </cell>
          <cell r="D2942" t="str">
            <v/>
          </cell>
          <cell r="F2942">
            <v>0</v>
          </cell>
          <cell r="G2942">
            <v>0</v>
          </cell>
        </row>
        <row r="2943">
          <cell r="A2943" t="str">
            <v/>
          </cell>
          <cell r="B2943" t="str">
            <v/>
          </cell>
          <cell r="D2943" t="str">
            <v/>
          </cell>
          <cell r="F2943">
            <v>0</v>
          </cell>
          <cell r="G2943">
            <v>0</v>
          </cell>
        </row>
        <row r="2944">
          <cell r="A2944" t="str">
            <v/>
          </cell>
          <cell r="B2944" t="str">
            <v/>
          </cell>
          <cell r="D2944" t="str">
            <v/>
          </cell>
          <cell r="F2944">
            <v>0</v>
          </cell>
          <cell r="G2944">
            <v>0</v>
          </cell>
        </row>
        <row r="2945">
          <cell r="A2945" t="str">
            <v/>
          </cell>
          <cell r="B2945" t="str">
            <v/>
          </cell>
          <cell r="D2945" t="str">
            <v/>
          </cell>
          <cell r="F2945">
            <v>0</v>
          </cell>
          <cell r="G2945">
            <v>0</v>
          </cell>
        </row>
        <row r="2946">
          <cell r="A2946" t="str">
            <v/>
          </cell>
          <cell r="B2946" t="str">
            <v/>
          </cell>
          <cell r="D2946" t="str">
            <v/>
          </cell>
          <cell r="F2946">
            <v>0</v>
          </cell>
          <cell r="G2946">
            <v>0</v>
          </cell>
        </row>
        <row r="2947">
          <cell r="A2947" t="str">
            <v/>
          </cell>
          <cell r="B2947" t="str">
            <v/>
          </cell>
          <cell r="D2947" t="str">
            <v/>
          </cell>
          <cell r="F2947">
            <v>0</v>
          </cell>
          <cell r="G2947">
            <v>0</v>
          </cell>
        </row>
        <row r="2948">
          <cell r="A2948" t="str">
            <v/>
          </cell>
          <cell r="B2948" t="str">
            <v/>
          </cell>
          <cell r="D2948" t="str">
            <v/>
          </cell>
          <cell r="F2948">
            <v>0</v>
          </cell>
          <cell r="G2948">
            <v>0</v>
          </cell>
        </row>
        <row r="2949">
          <cell r="F2949" t="str">
            <v>Total B</v>
          </cell>
          <cell r="G2949">
            <v>0</v>
          </cell>
        </row>
        <row r="2950">
          <cell r="A2950" t="str">
            <v>C - EQUIPOS</v>
          </cell>
        </row>
        <row r="2951">
          <cell r="A2951" t="str">
            <v/>
          </cell>
          <cell r="B2951" t="str">
            <v/>
          </cell>
          <cell r="D2951" t="str">
            <v/>
          </cell>
          <cell r="F2951">
            <v>0</v>
          </cell>
          <cell r="G2951">
            <v>0</v>
          </cell>
        </row>
        <row r="2952">
          <cell r="A2952" t="str">
            <v/>
          </cell>
          <cell r="B2952" t="str">
            <v/>
          </cell>
          <cell r="D2952" t="str">
            <v/>
          </cell>
          <cell r="F2952">
            <v>0</v>
          </cell>
          <cell r="G2952">
            <v>0</v>
          </cell>
        </row>
        <row r="2953">
          <cell r="A2953" t="str">
            <v/>
          </cell>
          <cell r="B2953" t="str">
            <v/>
          </cell>
          <cell r="D2953" t="str">
            <v/>
          </cell>
          <cell r="F2953">
            <v>0</v>
          </cell>
          <cell r="G2953">
            <v>0</v>
          </cell>
        </row>
        <row r="2954">
          <cell r="A2954" t="str">
            <v/>
          </cell>
          <cell r="B2954" t="str">
            <v/>
          </cell>
          <cell r="D2954" t="str">
            <v/>
          </cell>
          <cell r="F2954">
            <v>0</v>
          </cell>
          <cell r="G2954">
            <v>0</v>
          </cell>
        </row>
        <row r="2955">
          <cell r="A2955" t="str">
            <v/>
          </cell>
          <cell r="B2955" t="str">
            <v/>
          </cell>
          <cell r="D2955" t="str">
            <v/>
          </cell>
          <cell r="F2955">
            <v>0</v>
          </cell>
          <cell r="G2955">
            <v>0</v>
          </cell>
        </row>
        <row r="2956">
          <cell r="A2956" t="str">
            <v/>
          </cell>
          <cell r="B2956" t="str">
            <v/>
          </cell>
          <cell r="D2956" t="str">
            <v/>
          </cell>
          <cell r="F2956">
            <v>0</v>
          </cell>
          <cell r="G2956">
            <v>0</v>
          </cell>
        </row>
        <row r="2957">
          <cell r="A2957" t="str">
            <v/>
          </cell>
          <cell r="B2957" t="str">
            <v/>
          </cell>
          <cell r="D2957" t="str">
            <v/>
          </cell>
          <cell r="F2957">
            <v>0</v>
          </cell>
          <cell r="G2957">
            <v>0</v>
          </cell>
        </row>
        <row r="2958">
          <cell r="A2958" t="str">
            <v/>
          </cell>
          <cell r="B2958" t="str">
            <v/>
          </cell>
          <cell r="D2958" t="str">
            <v/>
          </cell>
          <cell r="F2958">
            <v>0</v>
          </cell>
          <cell r="G2958">
            <v>0</v>
          </cell>
        </row>
        <row r="2959">
          <cell r="A2959" t="str">
            <v/>
          </cell>
          <cell r="B2959" t="str">
            <v/>
          </cell>
          <cell r="D2959" t="str">
            <v/>
          </cell>
          <cell r="F2959">
            <v>0</v>
          </cell>
          <cell r="G2959">
            <v>0</v>
          </cell>
        </row>
        <row r="2960">
          <cell r="A2960" t="str">
            <v/>
          </cell>
          <cell r="B2960" t="str">
            <v/>
          </cell>
          <cell r="D2960" t="str">
            <v/>
          </cell>
          <cell r="F2960">
            <v>0</v>
          </cell>
          <cell r="G2960">
            <v>0</v>
          </cell>
        </row>
        <row r="2961">
          <cell r="F2961" t="str">
            <v>Total C</v>
          </cell>
          <cell r="G2961">
            <v>0</v>
          </cell>
        </row>
        <row r="2963">
          <cell r="A2963" t="str">
            <v/>
          </cell>
          <cell r="B2963" t="str">
            <v/>
          </cell>
          <cell r="D2963" t="str">
            <v>COSTO NETO</v>
          </cell>
          <cell r="F2963" t="str">
            <v>Total D=A+B+C</v>
          </cell>
          <cell r="G2963">
            <v>0</v>
          </cell>
        </row>
        <row r="2965">
          <cell r="A2965" t="str">
            <v>ANALISIS DE PRECIOS</v>
          </cell>
        </row>
        <row r="2966">
          <cell r="A2966" t="str">
            <v>COMITENTE:</v>
          </cell>
          <cell r="B2966" t="str">
            <v>INSTITUTO PROVINCIAL DE LA VIVIENDA</v>
          </cell>
        </row>
        <row r="2967">
          <cell r="A2967" t="str">
            <v>CONTRATISTA:</v>
          </cell>
          <cell r="B2967">
            <v>0</v>
          </cell>
        </row>
        <row r="2968">
          <cell r="A2968" t="str">
            <v>OBRA:</v>
          </cell>
          <cell r="B2968">
            <v>0</v>
          </cell>
          <cell r="F2968" t="str">
            <v>PRECIOS A:</v>
          </cell>
          <cell r="G2968">
            <v>0</v>
          </cell>
        </row>
        <row r="2969">
          <cell r="A2969" t="str">
            <v>UBICACIÓN:</v>
          </cell>
          <cell r="B2969">
            <v>0</v>
          </cell>
        </row>
        <row r="2970">
          <cell r="A2970" t="str">
            <v>RUBRO:</v>
          </cell>
          <cell r="C2970">
            <v>0</v>
          </cell>
        </row>
        <row r="2971">
          <cell r="A2971" t="str">
            <v>ITEM:</v>
          </cell>
          <cell r="B2971" t="str">
            <v/>
          </cell>
          <cell r="C2971" t="str">
            <v/>
          </cell>
          <cell r="F2971" t="str">
            <v>UNIDAD:</v>
          </cell>
          <cell r="G2971" t="str">
            <v/>
          </cell>
        </row>
        <row r="2973">
          <cell r="A2973" t="str">
            <v>DATOS REDETERMINACION</v>
          </cell>
          <cell r="C2973" t="str">
            <v>DESIGNACION</v>
          </cell>
          <cell r="D2973" t="str">
            <v>U</v>
          </cell>
          <cell r="E2973" t="str">
            <v>Cantidad</v>
          </cell>
          <cell r="F2973" t="str">
            <v>$ Unitarios</v>
          </cell>
          <cell r="G2973" t="str">
            <v>$ Parcial</v>
          </cell>
        </row>
        <row r="2974">
          <cell r="A2974" t="str">
            <v>CÓDIGO</v>
          </cell>
          <cell r="B2974" t="str">
            <v>DESCRIPCIÓN</v>
          </cell>
        </row>
        <row r="2975">
          <cell r="A2975" t="str">
            <v>A - MATERIALES</v>
          </cell>
        </row>
        <row r="2976">
          <cell r="A2976" t="str">
            <v/>
          </cell>
          <cell r="B2976" t="str">
            <v/>
          </cell>
          <cell r="D2976" t="str">
            <v/>
          </cell>
          <cell r="F2976">
            <v>0</v>
          </cell>
          <cell r="G2976">
            <v>0</v>
          </cell>
        </row>
        <row r="2977">
          <cell r="A2977" t="str">
            <v/>
          </cell>
          <cell r="B2977" t="str">
            <v/>
          </cell>
          <cell r="D2977" t="str">
            <v/>
          </cell>
          <cell r="F2977">
            <v>0</v>
          </cell>
          <cell r="G2977">
            <v>0</v>
          </cell>
        </row>
        <row r="2978">
          <cell r="A2978" t="str">
            <v/>
          </cell>
          <cell r="B2978" t="str">
            <v/>
          </cell>
          <cell r="D2978" t="str">
            <v/>
          </cell>
          <cell r="F2978">
            <v>0</v>
          </cell>
          <cell r="G2978">
            <v>0</v>
          </cell>
        </row>
        <row r="2979">
          <cell r="A2979" t="str">
            <v/>
          </cell>
          <cell r="B2979" t="str">
            <v/>
          </cell>
          <cell r="D2979" t="str">
            <v/>
          </cell>
          <cell r="F2979">
            <v>0</v>
          </cell>
          <cell r="G2979">
            <v>0</v>
          </cell>
        </row>
        <row r="2980">
          <cell r="A2980" t="str">
            <v/>
          </cell>
          <cell r="B2980" t="str">
            <v/>
          </cell>
          <cell r="D2980" t="str">
            <v/>
          </cell>
          <cell r="F2980">
            <v>0</v>
          </cell>
          <cell r="G2980">
            <v>0</v>
          </cell>
        </row>
        <row r="2981">
          <cell r="A2981" t="str">
            <v/>
          </cell>
          <cell r="B2981" t="str">
            <v/>
          </cell>
          <cell r="D2981" t="str">
            <v/>
          </cell>
          <cell r="F2981">
            <v>0</v>
          </cell>
          <cell r="G2981">
            <v>0</v>
          </cell>
        </row>
        <row r="2982">
          <cell r="A2982" t="str">
            <v/>
          </cell>
          <cell r="B2982" t="str">
            <v/>
          </cell>
          <cell r="D2982" t="str">
            <v/>
          </cell>
          <cell r="F2982">
            <v>0</v>
          </cell>
          <cell r="G2982">
            <v>0</v>
          </cell>
        </row>
        <row r="2983">
          <cell r="A2983" t="str">
            <v/>
          </cell>
          <cell r="B2983" t="str">
            <v/>
          </cell>
          <cell r="D2983" t="str">
            <v/>
          </cell>
          <cell r="F2983">
            <v>0</v>
          </cell>
          <cell r="G2983">
            <v>0</v>
          </cell>
        </row>
        <row r="2984">
          <cell r="A2984" t="str">
            <v/>
          </cell>
          <cell r="B2984" t="str">
            <v/>
          </cell>
          <cell r="D2984" t="str">
            <v/>
          </cell>
          <cell r="F2984">
            <v>0</v>
          </cell>
          <cell r="G2984">
            <v>0</v>
          </cell>
        </row>
        <row r="2985">
          <cell r="A2985" t="str">
            <v/>
          </cell>
          <cell r="B2985" t="str">
            <v/>
          </cell>
          <cell r="D2985" t="str">
            <v/>
          </cell>
          <cell r="F2985">
            <v>0</v>
          </cell>
          <cell r="G2985">
            <v>0</v>
          </cell>
        </row>
        <row r="2986">
          <cell r="A2986" t="str">
            <v/>
          </cell>
          <cell r="B2986" t="str">
            <v/>
          </cell>
          <cell r="D2986" t="str">
            <v/>
          </cell>
          <cell r="F2986">
            <v>0</v>
          </cell>
          <cell r="G2986">
            <v>0</v>
          </cell>
        </row>
        <row r="2987">
          <cell r="A2987" t="str">
            <v/>
          </cell>
          <cell r="B2987" t="str">
            <v/>
          </cell>
          <cell r="D2987" t="str">
            <v/>
          </cell>
          <cell r="F2987">
            <v>0</v>
          </cell>
          <cell r="G2987">
            <v>0</v>
          </cell>
        </row>
        <row r="2988">
          <cell r="A2988" t="str">
            <v/>
          </cell>
          <cell r="B2988" t="str">
            <v/>
          </cell>
          <cell r="D2988" t="str">
            <v/>
          </cell>
          <cell r="F2988">
            <v>0</v>
          </cell>
          <cell r="G2988">
            <v>0</v>
          </cell>
        </row>
        <row r="2989">
          <cell r="A2989" t="str">
            <v/>
          </cell>
          <cell r="B2989" t="str">
            <v/>
          </cell>
          <cell r="D2989" t="str">
            <v/>
          </cell>
          <cell r="F2989">
            <v>0</v>
          </cell>
          <cell r="G2989">
            <v>0</v>
          </cell>
        </row>
        <row r="2990">
          <cell r="A2990" t="str">
            <v/>
          </cell>
          <cell r="B2990" t="str">
            <v/>
          </cell>
          <cell r="D2990" t="str">
            <v/>
          </cell>
          <cell r="F2990">
            <v>0</v>
          </cell>
          <cell r="G2990">
            <v>0</v>
          </cell>
        </row>
        <row r="2991">
          <cell r="A2991" t="str">
            <v/>
          </cell>
          <cell r="B2991" t="str">
            <v/>
          </cell>
          <cell r="D2991" t="str">
            <v/>
          </cell>
          <cell r="F2991">
            <v>0</v>
          </cell>
          <cell r="G2991">
            <v>0</v>
          </cell>
        </row>
        <row r="2992">
          <cell r="A2992" t="str">
            <v/>
          </cell>
          <cell r="B2992" t="str">
            <v/>
          </cell>
          <cell r="D2992" t="str">
            <v/>
          </cell>
          <cell r="F2992">
            <v>0</v>
          </cell>
          <cell r="G2992">
            <v>0</v>
          </cell>
        </row>
        <row r="2993">
          <cell r="A2993" t="str">
            <v/>
          </cell>
          <cell r="B2993" t="str">
            <v/>
          </cell>
          <cell r="D2993" t="str">
            <v/>
          </cell>
          <cell r="F2993">
            <v>0</v>
          </cell>
          <cell r="G2993">
            <v>0</v>
          </cell>
        </row>
        <row r="2994">
          <cell r="A2994" t="str">
            <v/>
          </cell>
          <cell r="B2994" t="str">
            <v/>
          </cell>
          <cell r="D2994" t="str">
            <v/>
          </cell>
          <cell r="F2994">
            <v>0</v>
          </cell>
          <cell r="G2994">
            <v>0</v>
          </cell>
        </row>
        <row r="2995">
          <cell r="A2995" t="str">
            <v/>
          </cell>
          <cell r="B2995" t="str">
            <v/>
          </cell>
          <cell r="D2995" t="str">
            <v/>
          </cell>
          <cell r="F2995">
            <v>0</v>
          </cell>
          <cell r="G2995">
            <v>0</v>
          </cell>
        </row>
        <row r="2996">
          <cell r="F2996" t="str">
            <v>Total A</v>
          </cell>
          <cell r="G2996">
            <v>0</v>
          </cell>
        </row>
        <row r="2997">
          <cell r="A2997" t="str">
            <v>B - MANO DE OBRA</v>
          </cell>
        </row>
        <row r="2998">
          <cell r="A2998" t="str">
            <v/>
          </cell>
          <cell r="B2998" t="str">
            <v/>
          </cell>
          <cell r="D2998" t="str">
            <v/>
          </cell>
          <cell r="F2998">
            <v>0</v>
          </cell>
          <cell r="G2998">
            <v>0</v>
          </cell>
        </row>
        <row r="2999">
          <cell r="A2999" t="str">
            <v/>
          </cell>
          <cell r="B2999" t="str">
            <v/>
          </cell>
          <cell r="D2999" t="str">
            <v/>
          </cell>
          <cell r="F2999">
            <v>0</v>
          </cell>
          <cell r="G2999">
            <v>0</v>
          </cell>
        </row>
        <row r="3000">
          <cell r="A3000" t="str">
            <v/>
          </cell>
          <cell r="B3000" t="str">
            <v/>
          </cell>
          <cell r="D3000" t="str">
            <v/>
          </cell>
          <cell r="F3000">
            <v>0</v>
          </cell>
          <cell r="G3000">
            <v>0</v>
          </cell>
        </row>
        <row r="3001">
          <cell r="A3001" t="str">
            <v/>
          </cell>
          <cell r="B3001" t="str">
            <v/>
          </cell>
          <cell r="D3001" t="str">
            <v/>
          </cell>
          <cell r="F3001">
            <v>0</v>
          </cell>
          <cell r="G3001">
            <v>0</v>
          </cell>
        </row>
        <row r="3002">
          <cell r="A3002" t="str">
            <v/>
          </cell>
          <cell r="B3002" t="str">
            <v/>
          </cell>
          <cell r="D3002" t="str">
            <v/>
          </cell>
          <cell r="F3002">
            <v>0</v>
          </cell>
          <cell r="G3002">
            <v>0</v>
          </cell>
        </row>
        <row r="3003">
          <cell r="A3003" t="str">
            <v/>
          </cell>
          <cell r="B3003" t="str">
            <v/>
          </cell>
          <cell r="D3003" t="str">
            <v/>
          </cell>
          <cell r="F3003">
            <v>0</v>
          </cell>
          <cell r="G3003">
            <v>0</v>
          </cell>
        </row>
        <row r="3004">
          <cell r="A3004" t="str">
            <v/>
          </cell>
          <cell r="B3004" t="str">
            <v/>
          </cell>
          <cell r="D3004" t="str">
            <v/>
          </cell>
          <cell r="F3004">
            <v>0</v>
          </cell>
          <cell r="G3004">
            <v>0</v>
          </cell>
        </row>
        <row r="3005">
          <cell r="A3005" t="str">
            <v/>
          </cell>
          <cell r="B3005" t="str">
            <v/>
          </cell>
          <cell r="D3005" t="str">
            <v/>
          </cell>
          <cell r="F3005">
            <v>0</v>
          </cell>
          <cell r="G3005">
            <v>0</v>
          </cell>
        </row>
        <row r="3006">
          <cell r="F3006" t="str">
            <v>Total B</v>
          </cell>
          <cell r="G3006">
            <v>0</v>
          </cell>
        </row>
        <row r="3007">
          <cell r="A3007" t="str">
            <v>C - EQUIPOS</v>
          </cell>
        </row>
        <row r="3008">
          <cell r="A3008" t="str">
            <v/>
          </cell>
          <cell r="B3008" t="str">
            <v/>
          </cell>
          <cell r="D3008" t="str">
            <v/>
          </cell>
          <cell r="F3008">
            <v>0</v>
          </cell>
          <cell r="G3008">
            <v>0</v>
          </cell>
        </row>
        <row r="3009">
          <cell r="A3009" t="str">
            <v/>
          </cell>
          <cell r="B3009" t="str">
            <v/>
          </cell>
          <cell r="D3009" t="str">
            <v/>
          </cell>
          <cell r="F3009">
            <v>0</v>
          </cell>
          <cell r="G3009">
            <v>0</v>
          </cell>
        </row>
        <row r="3010">
          <cell r="A3010" t="str">
            <v/>
          </cell>
          <cell r="B3010" t="str">
            <v/>
          </cell>
          <cell r="D3010" t="str">
            <v/>
          </cell>
          <cell r="F3010">
            <v>0</v>
          </cell>
          <cell r="G3010">
            <v>0</v>
          </cell>
        </row>
        <row r="3011">
          <cell r="A3011" t="str">
            <v/>
          </cell>
          <cell r="B3011" t="str">
            <v/>
          </cell>
          <cell r="D3011" t="str">
            <v/>
          </cell>
          <cell r="F3011">
            <v>0</v>
          </cell>
          <cell r="G3011">
            <v>0</v>
          </cell>
        </row>
        <row r="3012">
          <cell r="A3012" t="str">
            <v/>
          </cell>
          <cell r="B3012" t="str">
            <v/>
          </cell>
          <cell r="D3012" t="str">
            <v/>
          </cell>
          <cell r="F3012">
            <v>0</v>
          </cell>
          <cell r="G3012">
            <v>0</v>
          </cell>
        </row>
        <row r="3013">
          <cell r="A3013" t="str">
            <v/>
          </cell>
          <cell r="B3013" t="str">
            <v/>
          </cell>
          <cell r="D3013" t="str">
            <v/>
          </cell>
          <cell r="F3013">
            <v>0</v>
          </cell>
          <cell r="G3013">
            <v>0</v>
          </cell>
        </row>
        <row r="3014">
          <cell r="A3014" t="str">
            <v/>
          </cell>
          <cell r="B3014" t="str">
            <v/>
          </cell>
          <cell r="D3014" t="str">
            <v/>
          </cell>
          <cell r="F3014">
            <v>0</v>
          </cell>
          <cell r="G3014">
            <v>0</v>
          </cell>
        </row>
        <row r="3015">
          <cell r="A3015" t="str">
            <v/>
          </cell>
          <cell r="B3015" t="str">
            <v/>
          </cell>
          <cell r="D3015" t="str">
            <v/>
          </cell>
          <cell r="F3015">
            <v>0</v>
          </cell>
          <cell r="G3015">
            <v>0</v>
          </cell>
        </row>
        <row r="3016">
          <cell r="A3016" t="str">
            <v/>
          </cell>
          <cell r="B3016" t="str">
            <v/>
          </cell>
          <cell r="D3016" t="str">
            <v/>
          </cell>
          <cell r="F3016">
            <v>0</v>
          </cell>
          <cell r="G3016">
            <v>0</v>
          </cell>
        </row>
        <row r="3017">
          <cell r="A3017" t="str">
            <v/>
          </cell>
          <cell r="B3017" t="str">
            <v/>
          </cell>
          <cell r="D3017" t="str">
            <v/>
          </cell>
          <cell r="F3017">
            <v>0</v>
          </cell>
          <cell r="G3017">
            <v>0</v>
          </cell>
        </row>
        <row r="3018">
          <cell r="F3018" t="str">
            <v>Total C</v>
          </cell>
          <cell r="G3018">
            <v>0</v>
          </cell>
        </row>
        <row r="3020">
          <cell r="A3020" t="str">
            <v/>
          </cell>
          <cell r="B3020" t="str">
            <v/>
          </cell>
          <cell r="D3020" t="str">
            <v>COSTO NETO</v>
          </cell>
          <cell r="F3020" t="str">
            <v>Total D=A+B+C</v>
          </cell>
          <cell r="G3020">
            <v>0</v>
          </cell>
        </row>
        <row r="3022">
          <cell r="A3022" t="str">
            <v>ANALISIS DE PRECIOS</v>
          </cell>
        </row>
        <row r="3023">
          <cell r="A3023" t="str">
            <v>COMITENTE:</v>
          </cell>
          <cell r="B3023" t="str">
            <v>INSTITUTO PROVINCIAL DE LA VIVIENDA</v>
          </cell>
        </row>
        <row r="3024">
          <cell r="A3024" t="str">
            <v>CONTRATISTA:</v>
          </cell>
          <cell r="B3024">
            <v>0</v>
          </cell>
        </row>
        <row r="3025">
          <cell r="A3025" t="str">
            <v>OBRA:</v>
          </cell>
          <cell r="B3025">
            <v>0</v>
          </cell>
          <cell r="F3025" t="str">
            <v>PRECIOS A:</v>
          </cell>
          <cell r="G3025">
            <v>0</v>
          </cell>
        </row>
        <row r="3026">
          <cell r="A3026" t="str">
            <v>UBICACIÓN:</v>
          </cell>
          <cell r="B3026">
            <v>0</v>
          </cell>
        </row>
        <row r="3027">
          <cell r="A3027" t="str">
            <v>RUBRO:</v>
          </cell>
          <cell r="C3027">
            <v>0</v>
          </cell>
        </row>
        <row r="3028">
          <cell r="A3028" t="str">
            <v>ITEM:</v>
          </cell>
          <cell r="B3028" t="str">
            <v/>
          </cell>
          <cell r="C3028" t="str">
            <v/>
          </cell>
          <cell r="F3028" t="str">
            <v>UNIDAD:</v>
          </cell>
          <cell r="G3028" t="str">
            <v/>
          </cell>
        </row>
        <row r="3030">
          <cell r="A3030" t="str">
            <v>DATOS REDETERMINACION</v>
          </cell>
          <cell r="C3030" t="str">
            <v>DESIGNACION</v>
          </cell>
          <cell r="D3030" t="str">
            <v>U</v>
          </cell>
          <cell r="E3030" t="str">
            <v>Cantidad</v>
          </cell>
          <cell r="F3030" t="str">
            <v>$ Unitarios</v>
          </cell>
          <cell r="G3030" t="str">
            <v>$ Parcial</v>
          </cell>
        </row>
        <row r="3031">
          <cell r="A3031" t="str">
            <v>CÓDIGO</v>
          </cell>
          <cell r="B3031" t="str">
            <v>DESCRIPCIÓN</v>
          </cell>
        </row>
        <row r="3032">
          <cell r="A3032" t="str">
            <v>A - MATERIALES</v>
          </cell>
        </row>
        <row r="3033">
          <cell r="A3033" t="str">
            <v/>
          </cell>
          <cell r="B3033" t="str">
            <v/>
          </cell>
          <cell r="D3033" t="str">
            <v/>
          </cell>
          <cell r="F3033">
            <v>0</v>
          </cell>
          <cell r="G3033">
            <v>0</v>
          </cell>
        </row>
        <row r="3034">
          <cell r="A3034" t="str">
            <v/>
          </cell>
          <cell r="B3034" t="str">
            <v/>
          </cell>
          <cell r="D3034" t="str">
            <v/>
          </cell>
          <cell r="F3034">
            <v>0</v>
          </cell>
          <cell r="G3034">
            <v>0</v>
          </cell>
        </row>
        <row r="3035">
          <cell r="A3035" t="str">
            <v/>
          </cell>
          <cell r="B3035" t="str">
            <v/>
          </cell>
          <cell r="D3035" t="str">
            <v/>
          </cell>
          <cell r="F3035">
            <v>0</v>
          </cell>
          <cell r="G3035">
            <v>0</v>
          </cell>
        </row>
        <row r="3036">
          <cell r="A3036" t="str">
            <v/>
          </cell>
          <cell r="B3036" t="str">
            <v/>
          </cell>
          <cell r="D3036" t="str">
            <v/>
          </cell>
          <cell r="F3036">
            <v>0</v>
          </cell>
          <cell r="G3036">
            <v>0</v>
          </cell>
        </row>
        <row r="3037">
          <cell r="A3037" t="str">
            <v/>
          </cell>
          <cell r="B3037" t="str">
            <v/>
          </cell>
          <cell r="D3037" t="str">
            <v/>
          </cell>
          <cell r="F3037">
            <v>0</v>
          </cell>
          <cell r="G3037">
            <v>0</v>
          </cell>
        </row>
        <row r="3038">
          <cell r="A3038" t="str">
            <v/>
          </cell>
          <cell r="B3038" t="str">
            <v/>
          </cell>
          <cell r="D3038" t="str">
            <v/>
          </cell>
          <cell r="F3038">
            <v>0</v>
          </cell>
          <cell r="G3038">
            <v>0</v>
          </cell>
        </row>
        <row r="3039">
          <cell r="A3039" t="str">
            <v/>
          </cell>
          <cell r="B3039" t="str">
            <v/>
          </cell>
          <cell r="D3039" t="str">
            <v/>
          </cell>
          <cell r="F3039">
            <v>0</v>
          </cell>
          <cell r="G3039">
            <v>0</v>
          </cell>
        </row>
        <row r="3040">
          <cell r="A3040" t="str">
            <v/>
          </cell>
          <cell r="B3040" t="str">
            <v/>
          </cell>
          <cell r="D3040" t="str">
            <v/>
          </cell>
          <cell r="F3040">
            <v>0</v>
          </cell>
          <cell r="G3040">
            <v>0</v>
          </cell>
        </row>
        <row r="3041">
          <cell r="A3041" t="str">
            <v/>
          </cell>
          <cell r="B3041" t="str">
            <v/>
          </cell>
          <cell r="D3041" t="str">
            <v/>
          </cell>
          <cell r="F3041">
            <v>0</v>
          </cell>
          <cell r="G3041">
            <v>0</v>
          </cell>
        </row>
        <row r="3042">
          <cell r="A3042" t="str">
            <v/>
          </cell>
          <cell r="B3042" t="str">
            <v/>
          </cell>
          <cell r="D3042" t="str">
            <v/>
          </cell>
          <cell r="F3042">
            <v>0</v>
          </cell>
          <cell r="G3042">
            <v>0</v>
          </cell>
        </row>
        <row r="3043">
          <cell r="A3043" t="str">
            <v/>
          </cell>
          <cell r="B3043" t="str">
            <v/>
          </cell>
          <cell r="D3043" t="str">
            <v/>
          </cell>
          <cell r="F3043">
            <v>0</v>
          </cell>
          <cell r="G3043">
            <v>0</v>
          </cell>
        </row>
        <row r="3044">
          <cell r="A3044" t="str">
            <v/>
          </cell>
          <cell r="B3044" t="str">
            <v/>
          </cell>
          <cell r="D3044" t="str">
            <v/>
          </cell>
          <cell r="F3044">
            <v>0</v>
          </cell>
          <cell r="G3044">
            <v>0</v>
          </cell>
        </row>
        <row r="3045">
          <cell r="A3045" t="str">
            <v/>
          </cell>
          <cell r="B3045" t="str">
            <v/>
          </cell>
          <cell r="D3045" t="str">
            <v/>
          </cell>
          <cell r="F3045">
            <v>0</v>
          </cell>
          <cell r="G3045">
            <v>0</v>
          </cell>
        </row>
        <row r="3046">
          <cell r="A3046" t="str">
            <v/>
          </cell>
          <cell r="B3046" t="str">
            <v/>
          </cell>
          <cell r="D3046" t="str">
            <v/>
          </cell>
          <cell r="F3046">
            <v>0</v>
          </cell>
          <cell r="G3046">
            <v>0</v>
          </cell>
        </row>
        <row r="3047">
          <cell r="A3047" t="str">
            <v/>
          </cell>
          <cell r="B3047" t="str">
            <v/>
          </cell>
          <cell r="D3047" t="str">
            <v/>
          </cell>
          <cell r="F3047">
            <v>0</v>
          </cell>
          <cell r="G3047">
            <v>0</v>
          </cell>
        </row>
        <row r="3048">
          <cell r="A3048" t="str">
            <v/>
          </cell>
          <cell r="B3048" t="str">
            <v/>
          </cell>
          <cell r="D3048" t="str">
            <v/>
          </cell>
          <cell r="F3048">
            <v>0</v>
          </cell>
          <cell r="G3048">
            <v>0</v>
          </cell>
        </row>
        <row r="3049">
          <cell r="A3049" t="str">
            <v/>
          </cell>
          <cell r="B3049" t="str">
            <v/>
          </cell>
          <cell r="D3049" t="str">
            <v/>
          </cell>
          <cell r="F3049">
            <v>0</v>
          </cell>
          <cell r="G3049">
            <v>0</v>
          </cell>
        </row>
        <row r="3050">
          <cell r="A3050" t="str">
            <v/>
          </cell>
          <cell r="B3050" t="str">
            <v/>
          </cell>
          <cell r="D3050" t="str">
            <v/>
          </cell>
          <cell r="F3050">
            <v>0</v>
          </cell>
          <cell r="G3050">
            <v>0</v>
          </cell>
        </row>
        <row r="3051">
          <cell r="A3051" t="str">
            <v/>
          </cell>
          <cell r="B3051" t="str">
            <v/>
          </cell>
          <cell r="D3051" t="str">
            <v/>
          </cell>
          <cell r="F3051">
            <v>0</v>
          </cell>
          <cell r="G3051">
            <v>0</v>
          </cell>
        </row>
        <row r="3052">
          <cell r="A3052" t="str">
            <v/>
          </cell>
          <cell r="B3052" t="str">
            <v/>
          </cell>
          <cell r="D3052" t="str">
            <v/>
          </cell>
          <cell r="F3052">
            <v>0</v>
          </cell>
          <cell r="G3052">
            <v>0</v>
          </cell>
        </row>
        <row r="3053">
          <cell r="F3053" t="str">
            <v>Total A</v>
          </cell>
          <cell r="G3053">
            <v>0</v>
          </cell>
        </row>
        <row r="3054">
          <cell r="A3054" t="str">
            <v>B - MANO DE OBRA</v>
          </cell>
        </row>
        <row r="3055">
          <cell r="A3055" t="str">
            <v/>
          </cell>
          <cell r="B3055" t="str">
            <v/>
          </cell>
          <cell r="D3055" t="str">
            <v/>
          </cell>
          <cell r="F3055">
            <v>0</v>
          </cell>
          <cell r="G3055">
            <v>0</v>
          </cell>
        </row>
        <row r="3056">
          <cell r="A3056" t="str">
            <v/>
          </cell>
          <cell r="B3056" t="str">
            <v/>
          </cell>
          <cell r="D3056" t="str">
            <v/>
          </cell>
          <cell r="F3056">
            <v>0</v>
          </cell>
          <cell r="G3056">
            <v>0</v>
          </cell>
        </row>
        <row r="3057">
          <cell r="A3057" t="str">
            <v/>
          </cell>
          <cell r="B3057" t="str">
            <v/>
          </cell>
          <cell r="D3057" t="str">
            <v/>
          </cell>
          <cell r="F3057">
            <v>0</v>
          </cell>
          <cell r="G3057">
            <v>0</v>
          </cell>
        </row>
        <row r="3058">
          <cell r="A3058" t="str">
            <v/>
          </cell>
          <cell r="B3058" t="str">
            <v/>
          </cell>
          <cell r="D3058" t="str">
            <v/>
          </cell>
          <cell r="F3058">
            <v>0</v>
          </cell>
          <cell r="G3058">
            <v>0</v>
          </cell>
        </row>
        <row r="3059">
          <cell r="A3059" t="str">
            <v/>
          </cell>
          <cell r="B3059" t="str">
            <v/>
          </cell>
          <cell r="D3059" t="str">
            <v/>
          </cell>
          <cell r="F3059">
            <v>0</v>
          </cell>
          <cell r="G3059">
            <v>0</v>
          </cell>
        </row>
        <row r="3060">
          <cell r="A3060" t="str">
            <v/>
          </cell>
          <cell r="B3060" t="str">
            <v/>
          </cell>
          <cell r="D3060" t="str">
            <v/>
          </cell>
          <cell r="F3060">
            <v>0</v>
          </cell>
          <cell r="G3060">
            <v>0</v>
          </cell>
        </row>
        <row r="3061">
          <cell r="A3061" t="str">
            <v/>
          </cell>
          <cell r="B3061" t="str">
            <v/>
          </cell>
          <cell r="D3061" t="str">
            <v/>
          </cell>
          <cell r="F3061">
            <v>0</v>
          </cell>
          <cell r="G3061">
            <v>0</v>
          </cell>
        </row>
        <row r="3062">
          <cell r="A3062" t="str">
            <v/>
          </cell>
          <cell r="B3062" t="str">
            <v/>
          </cell>
          <cell r="D3062" t="str">
            <v/>
          </cell>
          <cell r="F3062">
            <v>0</v>
          </cell>
          <cell r="G3062">
            <v>0</v>
          </cell>
        </row>
        <row r="3063">
          <cell r="F3063" t="str">
            <v>Total B</v>
          </cell>
          <cell r="G3063">
            <v>0</v>
          </cell>
        </row>
        <row r="3064">
          <cell r="A3064" t="str">
            <v>C - EQUIPOS</v>
          </cell>
        </row>
        <row r="3065">
          <cell r="A3065" t="str">
            <v/>
          </cell>
          <cell r="B3065" t="str">
            <v/>
          </cell>
          <cell r="D3065" t="str">
            <v/>
          </cell>
          <cell r="F3065">
            <v>0</v>
          </cell>
          <cell r="G3065">
            <v>0</v>
          </cell>
        </row>
        <row r="3066">
          <cell r="A3066" t="str">
            <v/>
          </cell>
          <cell r="B3066" t="str">
            <v/>
          </cell>
          <cell r="D3066" t="str">
            <v/>
          </cell>
          <cell r="F3066">
            <v>0</v>
          </cell>
          <cell r="G3066">
            <v>0</v>
          </cell>
        </row>
        <row r="3067">
          <cell r="A3067" t="str">
            <v/>
          </cell>
          <cell r="B3067" t="str">
            <v/>
          </cell>
          <cell r="D3067" t="str">
            <v/>
          </cell>
          <cell r="F3067">
            <v>0</v>
          </cell>
          <cell r="G3067">
            <v>0</v>
          </cell>
        </row>
        <row r="3068">
          <cell r="A3068" t="str">
            <v/>
          </cell>
          <cell r="B3068" t="str">
            <v/>
          </cell>
          <cell r="D3068" t="str">
            <v/>
          </cell>
          <cell r="F3068">
            <v>0</v>
          </cell>
          <cell r="G3068">
            <v>0</v>
          </cell>
        </row>
        <row r="3069">
          <cell r="A3069" t="str">
            <v/>
          </cell>
          <cell r="B3069" t="str">
            <v/>
          </cell>
          <cell r="D3069" t="str">
            <v/>
          </cell>
          <cell r="F3069">
            <v>0</v>
          </cell>
          <cell r="G3069">
            <v>0</v>
          </cell>
        </row>
        <row r="3070">
          <cell r="A3070" t="str">
            <v/>
          </cell>
          <cell r="B3070" t="str">
            <v/>
          </cell>
          <cell r="D3070" t="str">
            <v/>
          </cell>
          <cell r="F3070">
            <v>0</v>
          </cell>
          <cell r="G3070">
            <v>0</v>
          </cell>
        </row>
        <row r="3071">
          <cell r="A3071" t="str">
            <v/>
          </cell>
          <cell r="B3071" t="str">
            <v/>
          </cell>
          <cell r="D3071" t="str">
            <v/>
          </cell>
          <cell r="F3071">
            <v>0</v>
          </cell>
          <cell r="G3071">
            <v>0</v>
          </cell>
        </row>
        <row r="3072">
          <cell r="A3072" t="str">
            <v/>
          </cell>
          <cell r="B3072" t="str">
            <v/>
          </cell>
          <cell r="D3072" t="str">
            <v/>
          </cell>
          <cell r="F3072">
            <v>0</v>
          </cell>
          <cell r="G3072">
            <v>0</v>
          </cell>
        </row>
        <row r="3073">
          <cell r="A3073" t="str">
            <v/>
          </cell>
          <cell r="B3073" t="str">
            <v/>
          </cell>
          <cell r="D3073" t="str">
            <v/>
          </cell>
          <cell r="F3073">
            <v>0</v>
          </cell>
          <cell r="G3073">
            <v>0</v>
          </cell>
        </row>
        <row r="3074">
          <cell r="A3074" t="str">
            <v/>
          </cell>
          <cell r="B3074" t="str">
            <v/>
          </cell>
          <cell r="D3074" t="str">
            <v/>
          </cell>
          <cell r="F3074">
            <v>0</v>
          </cell>
          <cell r="G3074">
            <v>0</v>
          </cell>
        </row>
        <row r="3075">
          <cell r="F3075" t="str">
            <v>Total C</v>
          </cell>
          <cell r="G3075">
            <v>0</v>
          </cell>
        </row>
        <row r="3077">
          <cell r="A3077" t="str">
            <v/>
          </cell>
          <cell r="B3077" t="str">
            <v/>
          </cell>
          <cell r="D3077" t="str">
            <v>COSTO NETO</v>
          </cell>
          <cell r="F3077" t="str">
            <v>Total D=A+B+C</v>
          </cell>
          <cell r="G3077">
            <v>0</v>
          </cell>
        </row>
        <row r="3079">
          <cell r="A3079" t="str">
            <v>ANALISIS DE PRECIOS</v>
          </cell>
        </row>
        <row r="3080">
          <cell r="A3080" t="str">
            <v>COMITENTE:</v>
          </cell>
          <cell r="B3080" t="str">
            <v>INSTITUTO PROVINCIAL DE LA VIVIENDA</v>
          </cell>
        </row>
        <row r="3081">
          <cell r="A3081" t="str">
            <v>CONTRATISTA:</v>
          </cell>
          <cell r="B3081">
            <v>0</v>
          </cell>
        </row>
        <row r="3082">
          <cell r="A3082" t="str">
            <v>OBRA:</v>
          </cell>
          <cell r="B3082">
            <v>0</v>
          </cell>
          <cell r="F3082" t="str">
            <v>PRECIOS A:</v>
          </cell>
          <cell r="G3082">
            <v>0</v>
          </cell>
        </row>
        <row r="3083">
          <cell r="A3083" t="str">
            <v>UBICACIÓN:</v>
          </cell>
          <cell r="B3083">
            <v>0</v>
          </cell>
        </row>
        <row r="3084">
          <cell r="A3084" t="str">
            <v>RUBRO:</v>
          </cell>
          <cell r="C3084">
            <v>0</v>
          </cell>
        </row>
        <row r="3085">
          <cell r="A3085" t="str">
            <v>ITEM:</v>
          </cell>
          <cell r="B3085" t="str">
            <v/>
          </cell>
          <cell r="C3085" t="str">
            <v/>
          </cell>
          <cell r="F3085" t="str">
            <v>UNIDAD:</v>
          </cell>
          <cell r="G3085" t="str">
            <v/>
          </cell>
        </row>
        <row r="3087">
          <cell r="A3087" t="str">
            <v>DATOS REDETERMINACION</v>
          </cell>
          <cell r="C3087" t="str">
            <v>DESIGNACION</v>
          </cell>
          <cell r="D3087" t="str">
            <v>U</v>
          </cell>
          <cell r="E3087" t="str">
            <v>Cantidad</v>
          </cell>
          <cell r="F3087" t="str">
            <v>$ Unitarios</v>
          </cell>
          <cell r="G3087" t="str">
            <v>$ Parcial</v>
          </cell>
        </row>
        <row r="3088">
          <cell r="A3088" t="str">
            <v>CÓDIGO</v>
          </cell>
          <cell r="B3088" t="str">
            <v>DESCRIPCIÓN</v>
          </cell>
        </row>
        <row r="3089">
          <cell r="A3089" t="str">
            <v>A - MATERIALES</v>
          </cell>
        </row>
        <row r="3090">
          <cell r="A3090" t="str">
            <v/>
          </cell>
          <cell r="B3090" t="str">
            <v/>
          </cell>
          <cell r="D3090" t="str">
            <v/>
          </cell>
          <cell r="F3090">
            <v>0</v>
          </cell>
          <cell r="G3090">
            <v>0</v>
          </cell>
        </row>
        <row r="3091">
          <cell r="A3091" t="str">
            <v/>
          </cell>
          <cell r="B3091" t="str">
            <v/>
          </cell>
          <cell r="D3091" t="str">
            <v/>
          </cell>
          <cell r="F3091">
            <v>0</v>
          </cell>
          <cell r="G3091">
            <v>0</v>
          </cell>
        </row>
        <row r="3092">
          <cell r="A3092" t="str">
            <v/>
          </cell>
          <cell r="B3092" t="str">
            <v/>
          </cell>
          <cell r="D3092" t="str">
            <v/>
          </cell>
          <cell r="F3092">
            <v>0</v>
          </cell>
          <cell r="G3092">
            <v>0</v>
          </cell>
        </row>
        <row r="3093">
          <cell r="A3093" t="str">
            <v/>
          </cell>
          <cell r="B3093" t="str">
            <v/>
          </cell>
          <cell r="D3093" t="str">
            <v/>
          </cell>
          <cell r="F3093">
            <v>0</v>
          </cell>
          <cell r="G3093">
            <v>0</v>
          </cell>
        </row>
        <row r="3094">
          <cell r="A3094" t="str">
            <v/>
          </cell>
          <cell r="B3094" t="str">
            <v/>
          </cell>
          <cell r="D3094" t="str">
            <v/>
          </cell>
          <cell r="F3094">
            <v>0</v>
          </cell>
          <cell r="G3094">
            <v>0</v>
          </cell>
        </row>
        <row r="3095">
          <cell r="A3095" t="str">
            <v/>
          </cell>
          <cell r="B3095" t="str">
            <v/>
          </cell>
          <cell r="D3095" t="str">
            <v/>
          </cell>
          <cell r="F3095">
            <v>0</v>
          </cell>
          <cell r="G3095">
            <v>0</v>
          </cell>
        </row>
        <row r="3096">
          <cell r="A3096" t="str">
            <v/>
          </cell>
          <cell r="B3096" t="str">
            <v/>
          </cell>
          <cell r="D3096" t="str">
            <v/>
          </cell>
          <cell r="F3096">
            <v>0</v>
          </cell>
          <cell r="G3096">
            <v>0</v>
          </cell>
        </row>
        <row r="3097">
          <cell r="A3097" t="str">
            <v/>
          </cell>
          <cell r="B3097" t="str">
            <v/>
          </cell>
          <cell r="D3097" t="str">
            <v/>
          </cell>
          <cell r="F3097">
            <v>0</v>
          </cell>
          <cell r="G3097">
            <v>0</v>
          </cell>
        </row>
        <row r="3098">
          <cell r="A3098" t="str">
            <v/>
          </cell>
          <cell r="B3098" t="str">
            <v/>
          </cell>
          <cell r="D3098" t="str">
            <v/>
          </cell>
          <cell r="F3098">
            <v>0</v>
          </cell>
          <cell r="G3098">
            <v>0</v>
          </cell>
        </row>
        <row r="3099">
          <cell r="A3099" t="str">
            <v/>
          </cell>
          <cell r="B3099" t="str">
            <v/>
          </cell>
          <cell r="D3099" t="str">
            <v/>
          </cell>
          <cell r="F3099">
            <v>0</v>
          </cell>
          <cell r="G3099">
            <v>0</v>
          </cell>
        </row>
        <row r="3100">
          <cell r="A3100" t="str">
            <v/>
          </cell>
          <cell r="B3100" t="str">
            <v/>
          </cell>
          <cell r="D3100" t="str">
            <v/>
          </cell>
          <cell r="F3100">
            <v>0</v>
          </cell>
          <cell r="G3100">
            <v>0</v>
          </cell>
        </row>
        <row r="3101">
          <cell r="A3101" t="str">
            <v/>
          </cell>
          <cell r="B3101" t="str">
            <v/>
          </cell>
          <cell r="D3101" t="str">
            <v/>
          </cell>
          <cell r="F3101">
            <v>0</v>
          </cell>
          <cell r="G3101">
            <v>0</v>
          </cell>
        </row>
        <row r="3102">
          <cell r="A3102" t="str">
            <v/>
          </cell>
          <cell r="B3102" t="str">
            <v/>
          </cell>
          <cell r="D3102" t="str">
            <v/>
          </cell>
          <cell r="F3102">
            <v>0</v>
          </cell>
          <cell r="G3102">
            <v>0</v>
          </cell>
        </row>
        <row r="3103">
          <cell r="A3103" t="str">
            <v/>
          </cell>
          <cell r="B3103" t="str">
            <v/>
          </cell>
          <cell r="D3103" t="str">
            <v/>
          </cell>
          <cell r="F3103">
            <v>0</v>
          </cell>
          <cell r="G3103">
            <v>0</v>
          </cell>
        </row>
        <row r="3104">
          <cell r="A3104" t="str">
            <v/>
          </cell>
          <cell r="B3104" t="str">
            <v/>
          </cell>
          <cell r="D3104" t="str">
            <v/>
          </cell>
          <cell r="F3104">
            <v>0</v>
          </cell>
          <cell r="G3104">
            <v>0</v>
          </cell>
        </row>
        <row r="3105">
          <cell r="A3105" t="str">
            <v/>
          </cell>
          <cell r="B3105" t="str">
            <v/>
          </cell>
          <cell r="D3105" t="str">
            <v/>
          </cell>
          <cell r="F3105">
            <v>0</v>
          </cell>
          <cell r="G3105">
            <v>0</v>
          </cell>
        </row>
        <row r="3106">
          <cell r="A3106" t="str">
            <v/>
          </cell>
          <cell r="B3106" t="str">
            <v/>
          </cell>
          <cell r="D3106" t="str">
            <v/>
          </cell>
          <cell r="F3106">
            <v>0</v>
          </cell>
          <cell r="G3106">
            <v>0</v>
          </cell>
        </row>
        <row r="3107">
          <cell r="A3107" t="str">
            <v/>
          </cell>
          <cell r="B3107" t="str">
            <v/>
          </cell>
          <cell r="D3107" t="str">
            <v/>
          </cell>
          <cell r="F3107">
            <v>0</v>
          </cell>
          <cell r="G3107">
            <v>0</v>
          </cell>
        </row>
        <row r="3108">
          <cell r="A3108" t="str">
            <v/>
          </cell>
          <cell r="B3108" t="str">
            <v/>
          </cell>
          <cell r="D3108" t="str">
            <v/>
          </cell>
          <cell r="F3108">
            <v>0</v>
          </cell>
          <cell r="G3108">
            <v>0</v>
          </cell>
        </row>
        <row r="3109">
          <cell r="A3109" t="str">
            <v/>
          </cell>
          <cell r="B3109" t="str">
            <v/>
          </cell>
          <cell r="D3109" t="str">
            <v/>
          </cell>
          <cell r="F3109">
            <v>0</v>
          </cell>
          <cell r="G3109">
            <v>0</v>
          </cell>
        </row>
        <row r="3110">
          <cell r="F3110" t="str">
            <v>Total A</v>
          </cell>
          <cell r="G3110">
            <v>0</v>
          </cell>
        </row>
        <row r="3111">
          <cell r="A3111" t="str">
            <v>B - MANO DE OBRA</v>
          </cell>
        </row>
        <row r="3112">
          <cell r="A3112" t="str">
            <v/>
          </cell>
          <cell r="B3112" t="str">
            <v/>
          </cell>
          <cell r="D3112" t="str">
            <v/>
          </cell>
          <cell r="F3112">
            <v>0</v>
          </cell>
          <cell r="G3112">
            <v>0</v>
          </cell>
        </row>
        <row r="3113">
          <cell r="A3113" t="str">
            <v/>
          </cell>
          <cell r="B3113" t="str">
            <v/>
          </cell>
          <cell r="D3113" t="str">
            <v/>
          </cell>
          <cell r="F3113">
            <v>0</v>
          </cell>
          <cell r="G3113">
            <v>0</v>
          </cell>
        </row>
        <row r="3114">
          <cell r="A3114" t="str">
            <v/>
          </cell>
          <cell r="B3114" t="str">
            <v/>
          </cell>
          <cell r="D3114" t="str">
            <v/>
          </cell>
          <cell r="F3114">
            <v>0</v>
          </cell>
          <cell r="G3114">
            <v>0</v>
          </cell>
        </row>
        <row r="3115">
          <cell r="A3115" t="str">
            <v/>
          </cell>
          <cell r="B3115" t="str">
            <v/>
          </cell>
          <cell r="D3115" t="str">
            <v/>
          </cell>
          <cell r="F3115">
            <v>0</v>
          </cell>
          <cell r="G3115">
            <v>0</v>
          </cell>
        </row>
        <row r="3116">
          <cell r="A3116" t="str">
            <v/>
          </cell>
          <cell r="B3116" t="str">
            <v/>
          </cell>
          <cell r="D3116" t="str">
            <v/>
          </cell>
          <cell r="F3116">
            <v>0</v>
          </cell>
          <cell r="G3116">
            <v>0</v>
          </cell>
        </row>
        <row r="3117">
          <cell r="A3117" t="str">
            <v/>
          </cell>
          <cell r="B3117" t="str">
            <v/>
          </cell>
          <cell r="D3117" t="str">
            <v/>
          </cell>
          <cell r="F3117">
            <v>0</v>
          </cell>
          <cell r="G3117">
            <v>0</v>
          </cell>
        </row>
        <row r="3118">
          <cell r="A3118" t="str">
            <v/>
          </cell>
          <cell r="B3118" t="str">
            <v/>
          </cell>
          <cell r="D3118" t="str">
            <v/>
          </cell>
          <cell r="F3118">
            <v>0</v>
          </cell>
          <cell r="G3118">
            <v>0</v>
          </cell>
        </row>
        <row r="3119">
          <cell r="A3119" t="str">
            <v/>
          </cell>
          <cell r="B3119" t="str">
            <v/>
          </cell>
          <cell r="D3119" t="str">
            <v/>
          </cell>
          <cell r="F3119">
            <v>0</v>
          </cell>
          <cell r="G3119">
            <v>0</v>
          </cell>
        </row>
        <row r="3120">
          <cell r="F3120" t="str">
            <v>Total B</v>
          </cell>
          <cell r="G3120">
            <v>0</v>
          </cell>
        </row>
        <row r="3121">
          <cell r="A3121" t="str">
            <v>C - EQUIPOS</v>
          </cell>
        </row>
        <row r="3122">
          <cell r="A3122" t="str">
            <v/>
          </cell>
          <cell r="B3122" t="str">
            <v/>
          </cell>
          <cell r="D3122" t="str">
            <v/>
          </cell>
          <cell r="F3122">
            <v>0</v>
          </cell>
          <cell r="G3122">
            <v>0</v>
          </cell>
        </row>
        <row r="3123">
          <cell r="A3123" t="str">
            <v/>
          </cell>
          <cell r="B3123" t="str">
            <v/>
          </cell>
          <cell r="D3123" t="str">
            <v/>
          </cell>
          <cell r="F3123">
            <v>0</v>
          </cell>
          <cell r="G3123">
            <v>0</v>
          </cell>
        </row>
        <row r="3124">
          <cell r="A3124" t="str">
            <v/>
          </cell>
          <cell r="B3124" t="str">
            <v/>
          </cell>
          <cell r="D3124" t="str">
            <v/>
          </cell>
          <cell r="F3124">
            <v>0</v>
          </cell>
          <cell r="G3124">
            <v>0</v>
          </cell>
        </row>
        <row r="3125">
          <cell r="A3125" t="str">
            <v/>
          </cell>
          <cell r="B3125" t="str">
            <v/>
          </cell>
          <cell r="D3125" t="str">
            <v/>
          </cell>
          <cell r="F3125">
            <v>0</v>
          </cell>
          <cell r="G3125">
            <v>0</v>
          </cell>
        </row>
        <row r="3126">
          <cell r="A3126" t="str">
            <v/>
          </cell>
          <cell r="B3126" t="str">
            <v/>
          </cell>
          <cell r="D3126" t="str">
            <v/>
          </cell>
          <cell r="F3126">
            <v>0</v>
          </cell>
          <cell r="G3126">
            <v>0</v>
          </cell>
        </row>
        <row r="3127">
          <cell r="A3127" t="str">
            <v/>
          </cell>
          <cell r="B3127" t="str">
            <v/>
          </cell>
          <cell r="D3127" t="str">
            <v/>
          </cell>
          <cell r="F3127">
            <v>0</v>
          </cell>
          <cell r="G3127">
            <v>0</v>
          </cell>
        </row>
        <row r="3128">
          <cell r="A3128" t="str">
            <v/>
          </cell>
          <cell r="B3128" t="str">
            <v/>
          </cell>
          <cell r="D3128" t="str">
            <v/>
          </cell>
          <cell r="F3128">
            <v>0</v>
          </cell>
          <cell r="G3128">
            <v>0</v>
          </cell>
        </row>
        <row r="3129">
          <cell r="A3129" t="str">
            <v/>
          </cell>
          <cell r="B3129" t="str">
            <v/>
          </cell>
          <cell r="D3129" t="str">
            <v/>
          </cell>
          <cell r="F3129">
            <v>0</v>
          </cell>
          <cell r="G3129">
            <v>0</v>
          </cell>
        </row>
        <row r="3130">
          <cell r="A3130" t="str">
            <v/>
          </cell>
          <cell r="B3130" t="str">
            <v/>
          </cell>
          <cell r="D3130" t="str">
            <v/>
          </cell>
          <cell r="F3130">
            <v>0</v>
          </cell>
          <cell r="G3130">
            <v>0</v>
          </cell>
        </row>
        <row r="3131">
          <cell r="A3131" t="str">
            <v/>
          </cell>
          <cell r="B3131" t="str">
            <v/>
          </cell>
          <cell r="D3131" t="str">
            <v/>
          </cell>
          <cell r="F3131">
            <v>0</v>
          </cell>
          <cell r="G3131">
            <v>0</v>
          </cell>
        </row>
        <row r="3132">
          <cell r="F3132" t="str">
            <v>Total C</v>
          </cell>
          <cell r="G3132">
            <v>0</v>
          </cell>
        </row>
        <row r="3134">
          <cell r="A3134" t="str">
            <v/>
          </cell>
          <cell r="B3134" t="str">
            <v/>
          </cell>
          <cell r="D3134" t="str">
            <v>COSTO NETO</v>
          </cell>
          <cell r="F3134" t="str">
            <v>Total D=A+B+C</v>
          </cell>
          <cell r="G3134">
            <v>0</v>
          </cell>
        </row>
        <row r="3136">
          <cell r="A3136" t="str">
            <v>ANALISIS DE PRECIOS</v>
          </cell>
        </row>
        <row r="3137">
          <cell r="A3137" t="str">
            <v>COMITENTE:</v>
          </cell>
          <cell r="B3137" t="str">
            <v>INSTITUTO PROVINCIAL DE LA VIVIENDA</v>
          </cell>
        </row>
        <row r="3138">
          <cell r="A3138" t="str">
            <v>CONTRATISTA:</v>
          </cell>
          <cell r="B3138">
            <v>0</v>
          </cell>
        </row>
        <row r="3139">
          <cell r="A3139" t="str">
            <v>OBRA:</v>
          </cell>
          <cell r="B3139">
            <v>0</v>
          </cell>
          <cell r="F3139" t="str">
            <v>PRECIOS A:</v>
          </cell>
          <cell r="G3139">
            <v>0</v>
          </cell>
        </row>
        <row r="3140">
          <cell r="A3140" t="str">
            <v>UBICACIÓN:</v>
          </cell>
          <cell r="B3140">
            <v>0</v>
          </cell>
        </row>
        <row r="3141">
          <cell r="A3141" t="str">
            <v>RUBRO:</v>
          </cell>
          <cell r="C3141">
            <v>0</v>
          </cell>
        </row>
        <row r="3142">
          <cell r="A3142" t="str">
            <v>ITEM:</v>
          </cell>
          <cell r="B3142" t="str">
            <v/>
          </cell>
          <cell r="C3142" t="str">
            <v/>
          </cell>
          <cell r="F3142" t="str">
            <v>UNIDAD:</v>
          </cell>
          <cell r="G3142" t="str">
            <v/>
          </cell>
        </row>
        <row r="3144">
          <cell r="A3144" t="str">
            <v>DATOS REDETERMINACION</v>
          </cell>
          <cell r="C3144" t="str">
            <v>DESIGNACION</v>
          </cell>
          <cell r="D3144" t="str">
            <v>U</v>
          </cell>
          <cell r="E3144" t="str">
            <v>Cantidad</v>
          </cell>
          <cell r="F3144" t="str">
            <v>$ Unitarios</v>
          </cell>
          <cell r="G3144" t="str">
            <v>$ Parcial</v>
          </cell>
        </row>
        <row r="3145">
          <cell r="A3145" t="str">
            <v>CÓDIGO</v>
          </cell>
          <cell r="B3145" t="str">
            <v>DESCRIPCIÓN</v>
          </cell>
        </row>
        <row r="3146">
          <cell r="A3146" t="str">
            <v>A - MATERIALES</v>
          </cell>
        </row>
        <row r="3147">
          <cell r="A3147" t="str">
            <v/>
          </cell>
          <cell r="B3147" t="str">
            <v/>
          </cell>
          <cell r="D3147" t="str">
            <v/>
          </cell>
          <cell r="F3147">
            <v>0</v>
          </cell>
          <cell r="G3147">
            <v>0</v>
          </cell>
        </row>
        <row r="3148">
          <cell r="A3148" t="str">
            <v/>
          </cell>
          <cell r="B3148" t="str">
            <v/>
          </cell>
          <cell r="D3148" t="str">
            <v/>
          </cell>
          <cell r="F3148">
            <v>0</v>
          </cell>
          <cell r="G3148">
            <v>0</v>
          </cell>
        </row>
        <row r="3149">
          <cell r="A3149" t="str">
            <v/>
          </cell>
          <cell r="B3149" t="str">
            <v/>
          </cell>
          <cell r="D3149" t="str">
            <v/>
          </cell>
          <cell r="F3149">
            <v>0</v>
          </cell>
          <cell r="G3149">
            <v>0</v>
          </cell>
        </row>
        <row r="3150">
          <cell r="A3150" t="str">
            <v/>
          </cell>
          <cell r="B3150" t="str">
            <v/>
          </cell>
          <cell r="D3150" t="str">
            <v/>
          </cell>
          <cell r="F3150">
            <v>0</v>
          </cell>
          <cell r="G3150">
            <v>0</v>
          </cell>
        </row>
        <row r="3151">
          <cell r="A3151" t="str">
            <v/>
          </cell>
          <cell r="B3151" t="str">
            <v/>
          </cell>
          <cell r="D3151" t="str">
            <v/>
          </cell>
          <cell r="F3151">
            <v>0</v>
          </cell>
          <cell r="G3151">
            <v>0</v>
          </cell>
        </row>
        <row r="3152">
          <cell r="A3152" t="str">
            <v/>
          </cell>
          <cell r="B3152" t="str">
            <v/>
          </cell>
          <cell r="D3152" t="str">
            <v/>
          </cell>
          <cell r="F3152">
            <v>0</v>
          </cell>
          <cell r="G3152">
            <v>0</v>
          </cell>
        </row>
        <row r="3153">
          <cell r="A3153" t="str">
            <v/>
          </cell>
          <cell r="B3153" t="str">
            <v/>
          </cell>
          <cell r="D3153" t="str">
            <v/>
          </cell>
          <cell r="F3153">
            <v>0</v>
          </cell>
          <cell r="G3153">
            <v>0</v>
          </cell>
        </row>
        <row r="3154">
          <cell r="A3154" t="str">
            <v/>
          </cell>
          <cell r="B3154" t="str">
            <v/>
          </cell>
          <cell r="D3154" t="str">
            <v/>
          </cell>
          <cell r="F3154">
            <v>0</v>
          </cell>
          <cell r="G3154">
            <v>0</v>
          </cell>
        </row>
        <row r="3155">
          <cell r="A3155" t="str">
            <v/>
          </cell>
          <cell r="B3155" t="str">
            <v/>
          </cell>
          <cell r="D3155" t="str">
            <v/>
          </cell>
          <cell r="F3155">
            <v>0</v>
          </cell>
          <cell r="G3155">
            <v>0</v>
          </cell>
        </row>
        <row r="3156">
          <cell r="A3156" t="str">
            <v/>
          </cell>
          <cell r="B3156" t="str">
            <v/>
          </cell>
          <cell r="D3156" t="str">
            <v/>
          </cell>
          <cell r="F3156">
            <v>0</v>
          </cell>
          <cell r="G3156">
            <v>0</v>
          </cell>
        </row>
        <row r="3157">
          <cell r="A3157" t="str">
            <v/>
          </cell>
          <cell r="B3157" t="str">
            <v/>
          </cell>
          <cell r="D3157" t="str">
            <v/>
          </cell>
          <cell r="F3157">
            <v>0</v>
          </cell>
          <cell r="G3157">
            <v>0</v>
          </cell>
        </row>
        <row r="3158">
          <cell r="A3158" t="str">
            <v/>
          </cell>
          <cell r="B3158" t="str">
            <v/>
          </cell>
          <cell r="D3158" t="str">
            <v/>
          </cell>
          <cell r="F3158">
            <v>0</v>
          </cell>
          <cell r="G3158">
            <v>0</v>
          </cell>
        </row>
        <row r="3159">
          <cell r="A3159" t="str">
            <v/>
          </cell>
          <cell r="B3159" t="str">
            <v/>
          </cell>
          <cell r="D3159" t="str">
            <v/>
          </cell>
          <cell r="F3159">
            <v>0</v>
          </cell>
          <cell r="G3159">
            <v>0</v>
          </cell>
        </row>
        <row r="3160">
          <cell r="A3160" t="str">
            <v/>
          </cell>
          <cell r="B3160" t="str">
            <v/>
          </cell>
          <cell r="D3160" t="str">
            <v/>
          </cell>
          <cell r="F3160">
            <v>0</v>
          </cell>
          <cell r="G3160">
            <v>0</v>
          </cell>
        </row>
        <row r="3161">
          <cell r="A3161" t="str">
            <v/>
          </cell>
          <cell r="B3161" t="str">
            <v/>
          </cell>
          <cell r="D3161" t="str">
            <v/>
          </cell>
          <cell r="F3161">
            <v>0</v>
          </cell>
          <cell r="G3161">
            <v>0</v>
          </cell>
        </row>
        <row r="3162">
          <cell r="A3162" t="str">
            <v/>
          </cell>
          <cell r="B3162" t="str">
            <v/>
          </cell>
          <cell r="D3162" t="str">
            <v/>
          </cell>
          <cell r="F3162">
            <v>0</v>
          </cell>
          <cell r="G3162">
            <v>0</v>
          </cell>
        </row>
        <row r="3163">
          <cell r="A3163" t="str">
            <v/>
          </cell>
          <cell r="B3163" t="str">
            <v/>
          </cell>
          <cell r="D3163" t="str">
            <v/>
          </cell>
          <cell r="F3163">
            <v>0</v>
          </cell>
          <cell r="G3163">
            <v>0</v>
          </cell>
        </row>
        <row r="3164">
          <cell r="A3164" t="str">
            <v/>
          </cell>
          <cell r="B3164" t="str">
            <v/>
          </cell>
          <cell r="D3164" t="str">
            <v/>
          </cell>
          <cell r="F3164">
            <v>0</v>
          </cell>
          <cell r="G3164">
            <v>0</v>
          </cell>
        </row>
        <row r="3165">
          <cell r="A3165" t="str">
            <v/>
          </cell>
          <cell r="B3165" t="str">
            <v/>
          </cell>
          <cell r="D3165" t="str">
            <v/>
          </cell>
          <cell r="F3165">
            <v>0</v>
          </cell>
          <cell r="G3165">
            <v>0</v>
          </cell>
        </row>
        <row r="3166">
          <cell r="A3166" t="str">
            <v/>
          </cell>
          <cell r="B3166" t="str">
            <v/>
          </cell>
          <cell r="D3166" t="str">
            <v/>
          </cell>
          <cell r="F3166">
            <v>0</v>
          </cell>
          <cell r="G3166">
            <v>0</v>
          </cell>
        </row>
        <row r="3167">
          <cell r="F3167" t="str">
            <v>Total A</v>
          </cell>
          <cell r="G3167">
            <v>0</v>
          </cell>
        </row>
        <row r="3168">
          <cell r="A3168" t="str">
            <v>B - MANO DE OBRA</v>
          </cell>
        </row>
        <row r="3169">
          <cell r="A3169" t="str">
            <v/>
          </cell>
          <cell r="B3169" t="str">
            <v/>
          </cell>
          <cell r="D3169" t="str">
            <v/>
          </cell>
          <cell r="F3169">
            <v>0</v>
          </cell>
          <cell r="G3169">
            <v>0</v>
          </cell>
        </row>
        <row r="3170">
          <cell r="A3170" t="str">
            <v/>
          </cell>
          <cell r="B3170" t="str">
            <v/>
          </cell>
          <cell r="D3170" t="str">
            <v/>
          </cell>
          <cell r="F3170">
            <v>0</v>
          </cell>
          <cell r="G3170">
            <v>0</v>
          </cell>
        </row>
        <row r="3171">
          <cell r="A3171" t="str">
            <v/>
          </cell>
          <cell r="B3171" t="str">
            <v/>
          </cell>
          <cell r="D3171" t="str">
            <v/>
          </cell>
          <cell r="F3171">
            <v>0</v>
          </cell>
          <cell r="G3171">
            <v>0</v>
          </cell>
        </row>
        <row r="3172">
          <cell r="A3172" t="str">
            <v/>
          </cell>
          <cell r="B3172" t="str">
            <v/>
          </cell>
          <cell r="D3172" t="str">
            <v/>
          </cell>
          <cell r="F3172">
            <v>0</v>
          </cell>
          <cell r="G3172">
            <v>0</v>
          </cell>
        </row>
        <row r="3173">
          <cell r="A3173" t="str">
            <v/>
          </cell>
          <cell r="B3173" t="str">
            <v/>
          </cell>
          <cell r="D3173" t="str">
            <v/>
          </cell>
          <cell r="F3173">
            <v>0</v>
          </cell>
          <cell r="G3173">
            <v>0</v>
          </cell>
        </row>
        <row r="3174">
          <cell r="A3174" t="str">
            <v/>
          </cell>
          <cell r="B3174" t="str">
            <v/>
          </cell>
          <cell r="D3174" t="str">
            <v/>
          </cell>
          <cell r="F3174">
            <v>0</v>
          </cell>
          <cell r="G3174">
            <v>0</v>
          </cell>
        </row>
        <row r="3175">
          <cell r="A3175" t="str">
            <v/>
          </cell>
          <cell r="B3175" t="str">
            <v/>
          </cell>
          <cell r="D3175" t="str">
            <v/>
          </cell>
          <cell r="F3175">
            <v>0</v>
          </cell>
          <cell r="G3175">
            <v>0</v>
          </cell>
        </row>
        <row r="3176">
          <cell r="A3176" t="str">
            <v/>
          </cell>
          <cell r="B3176" t="str">
            <v/>
          </cell>
          <cell r="D3176" t="str">
            <v/>
          </cell>
          <cell r="F3176">
            <v>0</v>
          </cell>
          <cell r="G3176">
            <v>0</v>
          </cell>
        </row>
        <row r="3177">
          <cell r="F3177" t="str">
            <v>Total B</v>
          </cell>
          <cell r="G3177">
            <v>0</v>
          </cell>
        </row>
        <row r="3178">
          <cell r="A3178" t="str">
            <v>C - EQUIPOS</v>
          </cell>
        </row>
        <row r="3179">
          <cell r="A3179" t="str">
            <v/>
          </cell>
          <cell r="B3179" t="str">
            <v/>
          </cell>
          <cell r="D3179" t="str">
            <v/>
          </cell>
          <cell r="F3179">
            <v>0</v>
          </cell>
          <cell r="G3179">
            <v>0</v>
          </cell>
        </row>
        <row r="3180">
          <cell r="A3180" t="str">
            <v/>
          </cell>
          <cell r="B3180" t="str">
            <v/>
          </cell>
          <cell r="D3180" t="str">
            <v/>
          </cell>
          <cell r="F3180">
            <v>0</v>
          </cell>
          <cell r="G3180">
            <v>0</v>
          </cell>
        </row>
        <row r="3181">
          <cell r="A3181" t="str">
            <v/>
          </cell>
          <cell r="B3181" t="str">
            <v/>
          </cell>
          <cell r="D3181" t="str">
            <v/>
          </cell>
          <cell r="F3181">
            <v>0</v>
          </cell>
          <cell r="G3181">
            <v>0</v>
          </cell>
        </row>
        <row r="3182">
          <cell r="A3182" t="str">
            <v/>
          </cell>
          <cell r="B3182" t="str">
            <v/>
          </cell>
          <cell r="D3182" t="str">
            <v/>
          </cell>
          <cell r="F3182">
            <v>0</v>
          </cell>
          <cell r="G3182">
            <v>0</v>
          </cell>
        </row>
        <row r="3183">
          <cell r="A3183" t="str">
            <v/>
          </cell>
          <cell r="B3183" t="str">
            <v/>
          </cell>
          <cell r="D3183" t="str">
            <v/>
          </cell>
          <cell r="F3183">
            <v>0</v>
          </cell>
          <cell r="G3183">
            <v>0</v>
          </cell>
        </row>
        <row r="3184">
          <cell r="A3184" t="str">
            <v/>
          </cell>
          <cell r="B3184" t="str">
            <v/>
          </cell>
          <cell r="D3184" t="str">
            <v/>
          </cell>
          <cell r="F3184">
            <v>0</v>
          </cell>
          <cell r="G3184">
            <v>0</v>
          </cell>
        </row>
        <row r="3185">
          <cell r="A3185" t="str">
            <v/>
          </cell>
          <cell r="B3185" t="str">
            <v/>
          </cell>
          <cell r="D3185" t="str">
            <v/>
          </cell>
          <cell r="F3185">
            <v>0</v>
          </cell>
          <cell r="G3185">
            <v>0</v>
          </cell>
        </row>
        <row r="3186">
          <cell r="A3186" t="str">
            <v/>
          </cell>
          <cell r="B3186" t="str">
            <v/>
          </cell>
          <cell r="D3186" t="str">
            <v/>
          </cell>
          <cell r="F3186">
            <v>0</v>
          </cell>
          <cell r="G3186">
            <v>0</v>
          </cell>
        </row>
        <row r="3187">
          <cell r="A3187" t="str">
            <v/>
          </cell>
          <cell r="B3187" t="str">
            <v/>
          </cell>
          <cell r="D3187" t="str">
            <v/>
          </cell>
          <cell r="F3187">
            <v>0</v>
          </cell>
          <cell r="G3187">
            <v>0</v>
          </cell>
        </row>
        <row r="3188">
          <cell r="A3188" t="str">
            <v/>
          </cell>
          <cell r="B3188" t="str">
            <v/>
          </cell>
          <cell r="D3188" t="str">
            <v/>
          </cell>
          <cell r="F3188">
            <v>0</v>
          </cell>
          <cell r="G3188">
            <v>0</v>
          </cell>
        </row>
        <row r="3189">
          <cell r="F3189" t="str">
            <v>Total C</v>
          </cell>
          <cell r="G3189">
            <v>0</v>
          </cell>
        </row>
        <row r="3191">
          <cell r="A3191" t="str">
            <v/>
          </cell>
          <cell r="B3191" t="str">
            <v/>
          </cell>
          <cell r="D3191" t="str">
            <v>COSTO NETO</v>
          </cell>
          <cell r="F3191" t="str">
            <v>Total D=A+B+C</v>
          </cell>
          <cell r="G3191">
            <v>0</v>
          </cell>
        </row>
        <row r="3193">
          <cell r="A3193" t="str">
            <v>ANALISIS DE PRECIOS</v>
          </cell>
        </row>
        <row r="3194">
          <cell r="A3194" t="str">
            <v>COMITENTE:</v>
          </cell>
          <cell r="B3194" t="str">
            <v>INSTITUTO PROVINCIAL DE LA VIVIENDA</v>
          </cell>
        </row>
        <row r="3195">
          <cell r="A3195" t="str">
            <v>CONTRATISTA:</v>
          </cell>
          <cell r="B3195">
            <v>0</v>
          </cell>
        </row>
        <row r="3196">
          <cell r="A3196" t="str">
            <v>OBRA:</v>
          </cell>
          <cell r="B3196">
            <v>0</v>
          </cell>
          <cell r="F3196" t="str">
            <v>PRECIOS A:</v>
          </cell>
          <cell r="G3196">
            <v>0</v>
          </cell>
        </row>
        <row r="3197">
          <cell r="A3197" t="str">
            <v>UBICACIÓN:</v>
          </cell>
          <cell r="B3197">
            <v>0</v>
          </cell>
        </row>
        <row r="3198">
          <cell r="A3198" t="str">
            <v>RUBRO:</v>
          </cell>
          <cell r="C3198">
            <v>0</v>
          </cell>
        </row>
        <row r="3199">
          <cell r="A3199" t="str">
            <v>ITEM:</v>
          </cell>
          <cell r="B3199" t="str">
            <v/>
          </cell>
          <cell r="C3199" t="str">
            <v/>
          </cell>
          <cell r="F3199" t="str">
            <v>UNIDAD:</v>
          </cell>
          <cell r="G3199" t="str">
            <v/>
          </cell>
        </row>
        <row r="3201">
          <cell r="A3201" t="str">
            <v>DATOS REDETERMINACION</v>
          </cell>
          <cell r="C3201" t="str">
            <v>DESIGNACION</v>
          </cell>
          <cell r="D3201" t="str">
            <v>U</v>
          </cell>
          <cell r="E3201" t="str">
            <v>Cantidad</v>
          </cell>
          <cell r="F3201" t="str">
            <v>$ Unitarios</v>
          </cell>
          <cell r="G3201" t="str">
            <v>$ Parcial</v>
          </cell>
        </row>
        <row r="3202">
          <cell r="A3202" t="str">
            <v>CÓDIGO</v>
          </cell>
          <cell r="B3202" t="str">
            <v>DESCRIPCIÓN</v>
          </cell>
        </row>
        <row r="3203">
          <cell r="A3203" t="str">
            <v>A - MATERIALES</v>
          </cell>
        </row>
        <row r="3204">
          <cell r="A3204" t="str">
            <v/>
          </cell>
          <cell r="B3204" t="str">
            <v/>
          </cell>
          <cell r="D3204" t="str">
            <v/>
          </cell>
          <cell r="F3204">
            <v>0</v>
          </cell>
          <cell r="G3204">
            <v>0</v>
          </cell>
        </row>
        <row r="3205">
          <cell r="A3205" t="str">
            <v/>
          </cell>
          <cell r="B3205" t="str">
            <v/>
          </cell>
          <cell r="D3205" t="str">
            <v/>
          </cell>
          <cell r="F3205">
            <v>0</v>
          </cell>
          <cell r="G3205">
            <v>0</v>
          </cell>
        </row>
        <row r="3206">
          <cell r="A3206" t="str">
            <v/>
          </cell>
          <cell r="B3206" t="str">
            <v/>
          </cell>
          <cell r="D3206" t="str">
            <v/>
          </cell>
          <cell r="F3206">
            <v>0</v>
          </cell>
          <cell r="G3206">
            <v>0</v>
          </cell>
        </row>
        <row r="3207">
          <cell r="A3207" t="str">
            <v/>
          </cell>
          <cell r="B3207" t="str">
            <v/>
          </cell>
          <cell r="D3207" t="str">
            <v/>
          </cell>
          <cell r="F3207">
            <v>0</v>
          </cell>
          <cell r="G3207">
            <v>0</v>
          </cell>
        </row>
        <row r="3208">
          <cell r="A3208" t="str">
            <v/>
          </cell>
          <cell r="B3208" t="str">
            <v/>
          </cell>
          <cell r="D3208" t="str">
            <v/>
          </cell>
          <cell r="F3208">
            <v>0</v>
          </cell>
          <cell r="G3208">
            <v>0</v>
          </cell>
        </row>
        <row r="3209">
          <cell r="A3209" t="str">
            <v/>
          </cell>
          <cell r="B3209" t="str">
            <v/>
          </cell>
          <cell r="D3209" t="str">
            <v/>
          </cell>
          <cell r="F3209">
            <v>0</v>
          </cell>
          <cell r="G3209">
            <v>0</v>
          </cell>
        </row>
        <row r="3210">
          <cell r="A3210" t="str">
            <v/>
          </cell>
          <cell r="B3210" t="str">
            <v/>
          </cell>
          <cell r="D3210" t="str">
            <v/>
          </cell>
          <cell r="F3210">
            <v>0</v>
          </cell>
          <cell r="G3210">
            <v>0</v>
          </cell>
        </row>
        <row r="3211">
          <cell r="A3211" t="str">
            <v/>
          </cell>
          <cell r="B3211" t="str">
            <v/>
          </cell>
          <cell r="D3211" t="str">
            <v/>
          </cell>
          <cell r="F3211">
            <v>0</v>
          </cell>
          <cell r="G3211">
            <v>0</v>
          </cell>
        </row>
        <row r="3212">
          <cell r="A3212" t="str">
            <v/>
          </cell>
          <cell r="B3212" t="str">
            <v/>
          </cell>
          <cell r="D3212" t="str">
            <v/>
          </cell>
          <cell r="F3212">
            <v>0</v>
          </cell>
          <cell r="G3212">
            <v>0</v>
          </cell>
        </row>
        <row r="3213">
          <cell r="A3213" t="str">
            <v/>
          </cell>
          <cell r="B3213" t="str">
            <v/>
          </cell>
          <cell r="D3213" t="str">
            <v/>
          </cell>
          <cell r="F3213">
            <v>0</v>
          </cell>
          <cell r="G3213">
            <v>0</v>
          </cell>
        </row>
        <row r="3214">
          <cell r="A3214" t="str">
            <v/>
          </cell>
          <cell r="B3214" t="str">
            <v/>
          </cell>
          <cell r="D3214" t="str">
            <v/>
          </cell>
          <cell r="F3214">
            <v>0</v>
          </cell>
          <cell r="G3214">
            <v>0</v>
          </cell>
        </row>
        <row r="3215">
          <cell r="A3215" t="str">
            <v/>
          </cell>
          <cell r="B3215" t="str">
            <v/>
          </cell>
          <cell r="D3215" t="str">
            <v/>
          </cell>
          <cell r="F3215">
            <v>0</v>
          </cell>
          <cell r="G3215">
            <v>0</v>
          </cell>
        </row>
        <row r="3216">
          <cell r="A3216" t="str">
            <v/>
          </cell>
          <cell r="B3216" t="str">
            <v/>
          </cell>
          <cell r="D3216" t="str">
            <v/>
          </cell>
          <cell r="F3216">
            <v>0</v>
          </cell>
          <cell r="G3216">
            <v>0</v>
          </cell>
        </row>
        <row r="3217">
          <cell r="A3217" t="str">
            <v/>
          </cell>
          <cell r="B3217" t="str">
            <v/>
          </cell>
          <cell r="D3217" t="str">
            <v/>
          </cell>
          <cell r="F3217">
            <v>0</v>
          </cell>
          <cell r="G3217">
            <v>0</v>
          </cell>
        </row>
        <row r="3218">
          <cell r="A3218" t="str">
            <v/>
          </cell>
          <cell r="B3218" t="str">
            <v/>
          </cell>
          <cell r="D3218" t="str">
            <v/>
          </cell>
          <cell r="F3218">
            <v>0</v>
          </cell>
          <cell r="G3218">
            <v>0</v>
          </cell>
        </row>
        <row r="3219">
          <cell r="A3219" t="str">
            <v/>
          </cell>
          <cell r="B3219" t="str">
            <v/>
          </cell>
          <cell r="D3219" t="str">
            <v/>
          </cell>
          <cell r="F3219">
            <v>0</v>
          </cell>
          <cell r="G3219">
            <v>0</v>
          </cell>
        </row>
        <row r="3220">
          <cell r="A3220" t="str">
            <v/>
          </cell>
          <cell r="B3220" t="str">
            <v/>
          </cell>
          <cell r="D3220" t="str">
            <v/>
          </cell>
          <cell r="F3220">
            <v>0</v>
          </cell>
          <cell r="G3220">
            <v>0</v>
          </cell>
        </row>
        <row r="3221">
          <cell r="A3221" t="str">
            <v/>
          </cell>
          <cell r="B3221" t="str">
            <v/>
          </cell>
          <cell r="D3221" t="str">
            <v/>
          </cell>
          <cell r="F3221">
            <v>0</v>
          </cell>
          <cell r="G3221">
            <v>0</v>
          </cell>
        </row>
        <row r="3222">
          <cell r="A3222" t="str">
            <v/>
          </cell>
          <cell r="B3222" t="str">
            <v/>
          </cell>
          <cell r="D3222" t="str">
            <v/>
          </cell>
          <cell r="F3222">
            <v>0</v>
          </cell>
          <cell r="G3222">
            <v>0</v>
          </cell>
        </row>
        <row r="3223">
          <cell r="A3223" t="str">
            <v/>
          </cell>
          <cell r="B3223" t="str">
            <v/>
          </cell>
          <cell r="D3223" t="str">
            <v/>
          </cell>
          <cell r="F3223">
            <v>0</v>
          </cell>
          <cell r="G3223">
            <v>0</v>
          </cell>
        </row>
        <row r="3224">
          <cell r="F3224" t="str">
            <v>Total A</v>
          </cell>
          <cell r="G3224">
            <v>0</v>
          </cell>
        </row>
        <row r="3225">
          <cell r="A3225" t="str">
            <v>B - MANO DE OBRA</v>
          </cell>
        </row>
        <row r="3226">
          <cell r="A3226" t="str">
            <v/>
          </cell>
          <cell r="B3226" t="str">
            <v/>
          </cell>
          <cell r="D3226" t="str">
            <v/>
          </cell>
          <cell r="F3226">
            <v>0</v>
          </cell>
          <cell r="G3226">
            <v>0</v>
          </cell>
        </row>
        <row r="3227">
          <cell r="A3227" t="str">
            <v/>
          </cell>
          <cell r="B3227" t="str">
            <v/>
          </cell>
          <cell r="D3227" t="str">
            <v/>
          </cell>
          <cell r="F3227">
            <v>0</v>
          </cell>
          <cell r="G3227">
            <v>0</v>
          </cell>
        </row>
        <row r="3228">
          <cell r="A3228" t="str">
            <v/>
          </cell>
          <cell r="B3228" t="str">
            <v/>
          </cell>
          <cell r="D3228" t="str">
            <v/>
          </cell>
          <cell r="F3228">
            <v>0</v>
          </cell>
          <cell r="G3228">
            <v>0</v>
          </cell>
        </row>
        <row r="3229">
          <cell r="A3229" t="str">
            <v/>
          </cell>
          <cell r="B3229" t="str">
            <v/>
          </cell>
          <cell r="D3229" t="str">
            <v/>
          </cell>
          <cell r="F3229">
            <v>0</v>
          </cell>
          <cell r="G3229">
            <v>0</v>
          </cell>
        </row>
        <row r="3230">
          <cell r="A3230" t="str">
            <v/>
          </cell>
          <cell r="B3230" t="str">
            <v/>
          </cell>
          <cell r="D3230" t="str">
            <v/>
          </cell>
          <cell r="F3230">
            <v>0</v>
          </cell>
          <cell r="G3230">
            <v>0</v>
          </cell>
        </row>
        <row r="3231">
          <cell r="A3231" t="str">
            <v/>
          </cell>
          <cell r="B3231" t="str">
            <v/>
          </cell>
          <cell r="D3231" t="str">
            <v/>
          </cell>
          <cell r="F3231">
            <v>0</v>
          </cell>
          <cell r="G3231">
            <v>0</v>
          </cell>
        </row>
        <row r="3232">
          <cell r="A3232" t="str">
            <v/>
          </cell>
          <cell r="B3232" t="str">
            <v/>
          </cell>
          <cell r="D3232" t="str">
            <v/>
          </cell>
          <cell r="F3232">
            <v>0</v>
          </cell>
          <cell r="G3232">
            <v>0</v>
          </cell>
        </row>
        <row r="3233">
          <cell r="A3233" t="str">
            <v/>
          </cell>
          <cell r="B3233" t="str">
            <v/>
          </cell>
          <cell r="D3233" t="str">
            <v/>
          </cell>
          <cell r="F3233">
            <v>0</v>
          </cell>
          <cell r="G3233">
            <v>0</v>
          </cell>
        </row>
        <row r="3234">
          <cell r="F3234" t="str">
            <v>Total B</v>
          </cell>
          <cell r="G3234">
            <v>0</v>
          </cell>
        </row>
        <row r="3235">
          <cell r="A3235" t="str">
            <v>C - EQUIPOS</v>
          </cell>
        </row>
        <row r="3236">
          <cell r="A3236" t="str">
            <v/>
          </cell>
          <cell r="B3236" t="str">
            <v/>
          </cell>
          <cell r="D3236" t="str">
            <v/>
          </cell>
          <cell r="F3236">
            <v>0</v>
          </cell>
          <cell r="G3236">
            <v>0</v>
          </cell>
        </row>
        <row r="3237">
          <cell r="A3237" t="str">
            <v/>
          </cell>
          <cell r="B3237" t="str">
            <v/>
          </cell>
          <cell r="D3237" t="str">
            <v/>
          </cell>
          <cell r="F3237">
            <v>0</v>
          </cell>
          <cell r="G3237">
            <v>0</v>
          </cell>
        </row>
        <row r="3238">
          <cell r="A3238" t="str">
            <v/>
          </cell>
          <cell r="B3238" t="str">
            <v/>
          </cell>
          <cell r="D3238" t="str">
            <v/>
          </cell>
          <cell r="F3238">
            <v>0</v>
          </cell>
          <cell r="G3238">
            <v>0</v>
          </cell>
        </row>
        <row r="3239">
          <cell r="A3239" t="str">
            <v/>
          </cell>
          <cell r="B3239" t="str">
            <v/>
          </cell>
          <cell r="D3239" t="str">
            <v/>
          </cell>
          <cell r="F3239">
            <v>0</v>
          </cell>
          <cell r="G3239">
            <v>0</v>
          </cell>
        </row>
        <row r="3240">
          <cell r="A3240" t="str">
            <v/>
          </cell>
          <cell r="B3240" t="str">
            <v/>
          </cell>
          <cell r="D3240" t="str">
            <v/>
          </cell>
          <cell r="F3240">
            <v>0</v>
          </cell>
          <cell r="G3240">
            <v>0</v>
          </cell>
        </row>
        <row r="3241">
          <cell r="A3241" t="str">
            <v/>
          </cell>
          <cell r="B3241" t="str">
            <v/>
          </cell>
          <cell r="D3241" t="str">
            <v/>
          </cell>
          <cell r="F3241">
            <v>0</v>
          </cell>
          <cell r="G3241">
            <v>0</v>
          </cell>
        </row>
        <row r="3242">
          <cell r="A3242" t="str">
            <v/>
          </cell>
          <cell r="B3242" t="str">
            <v/>
          </cell>
          <cell r="D3242" t="str">
            <v/>
          </cell>
          <cell r="F3242">
            <v>0</v>
          </cell>
          <cell r="G3242">
            <v>0</v>
          </cell>
        </row>
        <row r="3243">
          <cell r="A3243" t="str">
            <v/>
          </cell>
          <cell r="B3243" t="str">
            <v/>
          </cell>
          <cell r="D3243" t="str">
            <v/>
          </cell>
          <cell r="F3243">
            <v>0</v>
          </cell>
          <cell r="G3243">
            <v>0</v>
          </cell>
        </row>
        <row r="3244">
          <cell r="A3244" t="str">
            <v/>
          </cell>
          <cell r="B3244" t="str">
            <v/>
          </cell>
          <cell r="D3244" t="str">
            <v/>
          </cell>
          <cell r="F3244">
            <v>0</v>
          </cell>
          <cell r="G3244">
            <v>0</v>
          </cell>
        </row>
        <row r="3245">
          <cell r="A3245" t="str">
            <v/>
          </cell>
          <cell r="B3245" t="str">
            <v/>
          </cell>
          <cell r="D3245" t="str">
            <v/>
          </cell>
          <cell r="F3245">
            <v>0</v>
          </cell>
          <cell r="G3245">
            <v>0</v>
          </cell>
        </row>
        <row r="3246">
          <cell r="F3246" t="str">
            <v>Total C</v>
          </cell>
          <cell r="G3246">
            <v>0</v>
          </cell>
        </row>
        <row r="3248">
          <cell r="A3248" t="str">
            <v/>
          </cell>
          <cell r="B3248" t="str">
            <v/>
          </cell>
          <cell r="D3248" t="str">
            <v>COSTO NETO</v>
          </cell>
          <cell r="F3248" t="str">
            <v>Total D=A+B+C</v>
          </cell>
          <cell r="G3248">
            <v>0</v>
          </cell>
        </row>
        <row r="3250">
          <cell r="A3250" t="str">
            <v>ANALISIS DE PRECIOS</v>
          </cell>
        </row>
        <row r="3251">
          <cell r="A3251" t="str">
            <v>COMITENTE:</v>
          </cell>
          <cell r="B3251" t="str">
            <v>INSTITUTO PROVINCIAL DE LA VIVIENDA</v>
          </cell>
        </row>
        <row r="3252">
          <cell r="A3252" t="str">
            <v>CONTRATISTA:</v>
          </cell>
          <cell r="B3252">
            <v>0</v>
          </cell>
        </row>
        <row r="3253">
          <cell r="A3253" t="str">
            <v>OBRA:</v>
          </cell>
          <cell r="B3253">
            <v>0</v>
          </cell>
          <cell r="F3253" t="str">
            <v>PRECIOS A:</v>
          </cell>
          <cell r="G3253">
            <v>0</v>
          </cell>
        </row>
        <row r="3254">
          <cell r="A3254" t="str">
            <v>UBICACIÓN:</v>
          </cell>
          <cell r="B3254">
            <v>0</v>
          </cell>
        </row>
        <row r="3255">
          <cell r="A3255" t="str">
            <v>RUBRO:</v>
          </cell>
          <cell r="C3255">
            <v>0</v>
          </cell>
        </row>
        <row r="3256">
          <cell r="A3256" t="str">
            <v>ITEM:</v>
          </cell>
          <cell r="B3256" t="str">
            <v/>
          </cell>
          <cell r="C3256" t="str">
            <v/>
          </cell>
          <cell r="F3256" t="str">
            <v>UNIDAD:</v>
          </cell>
          <cell r="G3256" t="str">
            <v/>
          </cell>
        </row>
        <row r="3258">
          <cell r="A3258" t="str">
            <v>DATOS REDETERMINACION</v>
          </cell>
          <cell r="C3258" t="str">
            <v>DESIGNACION</v>
          </cell>
          <cell r="D3258" t="str">
            <v>U</v>
          </cell>
          <cell r="E3258" t="str">
            <v>Cantidad</v>
          </cell>
          <cell r="F3258" t="str">
            <v>$ Unitarios</v>
          </cell>
          <cell r="G3258" t="str">
            <v>$ Parcial</v>
          </cell>
        </row>
        <row r="3259">
          <cell r="A3259" t="str">
            <v>CÓDIGO</v>
          </cell>
          <cell r="B3259" t="str">
            <v>DESCRIPCIÓN</v>
          </cell>
        </row>
        <row r="3260">
          <cell r="A3260" t="str">
            <v>A - MATERIALES</v>
          </cell>
        </row>
        <row r="3261">
          <cell r="A3261" t="str">
            <v/>
          </cell>
          <cell r="B3261" t="str">
            <v/>
          </cell>
          <cell r="D3261" t="str">
            <v/>
          </cell>
          <cell r="F3261">
            <v>0</v>
          </cell>
          <cell r="G3261">
            <v>0</v>
          </cell>
        </row>
        <row r="3262">
          <cell r="A3262" t="str">
            <v/>
          </cell>
          <cell r="B3262" t="str">
            <v/>
          </cell>
          <cell r="D3262" t="str">
            <v/>
          </cell>
          <cell r="F3262">
            <v>0</v>
          </cell>
          <cell r="G3262">
            <v>0</v>
          </cell>
        </row>
        <row r="3263">
          <cell r="A3263" t="str">
            <v/>
          </cell>
          <cell r="B3263" t="str">
            <v/>
          </cell>
          <cell r="D3263" t="str">
            <v/>
          </cell>
          <cell r="F3263">
            <v>0</v>
          </cell>
          <cell r="G3263">
            <v>0</v>
          </cell>
        </row>
        <row r="3264">
          <cell r="A3264" t="str">
            <v/>
          </cell>
          <cell r="B3264" t="str">
            <v/>
          </cell>
          <cell r="D3264" t="str">
            <v/>
          </cell>
          <cell r="F3264">
            <v>0</v>
          </cell>
          <cell r="G3264">
            <v>0</v>
          </cell>
        </row>
        <row r="3265">
          <cell r="A3265" t="str">
            <v/>
          </cell>
          <cell r="B3265" t="str">
            <v/>
          </cell>
          <cell r="D3265" t="str">
            <v/>
          </cell>
          <cell r="F3265">
            <v>0</v>
          </cell>
          <cell r="G3265">
            <v>0</v>
          </cell>
        </row>
        <row r="3266">
          <cell r="A3266" t="str">
            <v/>
          </cell>
          <cell r="B3266" t="str">
            <v/>
          </cell>
          <cell r="D3266" t="str">
            <v/>
          </cell>
          <cell r="F3266">
            <v>0</v>
          </cell>
          <cell r="G3266">
            <v>0</v>
          </cell>
        </row>
        <row r="3267">
          <cell r="A3267" t="str">
            <v/>
          </cell>
          <cell r="B3267" t="str">
            <v/>
          </cell>
          <cell r="D3267" t="str">
            <v/>
          </cell>
          <cell r="F3267">
            <v>0</v>
          </cell>
          <cell r="G3267">
            <v>0</v>
          </cell>
        </row>
        <row r="3268">
          <cell r="A3268" t="str">
            <v/>
          </cell>
          <cell r="B3268" t="str">
            <v/>
          </cell>
          <cell r="D3268" t="str">
            <v/>
          </cell>
          <cell r="F3268">
            <v>0</v>
          </cell>
          <cell r="G3268">
            <v>0</v>
          </cell>
        </row>
        <row r="3269">
          <cell r="A3269" t="str">
            <v/>
          </cell>
          <cell r="B3269" t="str">
            <v/>
          </cell>
          <cell r="D3269" t="str">
            <v/>
          </cell>
          <cell r="F3269">
            <v>0</v>
          </cell>
          <cell r="G3269">
            <v>0</v>
          </cell>
        </row>
        <row r="3270">
          <cell r="A3270" t="str">
            <v/>
          </cell>
          <cell r="B3270" t="str">
            <v/>
          </cell>
          <cell r="D3270" t="str">
            <v/>
          </cell>
          <cell r="F3270">
            <v>0</v>
          </cell>
          <cell r="G3270">
            <v>0</v>
          </cell>
        </row>
        <row r="3271">
          <cell r="A3271" t="str">
            <v/>
          </cell>
          <cell r="B3271" t="str">
            <v/>
          </cell>
          <cell r="D3271" t="str">
            <v/>
          </cell>
          <cell r="F3271">
            <v>0</v>
          </cell>
          <cell r="G3271">
            <v>0</v>
          </cell>
        </row>
        <row r="3272">
          <cell r="A3272" t="str">
            <v/>
          </cell>
          <cell r="B3272" t="str">
            <v/>
          </cell>
          <cell r="D3272" t="str">
            <v/>
          </cell>
          <cell r="F3272">
            <v>0</v>
          </cell>
          <cell r="G3272">
            <v>0</v>
          </cell>
        </row>
        <row r="3273">
          <cell r="A3273" t="str">
            <v/>
          </cell>
          <cell r="B3273" t="str">
            <v/>
          </cell>
          <cell r="D3273" t="str">
            <v/>
          </cell>
          <cell r="F3273">
            <v>0</v>
          </cell>
          <cell r="G3273">
            <v>0</v>
          </cell>
        </row>
        <row r="3274">
          <cell r="A3274" t="str">
            <v/>
          </cell>
          <cell r="B3274" t="str">
            <v/>
          </cell>
          <cell r="D3274" t="str">
            <v/>
          </cell>
          <cell r="F3274">
            <v>0</v>
          </cell>
          <cell r="G3274">
            <v>0</v>
          </cell>
        </row>
        <row r="3275">
          <cell r="A3275" t="str">
            <v/>
          </cell>
          <cell r="B3275" t="str">
            <v/>
          </cell>
          <cell r="D3275" t="str">
            <v/>
          </cell>
          <cell r="F3275">
            <v>0</v>
          </cell>
          <cell r="G3275">
            <v>0</v>
          </cell>
        </row>
        <row r="3276">
          <cell r="A3276" t="str">
            <v/>
          </cell>
          <cell r="B3276" t="str">
            <v/>
          </cell>
          <cell r="D3276" t="str">
            <v/>
          </cell>
          <cell r="F3276">
            <v>0</v>
          </cell>
          <cell r="G3276">
            <v>0</v>
          </cell>
        </row>
        <row r="3277">
          <cell r="A3277" t="str">
            <v/>
          </cell>
          <cell r="B3277" t="str">
            <v/>
          </cell>
          <cell r="D3277" t="str">
            <v/>
          </cell>
          <cell r="F3277">
            <v>0</v>
          </cell>
          <cell r="G3277">
            <v>0</v>
          </cell>
        </row>
        <row r="3278">
          <cell r="A3278" t="str">
            <v/>
          </cell>
          <cell r="B3278" t="str">
            <v/>
          </cell>
          <cell r="D3278" t="str">
            <v/>
          </cell>
          <cell r="F3278">
            <v>0</v>
          </cell>
          <cell r="G3278">
            <v>0</v>
          </cell>
        </row>
        <row r="3279">
          <cell r="A3279" t="str">
            <v/>
          </cell>
          <cell r="B3279" t="str">
            <v/>
          </cell>
          <cell r="D3279" t="str">
            <v/>
          </cell>
          <cell r="F3279">
            <v>0</v>
          </cell>
          <cell r="G3279">
            <v>0</v>
          </cell>
        </row>
        <row r="3280">
          <cell r="A3280" t="str">
            <v/>
          </cell>
          <cell r="B3280" t="str">
            <v/>
          </cell>
          <cell r="D3280" t="str">
            <v/>
          </cell>
          <cell r="F3280">
            <v>0</v>
          </cell>
          <cell r="G3280">
            <v>0</v>
          </cell>
        </row>
        <row r="3281">
          <cell r="F3281" t="str">
            <v>Total A</v>
          </cell>
          <cell r="G3281">
            <v>0</v>
          </cell>
        </row>
        <row r="3282">
          <cell r="A3282" t="str">
            <v>B - MANO DE OBRA</v>
          </cell>
        </row>
        <row r="3283">
          <cell r="A3283" t="str">
            <v/>
          </cell>
          <cell r="B3283" t="str">
            <v/>
          </cell>
          <cell r="D3283" t="str">
            <v/>
          </cell>
          <cell r="F3283">
            <v>0</v>
          </cell>
          <cell r="G3283">
            <v>0</v>
          </cell>
        </row>
        <row r="3284">
          <cell r="A3284" t="str">
            <v/>
          </cell>
          <cell r="B3284" t="str">
            <v/>
          </cell>
          <cell r="D3284" t="str">
            <v/>
          </cell>
          <cell r="F3284">
            <v>0</v>
          </cell>
          <cell r="G3284">
            <v>0</v>
          </cell>
        </row>
        <row r="3285">
          <cell r="A3285" t="str">
            <v/>
          </cell>
          <cell r="B3285" t="str">
            <v/>
          </cell>
          <cell r="D3285" t="str">
            <v/>
          </cell>
          <cell r="F3285">
            <v>0</v>
          </cell>
          <cell r="G3285">
            <v>0</v>
          </cell>
        </row>
        <row r="3286">
          <cell r="A3286" t="str">
            <v/>
          </cell>
          <cell r="B3286" t="str">
            <v/>
          </cell>
          <cell r="D3286" t="str">
            <v/>
          </cell>
          <cell r="F3286">
            <v>0</v>
          </cell>
          <cell r="G3286">
            <v>0</v>
          </cell>
        </row>
        <row r="3287">
          <cell r="A3287" t="str">
            <v/>
          </cell>
          <cell r="B3287" t="str">
            <v/>
          </cell>
          <cell r="D3287" t="str">
            <v/>
          </cell>
          <cell r="F3287">
            <v>0</v>
          </cell>
          <cell r="G3287">
            <v>0</v>
          </cell>
        </row>
        <row r="3288">
          <cell r="A3288" t="str">
            <v/>
          </cell>
          <cell r="B3288" t="str">
            <v/>
          </cell>
          <cell r="D3288" t="str">
            <v/>
          </cell>
          <cell r="F3288">
            <v>0</v>
          </cell>
          <cell r="G3288">
            <v>0</v>
          </cell>
        </row>
        <row r="3289">
          <cell r="A3289" t="str">
            <v/>
          </cell>
          <cell r="B3289" t="str">
            <v/>
          </cell>
          <cell r="D3289" t="str">
            <v/>
          </cell>
          <cell r="F3289">
            <v>0</v>
          </cell>
          <cell r="G3289">
            <v>0</v>
          </cell>
        </row>
        <row r="3290">
          <cell r="A3290" t="str">
            <v/>
          </cell>
          <cell r="B3290" t="str">
            <v/>
          </cell>
          <cell r="D3290" t="str">
            <v/>
          </cell>
          <cell r="F3290">
            <v>0</v>
          </cell>
          <cell r="G3290">
            <v>0</v>
          </cell>
        </row>
        <row r="3291">
          <cell r="F3291" t="str">
            <v>Total B</v>
          </cell>
          <cell r="G3291">
            <v>0</v>
          </cell>
        </row>
        <row r="3292">
          <cell r="A3292" t="str">
            <v>C - EQUIPOS</v>
          </cell>
        </row>
        <row r="3293">
          <cell r="A3293" t="str">
            <v/>
          </cell>
          <cell r="B3293" t="str">
            <v/>
          </cell>
          <cell r="D3293" t="str">
            <v/>
          </cell>
          <cell r="F3293">
            <v>0</v>
          </cell>
          <cell r="G3293">
            <v>0</v>
          </cell>
        </row>
        <row r="3294">
          <cell r="A3294" t="str">
            <v/>
          </cell>
          <cell r="B3294" t="str">
            <v/>
          </cell>
          <cell r="D3294" t="str">
            <v/>
          </cell>
          <cell r="F3294">
            <v>0</v>
          </cell>
          <cell r="G3294">
            <v>0</v>
          </cell>
        </row>
        <row r="3295">
          <cell r="A3295" t="str">
            <v/>
          </cell>
          <cell r="B3295" t="str">
            <v/>
          </cell>
          <cell r="D3295" t="str">
            <v/>
          </cell>
          <cell r="F3295">
            <v>0</v>
          </cell>
          <cell r="G3295">
            <v>0</v>
          </cell>
        </row>
        <row r="3296">
          <cell r="A3296" t="str">
            <v/>
          </cell>
          <cell r="B3296" t="str">
            <v/>
          </cell>
          <cell r="D3296" t="str">
            <v/>
          </cell>
          <cell r="F3296">
            <v>0</v>
          </cell>
          <cell r="G3296">
            <v>0</v>
          </cell>
        </row>
        <row r="3297">
          <cell r="A3297" t="str">
            <v/>
          </cell>
          <cell r="B3297" t="str">
            <v/>
          </cell>
          <cell r="D3297" t="str">
            <v/>
          </cell>
          <cell r="F3297">
            <v>0</v>
          </cell>
          <cell r="G3297">
            <v>0</v>
          </cell>
        </row>
        <row r="3298">
          <cell r="A3298" t="str">
            <v/>
          </cell>
          <cell r="B3298" t="str">
            <v/>
          </cell>
          <cell r="D3298" t="str">
            <v/>
          </cell>
          <cell r="F3298">
            <v>0</v>
          </cell>
          <cell r="G3298">
            <v>0</v>
          </cell>
        </row>
        <row r="3299">
          <cell r="A3299" t="str">
            <v/>
          </cell>
          <cell r="B3299" t="str">
            <v/>
          </cell>
          <cell r="D3299" t="str">
            <v/>
          </cell>
          <cell r="F3299">
            <v>0</v>
          </cell>
          <cell r="G3299">
            <v>0</v>
          </cell>
        </row>
        <row r="3300">
          <cell r="A3300" t="str">
            <v/>
          </cell>
          <cell r="B3300" t="str">
            <v/>
          </cell>
          <cell r="D3300" t="str">
            <v/>
          </cell>
          <cell r="F3300">
            <v>0</v>
          </cell>
          <cell r="G3300">
            <v>0</v>
          </cell>
        </row>
        <row r="3301">
          <cell r="A3301" t="str">
            <v/>
          </cell>
          <cell r="B3301" t="str">
            <v/>
          </cell>
          <cell r="D3301" t="str">
            <v/>
          </cell>
          <cell r="F3301">
            <v>0</v>
          </cell>
          <cell r="G3301">
            <v>0</v>
          </cell>
        </row>
        <row r="3302">
          <cell r="A3302" t="str">
            <v/>
          </cell>
          <cell r="B3302" t="str">
            <v/>
          </cell>
          <cell r="D3302" t="str">
            <v/>
          </cell>
          <cell r="F3302">
            <v>0</v>
          </cell>
          <cell r="G3302">
            <v>0</v>
          </cell>
        </row>
        <row r="3303">
          <cell r="F3303" t="str">
            <v>Total C</v>
          </cell>
          <cell r="G3303">
            <v>0</v>
          </cell>
        </row>
        <row r="3305">
          <cell r="A3305" t="str">
            <v/>
          </cell>
          <cell r="B3305" t="str">
            <v/>
          </cell>
          <cell r="D3305" t="str">
            <v>COSTO NETO</v>
          </cell>
          <cell r="F3305" t="str">
            <v>Total D=A+B+C</v>
          </cell>
          <cell r="G3305">
            <v>0</v>
          </cell>
        </row>
        <row r="3307">
          <cell r="A3307" t="str">
            <v>ANALISIS DE PRECIOS</v>
          </cell>
        </row>
        <row r="3308">
          <cell r="A3308" t="str">
            <v>COMITENTE:</v>
          </cell>
          <cell r="B3308" t="str">
            <v>INSTITUTO PROVINCIAL DE LA VIVIENDA</v>
          </cell>
        </row>
        <row r="3309">
          <cell r="A3309" t="str">
            <v>CONTRATISTA:</v>
          </cell>
          <cell r="B3309">
            <v>0</v>
          </cell>
        </row>
        <row r="3310">
          <cell r="A3310" t="str">
            <v>OBRA:</v>
          </cell>
          <cell r="B3310">
            <v>0</v>
          </cell>
          <cell r="F3310" t="str">
            <v>PRECIOS A:</v>
          </cell>
          <cell r="G3310">
            <v>0</v>
          </cell>
        </row>
        <row r="3311">
          <cell r="A3311" t="str">
            <v>UBICACIÓN:</v>
          </cell>
          <cell r="B3311">
            <v>0</v>
          </cell>
        </row>
        <row r="3312">
          <cell r="A3312" t="str">
            <v>RUBRO:</v>
          </cell>
          <cell r="C3312">
            <v>0</v>
          </cell>
        </row>
        <row r="3313">
          <cell r="A3313" t="str">
            <v>ITEM:</v>
          </cell>
          <cell r="B3313" t="str">
            <v/>
          </cell>
          <cell r="C3313" t="str">
            <v/>
          </cell>
          <cell r="F3313" t="str">
            <v>UNIDAD:</v>
          </cell>
          <cell r="G3313" t="str">
            <v/>
          </cell>
        </row>
        <row r="3315">
          <cell r="A3315" t="str">
            <v>DATOS REDETERMINACION</v>
          </cell>
          <cell r="C3315" t="str">
            <v>DESIGNACION</v>
          </cell>
          <cell r="D3315" t="str">
            <v>U</v>
          </cell>
          <cell r="E3315" t="str">
            <v>Cantidad</v>
          </cell>
          <cell r="F3315" t="str">
            <v>$ Unitarios</v>
          </cell>
          <cell r="G3315" t="str">
            <v>$ Parcial</v>
          </cell>
        </row>
        <row r="3316">
          <cell r="A3316" t="str">
            <v>CÓDIGO</v>
          </cell>
          <cell r="B3316" t="str">
            <v>DESCRIPCIÓN</v>
          </cell>
        </row>
        <row r="3317">
          <cell r="A3317" t="str">
            <v>A - MATERIALES</v>
          </cell>
        </row>
        <row r="3318">
          <cell r="A3318" t="str">
            <v/>
          </cell>
          <cell r="B3318" t="str">
            <v/>
          </cell>
          <cell r="D3318" t="str">
            <v/>
          </cell>
          <cell r="F3318">
            <v>0</v>
          </cell>
          <cell r="G3318">
            <v>0</v>
          </cell>
        </row>
        <row r="3319">
          <cell r="A3319" t="str">
            <v/>
          </cell>
          <cell r="B3319" t="str">
            <v/>
          </cell>
          <cell r="D3319" t="str">
            <v/>
          </cell>
          <cell r="F3319">
            <v>0</v>
          </cell>
          <cell r="G3319">
            <v>0</v>
          </cell>
        </row>
        <row r="3320">
          <cell r="A3320" t="str">
            <v/>
          </cell>
          <cell r="B3320" t="str">
            <v/>
          </cell>
          <cell r="D3320" t="str">
            <v/>
          </cell>
          <cell r="F3320">
            <v>0</v>
          </cell>
          <cell r="G3320">
            <v>0</v>
          </cell>
        </row>
        <row r="3321">
          <cell r="A3321" t="str">
            <v/>
          </cell>
          <cell r="B3321" t="str">
            <v/>
          </cell>
          <cell r="D3321" t="str">
            <v/>
          </cell>
          <cell r="F3321">
            <v>0</v>
          </cell>
          <cell r="G3321">
            <v>0</v>
          </cell>
        </row>
        <row r="3322">
          <cell r="A3322" t="str">
            <v/>
          </cell>
          <cell r="B3322" t="str">
            <v/>
          </cell>
          <cell r="D3322" t="str">
            <v/>
          </cell>
          <cell r="F3322">
            <v>0</v>
          </cell>
          <cell r="G3322">
            <v>0</v>
          </cell>
        </row>
        <row r="3323">
          <cell r="A3323" t="str">
            <v/>
          </cell>
          <cell r="B3323" t="str">
            <v/>
          </cell>
          <cell r="D3323" t="str">
            <v/>
          </cell>
          <cell r="F3323">
            <v>0</v>
          </cell>
          <cell r="G3323">
            <v>0</v>
          </cell>
        </row>
        <row r="3324">
          <cell r="A3324" t="str">
            <v/>
          </cell>
          <cell r="B3324" t="str">
            <v/>
          </cell>
          <cell r="D3324" t="str">
            <v/>
          </cell>
          <cell r="F3324">
            <v>0</v>
          </cell>
          <cell r="G3324">
            <v>0</v>
          </cell>
        </row>
        <row r="3325">
          <cell r="A3325" t="str">
            <v/>
          </cell>
          <cell r="B3325" t="str">
            <v/>
          </cell>
          <cell r="D3325" t="str">
            <v/>
          </cell>
          <cell r="F3325">
            <v>0</v>
          </cell>
          <cell r="G3325">
            <v>0</v>
          </cell>
        </row>
        <row r="3326">
          <cell r="A3326" t="str">
            <v/>
          </cell>
          <cell r="B3326" t="str">
            <v/>
          </cell>
          <cell r="D3326" t="str">
            <v/>
          </cell>
          <cell r="F3326">
            <v>0</v>
          </cell>
          <cell r="G3326">
            <v>0</v>
          </cell>
        </row>
        <row r="3327">
          <cell r="A3327" t="str">
            <v/>
          </cell>
          <cell r="B3327" t="str">
            <v/>
          </cell>
          <cell r="D3327" t="str">
            <v/>
          </cell>
          <cell r="F3327">
            <v>0</v>
          </cell>
          <cell r="G3327">
            <v>0</v>
          </cell>
        </row>
        <row r="3328">
          <cell r="A3328" t="str">
            <v/>
          </cell>
          <cell r="B3328" t="str">
            <v/>
          </cell>
          <cell r="D3328" t="str">
            <v/>
          </cell>
          <cell r="F3328">
            <v>0</v>
          </cell>
          <cell r="G3328">
            <v>0</v>
          </cell>
        </row>
        <row r="3329">
          <cell r="A3329" t="str">
            <v/>
          </cell>
          <cell r="B3329" t="str">
            <v/>
          </cell>
          <cell r="D3329" t="str">
            <v/>
          </cell>
          <cell r="F3329">
            <v>0</v>
          </cell>
          <cell r="G3329">
            <v>0</v>
          </cell>
        </row>
        <row r="3330">
          <cell r="A3330" t="str">
            <v/>
          </cell>
          <cell r="B3330" t="str">
            <v/>
          </cell>
          <cell r="D3330" t="str">
            <v/>
          </cell>
          <cell r="F3330">
            <v>0</v>
          </cell>
          <cell r="G3330">
            <v>0</v>
          </cell>
        </row>
        <row r="3331">
          <cell r="A3331" t="str">
            <v/>
          </cell>
          <cell r="B3331" t="str">
            <v/>
          </cell>
          <cell r="D3331" t="str">
            <v/>
          </cell>
          <cell r="F3331">
            <v>0</v>
          </cell>
          <cell r="G3331">
            <v>0</v>
          </cell>
        </row>
        <row r="3332">
          <cell r="A3332" t="str">
            <v/>
          </cell>
          <cell r="B3332" t="str">
            <v/>
          </cell>
          <cell r="D3332" t="str">
            <v/>
          </cell>
          <cell r="F3332">
            <v>0</v>
          </cell>
          <cell r="G3332">
            <v>0</v>
          </cell>
        </row>
        <row r="3333">
          <cell r="A3333" t="str">
            <v/>
          </cell>
          <cell r="B3333" t="str">
            <v/>
          </cell>
          <cell r="D3333" t="str">
            <v/>
          </cell>
          <cell r="F3333">
            <v>0</v>
          </cell>
          <cell r="G3333">
            <v>0</v>
          </cell>
        </row>
        <row r="3334">
          <cell r="A3334" t="str">
            <v/>
          </cell>
          <cell r="B3334" t="str">
            <v/>
          </cell>
          <cell r="D3334" t="str">
            <v/>
          </cell>
          <cell r="F3334">
            <v>0</v>
          </cell>
          <cell r="G3334">
            <v>0</v>
          </cell>
        </row>
        <row r="3335">
          <cell r="A3335" t="str">
            <v/>
          </cell>
          <cell r="B3335" t="str">
            <v/>
          </cell>
          <cell r="D3335" t="str">
            <v/>
          </cell>
          <cell r="F3335">
            <v>0</v>
          </cell>
          <cell r="G3335">
            <v>0</v>
          </cell>
        </row>
        <row r="3336">
          <cell r="A3336" t="str">
            <v/>
          </cell>
          <cell r="B3336" t="str">
            <v/>
          </cell>
          <cell r="D3336" t="str">
            <v/>
          </cell>
          <cell r="F3336">
            <v>0</v>
          </cell>
          <cell r="G3336">
            <v>0</v>
          </cell>
        </row>
        <row r="3337">
          <cell r="A3337" t="str">
            <v/>
          </cell>
          <cell r="B3337" t="str">
            <v/>
          </cell>
          <cell r="D3337" t="str">
            <v/>
          </cell>
          <cell r="F3337">
            <v>0</v>
          </cell>
          <cell r="G3337">
            <v>0</v>
          </cell>
        </row>
        <row r="3338">
          <cell r="F3338" t="str">
            <v>Total A</v>
          </cell>
          <cell r="G3338">
            <v>0</v>
          </cell>
        </row>
        <row r="3339">
          <cell r="A3339" t="str">
            <v>B - MANO DE OBRA</v>
          </cell>
        </row>
        <row r="3340">
          <cell r="A3340" t="str">
            <v/>
          </cell>
          <cell r="B3340" t="str">
            <v/>
          </cell>
          <cell r="D3340" t="str">
            <v/>
          </cell>
          <cell r="F3340">
            <v>0</v>
          </cell>
          <cell r="G3340">
            <v>0</v>
          </cell>
        </row>
        <row r="3341">
          <cell r="A3341" t="str">
            <v/>
          </cell>
          <cell r="B3341" t="str">
            <v/>
          </cell>
          <cell r="D3341" t="str">
            <v/>
          </cell>
          <cell r="F3341">
            <v>0</v>
          </cell>
          <cell r="G3341">
            <v>0</v>
          </cell>
        </row>
        <row r="3342">
          <cell r="A3342" t="str">
            <v/>
          </cell>
          <cell r="B3342" t="str">
            <v/>
          </cell>
          <cell r="D3342" t="str">
            <v/>
          </cell>
          <cell r="F3342">
            <v>0</v>
          </cell>
          <cell r="G3342">
            <v>0</v>
          </cell>
        </row>
        <row r="3343">
          <cell r="A3343" t="str">
            <v/>
          </cell>
          <cell r="B3343" t="str">
            <v/>
          </cell>
          <cell r="D3343" t="str">
            <v/>
          </cell>
          <cell r="F3343">
            <v>0</v>
          </cell>
          <cell r="G3343">
            <v>0</v>
          </cell>
        </row>
        <row r="3344">
          <cell r="A3344" t="str">
            <v/>
          </cell>
          <cell r="B3344" t="str">
            <v/>
          </cell>
          <cell r="D3344" t="str">
            <v/>
          </cell>
          <cell r="F3344">
            <v>0</v>
          </cell>
          <cell r="G3344">
            <v>0</v>
          </cell>
        </row>
        <row r="3345">
          <cell r="A3345" t="str">
            <v/>
          </cell>
          <cell r="B3345" t="str">
            <v/>
          </cell>
          <cell r="D3345" t="str">
            <v/>
          </cell>
          <cell r="F3345">
            <v>0</v>
          </cell>
          <cell r="G3345">
            <v>0</v>
          </cell>
        </row>
        <row r="3346">
          <cell r="A3346" t="str">
            <v/>
          </cell>
          <cell r="B3346" t="str">
            <v/>
          </cell>
          <cell r="D3346" t="str">
            <v/>
          </cell>
          <cell r="F3346">
            <v>0</v>
          </cell>
          <cell r="G3346">
            <v>0</v>
          </cell>
        </row>
        <row r="3347">
          <cell r="A3347" t="str">
            <v/>
          </cell>
          <cell r="B3347" t="str">
            <v/>
          </cell>
          <cell r="D3347" t="str">
            <v/>
          </cell>
          <cell r="F3347">
            <v>0</v>
          </cell>
          <cell r="G3347">
            <v>0</v>
          </cell>
        </row>
        <row r="3348">
          <cell r="F3348" t="str">
            <v>Total B</v>
          </cell>
          <cell r="G3348">
            <v>0</v>
          </cell>
        </row>
        <row r="3349">
          <cell r="A3349" t="str">
            <v>C - EQUIPOS</v>
          </cell>
        </row>
        <row r="3350">
          <cell r="A3350" t="str">
            <v/>
          </cell>
          <cell r="B3350" t="str">
            <v/>
          </cell>
          <cell r="D3350" t="str">
            <v/>
          </cell>
          <cell r="F3350">
            <v>0</v>
          </cell>
          <cell r="G3350">
            <v>0</v>
          </cell>
        </row>
        <row r="3351">
          <cell r="A3351" t="str">
            <v/>
          </cell>
          <cell r="B3351" t="str">
            <v/>
          </cell>
          <cell r="D3351" t="str">
            <v/>
          </cell>
          <cell r="F3351">
            <v>0</v>
          </cell>
          <cell r="G3351">
            <v>0</v>
          </cell>
        </row>
        <row r="3352">
          <cell r="A3352" t="str">
            <v/>
          </cell>
          <cell r="B3352" t="str">
            <v/>
          </cell>
          <cell r="D3352" t="str">
            <v/>
          </cell>
          <cell r="F3352">
            <v>0</v>
          </cell>
          <cell r="G3352">
            <v>0</v>
          </cell>
        </row>
        <row r="3353">
          <cell r="A3353" t="str">
            <v/>
          </cell>
          <cell r="B3353" t="str">
            <v/>
          </cell>
          <cell r="D3353" t="str">
            <v/>
          </cell>
          <cell r="F3353">
            <v>0</v>
          </cell>
          <cell r="G3353">
            <v>0</v>
          </cell>
        </row>
        <row r="3354">
          <cell r="A3354" t="str">
            <v/>
          </cell>
          <cell r="B3354" t="str">
            <v/>
          </cell>
          <cell r="D3354" t="str">
            <v/>
          </cell>
          <cell r="F3354">
            <v>0</v>
          </cell>
          <cell r="G3354">
            <v>0</v>
          </cell>
        </row>
        <row r="3355">
          <cell r="A3355" t="str">
            <v/>
          </cell>
          <cell r="B3355" t="str">
            <v/>
          </cell>
          <cell r="D3355" t="str">
            <v/>
          </cell>
          <cell r="F3355">
            <v>0</v>
          </cell>
          <cell r="G3355">
            <v>0</v>
          </cell>
        </row>
        <row r="3356">
          <cell r="A3356" t="str">
            <v/>
          </cell>
          <cell r="B3356" t="str">
            <v/>
          </cell>
          <cell r="D3356" t="str">
            <v/>
          </cell>
          <cell r="F3356">
            <v>0</v>
          </cell>
          <cell r="G3356">
            <v>0</v>
          </cell>
        </row>
        <row r="3357">
          <cell r="A3357" t="str">
            <v/>
          </cell>
          <cell r="B3357" t="str">
            <v/>
          </cell>
          <cell r="D3357" t="str">
            <v/>
          </cell>
          <cell r="F3357">
            <v>0</v>
          </cell>
          <cell r="G3357">
            <v>0</v>
          </cell>
        </row>
        <row r="3358">
          <cell r="A3358" t="str">
            <v/>
          </cell>
          <cell r="B3358" t="str">
            <v/>
          </cell>
          <cell r="D3358" t="str">
            <v/>
          </cell>
          <cell r="F3358">
            <v>0</v>
          </cell>
          <cell r="G3358">
            <v>0</v>
          </cell>
        </row>
        <row r="3359">
          <cell r="A3359" t="str">
            <v/>
          </cell>
          <cell r="B3359" t="str">
            <v/>
          </cell>
          <cell r="D3359" t="str">
            <v/>
          </cell>
          <cell r="F3359">
            <v>0</v>
          </cell>
          <cell r="G3359">
            <v>0</v>
          </cell>
        </row>
        <row r="3360">
          <cell r="F3360" t="str">
            <v>Total C</v>
          </cell>
          <cell r="G3360">
            <v>0</v>
          </cell>
        </row>
        <row r="3362">
          <cell r="A3362" t="str">
            <v/>
          </cell>
          <cell r="B3362" t="str">
            <v/>
          </cell>
          <cell r="D3362" t="str">
            <v>COSTO NETO</v>
          </cell>
          <cell r="F3362" t="str">
            <v>Total D=A+B+C</v>
          </cell>
          <cell r="G3362">
            <v>0</v>
          </cell>
        </row>
        <row r="3364">
          <cell r="A3364" t="str">
            <v>ANALISIS DE PRECIOS</v>
          </cell>
        </row>
        <row r="3365">
          <cell r="A3365" t="str">
            <v>COMITENTE:</v>
          </cell>
          <cell r="B3365" t="str">
            <v>INSTITUTO PROVINCIAL DE LA VIVIENDA</v>
          </cell>
        </row>
        <row r="3366">
          <cell r="A3366" t="str">
            <v>CONTRATISTA:</v>
          </cell>
          <cell r="B3366">
            <v>0</v>
          </cell>
        </row>
        <row r="3367">
          <cell r="A3367" t="str">
            <v>OBRA:</v>
          </cell>
          <cell r="B3367">
            <v>0</v>
          </cell>
          <cell r="F3367" t="str">
            <v>PRECIOS A:</v>
          </cell>
          <cell r="G3367">
            <v>0</v>
          </cell>
        </row>
        <row r="3368">
          <cell r="A3368" t="str">
            <v>UBICACIÓN:</v>
          </cell>
          <cell r="B3368">
            <v>0</v>
          </cell>
        </row>
        <row r="3369">
          <cell r="A3369" t="str">
            <v>RUBRO:</v>
          </cell>
          <cell r="C3369">
            <v>0</v>
          </cell>
        </row>
        <row r="3370">
          <cell r="A3370" t="str">
            <v>ITEM:</v>
          </cell>
          <cell r="B3370" t="str">
            <v/>
          </cell>
          <cell r="C3370" t="str">
            <v/>
          </cell>
          <cell r="F3370" t="str">
            <v>UNIDAD:</v>
          </cell>
          <cell r="G3370" t="str">
            <v/>
          </cell>
        </row>
        <row r="3372">
          <cell r="A3372" t="str">
            <v>DATOS REDETERMINACION</v>
          </cell>
          <cell r="C3372" t="str">
            <v>DESIGNACION</v>
          </cell>
          <cell r="D3372" t="str">
            <v>U</v>
          </cell>
          <cell r="E3372" t="str">
            <v>Cantidad</v>
          </cell>
          <cell r="F3372" t="str">
            <v>$ Unitarios</v>
          </cell>
          <cell r="G3372" t="str">
            <v>$ Parcial</v>
          </cell>
        </row>
        <row r="3373">
          <cell r="A3373" t="str">
            <v>CÓDIGO</v>
          </cell>
          <cell r="B3373" t="str">
            <v>DESCRIPCIÓN</v>
          </cell>
        </row>
        <row r="3374">
          <cell r="A3374" t="str">
            <v>A - MATERIALES</v>
          </cell>
        </row>
        <row r="3375">
          <cell r="A3375" t="str">
            <v/>
          </cell>
          <cell r="B3375" t="str">
            <v/>
          </cell>
          <cell r="D3375" t="str">
            <v/>
          </cell>
          <cell r="F3375">
            <v>0</v>
          </cell>
          <cell r="G3375">
            <v>0</v>
          </cell>
        </row>
        <row r="3376">
          <cell r="A3376" t="str">
            <v/>
          </cell>
          <cell r="B3376" t="str">
            <v/>
          </cell>
          <cell r="D3376" t="str">
            <v/>
          </cell>
          <cell r="F3376">
            <v>0</v>
          </cell>
          <cell r="G3376">
            <v>0</v>
          </cell>
        </row>
        <row r="3377">
          <cell r="A3377" t="str">
            <v/>
          </cell>
          <cell r="B3377" t="str">
            <v/>
          </cell>
          <cell r="D3377" t="str">
            <v/>
          </cell>
          <cell r="F3377">
            <v>0</v>
          </cell>
          <cell r="G3377">
            <v>0</v>
          </cell>
        </row>
        <row r="3378">
          <cell r="A3378" t="str">
            <v/>
          </cell>
          <cell r="B3378" t="str">
            <v/>
          </cell>
          <cell r="D3378" t="str">
            <v/>
          </cell>
          <cell r="F3378">
            <v>0</v>
          </cell>
          <cell r="G3378">
            <v>0</v>
          </cell>
        </row>
        <row r="3379">
          <cell r="A3379" t="str">
            <v/>
          </cell>
          <cell r="B3379" t="str">
            <v/>
          </cell>
          <cell r="D3379" t="str">
            <v/>
          </cell>
          <cell r="F3379">
            <v>0</v>
          </cell>
          <cell r="G3379">
            <v>0</v>
          </cell>
        </row>
        <row r="3380">
          <cell r="A3380" t="str">
            <v/>
          </cell>
          <cell r="B3380" t="str">
            <v/>
          </cell>
          <cell r="D3380" t="str">
            <v/>
          </cell>
          <cell r="F3380">
            <v>0</v>
          </cell>
          <cell r="G3380">
            <v>0</v>
          </cell>
        </row>
        <row r="3381">
          <cell r="A3381" t="str">
            <v/>
          </cell>
          <cell r="B3381" t="str">
            <v/>
          </cell>
          <cell r="D3381" t="str">
            <v/>
          </cell>
          <cell r="F3381">
            <v>0</v>
          </cell>
          <cell r="G3381">
            <v>0</v>
          </cell>
        </row>
        <row r="3382">
          <cell r="A3382" t="str">
            <v/>
          </cell>
          <cell r="B3382" t="str">
            <v/>
          </cell>
          <cell r="D3382" t="str">
            <v/>
          </cell>
          <cell r="F3382">
            <v>0</v>
          </cell>
          <cell r="G3382">
            <v>0</v>
          </cell>
        </row>
        <row r="3383">
          <cell r="A3383" t="str">
            <v/>
          </cell>
          <cell r="B3383" t="str">
            <v/>
          </cell>
          <cell r="D3383" t="str">
            <v/>
          </cell>
          <cell r="F3383">
            <v>0</v>
          </cell>
          <cell r="G3383">
            <v>0</v>
          </cell>
        </row>
        <row r="3384">
          <cell r="A3384" t="str">
            <v/>
          </cell>
          <cell r="B3384" t="str">
            <v/>
          </cell>
          <cell r="D3384" t="str">
            <v/>
          </cell>
          <cell r="F3384">
            <v>0</v>
          </cell>
          <cell r="G3384">
            <v>0</v>
          </cell>
        </row>
        <row r="3385">
          <cell r="A3385" t="str">
            <v/>
          </cell>
          <cell r="B3385" t="str">
            <v/>
          </cell>
          <cell r="D3385" t="str">
            <v/>
          </cell>
          <cell r="F3385">
            <v>0</v>
          </cell>
          <cell r="G3385">
            <v>0</v>
          </cell>
        </row>
        <row r="3386">
          <cell r="A3386" t="str">
            <v/>
          </cell>
          <cell r="B3386" t="str">
            <v/>
          </cell>
          <cell r="D3386" t="str">
            <v/>
          </cell>
          <cell r="F3386">
            <v>0</v>
          </cell>
          <cell r="G3386">
            <v>0</v>
          </cell>
        </row>
        <row r="3387">
          <cell r="A3387" t="str">
            <v/>
          </cell>
          <cell r="B3387" t="str">
            <v/>
          </cell>
          <cell r="D3387" t="str">
            <v/>
          </cell>
          <cell r="F3387">
            <v>0</v>
          </cell>
          <cell r="G3387">
            <v>0</v>
          </cell>
        </row>
        <row r="3388">
          <cell r="A3388" t="str">
            <v/>
          </cell>
          <cell r="B3388" t="str">
            <v/>
          </cell>
          <cell r="D3388" t="str">
            <v/>
          </cell>
          <cell r="F3388">
            <v>0</v>
          </cell>
          <cell r="G3388">
            <v>0</v>
          </cell>
        </row>
        <row r="3389">
          <cell r="A3389" t="str">
            <v/>
          </cell>
          <cell r="B3389" t="str">
            <v/>
          </cell>
          <cell r="D3389" t="str">
            <v/>
          </cell>
          <cell r="F3389">
            <v>0</v>
          </cell>
          <cell r="G3389">
            <v>0</v>
          </cell>
        </row>
        <row r="3390">
          <cell r="A3390" t="str">
            <v/>
          </cell>
          <cell r="B3390" t="str">
            <v/>
          </cell>
          <cell r="D3390" t="str">
            <v/>
          </cell>
          <cell r="F3390">
            <v>0</v>
          </cell>
          <cell r="G3390">
            <v>0</v>
          </cell>
        </row>
        <row r="3391">
          <cell r="A3391" t="str">
            <v/>
          </cell>
          <cell r="B3391" t="str">
            <v/>
          </cell>
          <cell r="D3391" t="str">
            <v/>
          </cell>
          <cell r="F3391">
            <v>0</v>
          </cell>
          <cell r="G3391">
            <v>0</v>
          </cell>
        </row>
        <row r="3392">
          <cell r="A3392" t="str">
            <v/>
          </cell>
          <cell r="B3392" t="str">
            <v/>
          </cell>
          <cell r="D3392" t="str">
            <v/>
          </cell>
          <cell r="F3392">
            <v>0</v>
          </cell>
          <cell r="G3392">
            <v>0</v>
          </cell>
        </row>
        <row r="3393">
          <cell r="A3393" t="str">
            <v/>
          </cell>
          <cell r="B3393" t="str">
            <v/>
          </cell>
          <cell r="D3393" t="str">
            <v/>
          </cell>
          <cell r="F3393">
            <v>0</v>
          </cell>
          <cell r="G3393">
            <v>0</v>
          </cell>
        </row>
        <row r="3394">
          <cell r="A3394" t="str">
            <v/>
          </cell>
          <cell r="B3394" t="str">
            <v/>
          </cell>
          <cell r="D3394" t="str">
            <v/>
          </cell>
          <cell r="F3394">
            <v>0</v>
          </cell>
          <cell r="G3394">
            <v>0</v>
          </cell>
        </row>
        <row r="3395">
          <cell r="F3395" t="str">
            <v>Total A</v>
          </cell>
          <cell r="G3395">
            <v>0</v>
          </cell>
        </row>
        <row r="3396">
          <cell r="A3396" t="str">
            <v>B - MANO DE OBRA</v>
          </cell>
        </row>
        <row r="3397">
          <cell r="A3397" t="str">
            <v/>
          </cell>
          <cell r="B3397" t="str">
            <v/>
          </cell>
          <cell r="D3397" t="str">
            <v/>
          </cell>
          <cell r="F3397">
            <v>0</v>
          </cell>
          <cell r="G3397">
            <v>0</v>
          </cell>
        </row>
        <row r="3398">
          <cell r="A3398" t="str">
            <v/>
          </cell>
          <cell r="B3398" t="str">
            <v/>
          </cell>
          <cell r="D3398" t="str">
            <v/>
          </cell>
          <cell r="F3398">
            <v>0</v>
          </cell>
          <cell r="G3398">
            <v>0</v>
          </cell>
        </row>
        <row r="3399">
          <cell r="A3399" t="str">
            <v/>
          </cell>
          <cell r="B3399" t="str">
            <v/>
          </cell>
          <cell r="D3399" t="str">
            <v/>
          </cell>
          <cell r="F3399">
            <v>0</v>
          </cell>
          <cell r="G3399">
            <v>0</v>
          </cell>
        </row>
        <row r="3400">
          <cell r="A3400" t="str">
            <v/>
          </cell>
          <cell r="B3400" t="str">
            <v/>
          </cell>
          <cell r="D3400" t="str">
            <v/>
          </cell>
          <cell r="F3400">
            <v>0</v>
          </cell>
          <cell r="G3400">
            <v>0</v>
          </cell>
        </row>
        <row r="3401">
          <cell r="A3401" t="str">
            <v/>
          </cell>
          <cell r="B3401" t="str">
            <v/>
          </cell>
          <cell r="D3401" t="str">
            <v/>
          </cell>
          <cell r="F3401">
            <v>0</v>
          </cell>
          <cell r="G3401">
            <v>0</v>
          </cell>
        </row>
        <row r="3402">
          <cell r="A3402" t="str">
            <v/>
          </cell>
          <cell r="B3402" t="str">
            <v/>
          </cell>
          <cell r="D3402" t="str">
            <v/>
          </cell>
          <cell r="F3402">
            <v>0</v>
          </cell>
          <cell r="G3402">
            <v>0</v>
          </cell>
        </row>
        <row r="3403">
          <cell r="A3403" t="str">
            <v/>
          </cell>
          <cell r="B3403" t="str">
            <v/>
          </cell>
          <cell r="D3403" t="str">
            <v/>
          </cell>
          <cell r="F3403">
            <v>0</v>
          </cell>
          <cell r="G3403">
            <v>0</v>
          </cell>
        </row>
        <row r="3404">
          <cell r="A3404" t="str">
            <v/>
          </cell>
          <cell r="B3404" t="str">
            <v/>
          </cell>
          <cell r="D3404" t="str">
            <v/>
          </cell>
          <cell r="F3404">
            <v>0</v>
          </cell>
          <cell r="G3404">
            <v>0</v>
          </cell>
        </row>
        <row r="3405">
          <cell r="F3405" t="str">
            <v>Total B</v>
          </cell>
          <cell r="G3405">
            <v>0</v>
          </cell>
        </row>
        <row r="3406">
          <cell r="A3406" t="str">
            <v>C - EQUIPOS</v>
          </cell>
        </row>
        <row r="3407">
          <cell r="A3407" t="str">
            <v/>
          </cell>
          <cell r="B3407" t="str">
            <v/>
          </cell>
          <cell r="D3407" t="str">
            <v/>
          </cell>
          <cell r="F3407">
            <v>0</v>
          </cell>
          <cell r="G3407">
            <v>0</v>
          </cell>
        </row>
        <row r="3408">
          <cell r="A3408" t="str">
            <v/>
          </cell>
          <cell r="B3408" t="str">
            <v/>
          </cell>
          <cell r="D3408" t="str">
            <v/>
          </cell>
          <cell r="F3408">
            <v>0</v>
          </cell>
          <cell r="G3408">
            <v>0</v>
          </cell>
        </row>
        <row r="3409">
          <cell r="A3409" t="str">
            <v/>
          </cell>
          <cell r="B3409" t="str">
            <v/>
          </cell>
          <cell r="D3409" t="str">
            <v/>
          </cell>
          <cell r="F3409">
            <v>0</v>
          </cell>
          <cell r="G3409">
            <v>0</v>
          </cell>
        </row>
        <row r="3410">
          <cell r="A3410" t="str">
            <v/>
          </cell>
          <cell r="B3410" t="str">
            <v/>
          </cell>
          <cell r="D3410" t="str">
            <v/>
          </cell>
          <cell r="F3410">
            <v>0</v>
          </cell>
          <cell r="G3410">
            <v>0</v>
          </cell>
        </row>
        <row r="3411">
          <cell r="A3411" t="str">
            <v/>
          </cell>
          <cell r="B3411" t="str">
            <v/>
          </cell>
          <cell r="D3411" t="str">
            <v/>
          </cell>
          <cell r="F3411">
            <v>0</v>
          </cell>
          <cell r="G3411">
            <v>0</v>
          </cell>
        </row>
        <row r="3412">
          <cell r="A3412" t="str">
            <v/>
          </cell>
          <cell r="B3412" t="str">
            <v/>
          </cell>
          <cell r="D3412" t="str">
            <v/>
          </cell>
          <cell r="F3412">
            <v>0</v>
          </cell>
          <cell r="G3412">
            <v>0</v>
          </cell>
        </row>
        <row r="3413">
          <cell r="A3413" t="str">
            <v/>
          </cell>
          <cell r="B3413" t="str">
            <v/>
          </cell>
          <cell r="D3413" t="str">
            <v/>
          </cell>
          <cell r="F3413">
            <v>0</v>
          </cell>
          <cell r="G3413">
            <v>0</v>
          </cell>
        </row>
        <row r="3414">
          <cell r="A3414" t="str">
            <v/>
          </cell>
          <cell r="B3414" t="str">
            <v/>
          </cell>
          <cell r="D3414" t="str">
            <v/>
          </cell>
          <cell r="F3414">
            <v>0</v>
          </cell>
          <cell r="G3414">
            <v>0</v>
          </cell>
        </row>
        <row r="3415">
          <cell r="A3415" t="str">
            <v/>
          </cell>
          <cell r="B3415" t="str">
            <v/>
          </cell>
          <cell r="D3415" t="str">
            <v/>
          </cell>
          <cell r="F3415">
            <v>0</v>
          </cell>
          <cell r="G3415">
            <v>0</v>
          </cell>
        </row>
        <row r="3416">
          <cell r="A3416" t="str">
            <v/>
          </cell>
          <cell r="B3416" t="str">
            <v/>
          </cell>
          <cell r="D3416" t="str">
            <v/>
          </cell>
          <cell r="F3416">
            <v>0</v>
          </cell>
          <cell r="G3416">
            <v>0</v>
          </cell>
        </row>
        <row r="3417">
          <cell r="F3417" t="str">
            <v>Total C</v>
          </cell>
          <cell r="G3417">
            <v>0</v>
          </cell>
        </row>
        <row r="3419">
          <cell r="A3419" t="str">
            <v/>
          </cell>
          <cell r="B3419" t="str">
            <v/>
          </cell>
          <cell r="D3419" t="str">
            <v>COSTO NETO</v>
          </cell>
          <cell r="F3419" t="str">
            <v>Total D=A+B+C</v>
          </cell>
          <cell r="G3419">
            <v>0</v>
          </cell>
        </row>
        <row r="3421">
          <cell r="A3421" t="str">
            <v>ANALISIS DE PRECIOS</v>
          </cell>
        </row>
        <row r="3422">
          <cell r="A3422" t="str">
            <v>COMITENTE:</v>
          </cell>
          <cell r="B3422" t="str">
            <v>INSTITUTO PROVINCIAL DE LA VIVIENDA</v>
          </cell>
        </row>
        <row r="3423">
          <cell r="A3423" t="str">
            <v>CONTRATISTA:</v>
          </cell>
          <cell r="B3423">
            <v>0</v>
          </cell>
        </row>
        <row r="3424">
          <cell r="A3424" t="str">
            <v>OBRA:</v>
          </cell>
          <cell r="B3424">
            <v>0</v>
          </cell>
          <cell r="F3424" t="str">
            <v>PRECIOS A:</v>
          </cell>
          <cell r="G3424">
            <v>0</v>
          </cell>
        </row>
        <row r="3425">
          <cell r="A3425" t="str">
            <v>UBICACIÓN:</v>
          </cell>
          <cell r="B3425">
            <v>0</v>
          </cell>
        </row>
        <row r="3426">
          <cell r="A3426" t="str">
            <v>RUBRO:</v>
          </cell>
          <cell r="C3426">
            <v>0</v>
          </cell>
        </row>
        <row r="3427">
          <cell r="A3427" t="str">
            <v>ITEM:</v>
          </cell>
          <cell r="B3427" t="str">
            <v/>
          </cell>
          <cell r="C3427" t="str">
            <v/>
          </cell>
          <cell r="F3427" t="str">
            <v>UNIDAD:</v>
          </cell>
          <cell r="G3427" t="str">
            <v/>
          </cell>
        </row>
        <row r="3429">
          <cell r="A3429" t="str">
            <v>DATOS REDETERMINACION</v>
          </cell>
          <cell r="C3429" t="str">
            <v>DESIGNACION</v>
          </cell>
          <cell r="D3429" t="str">
            <v>U</v>
          </cell>
          <cell r="E3429" t="str">
            <v>Cantidad</v>
          </cell>
          <cell r="F3429" t="str">
            <v>$ Unitarios</v>
          </cell>
          <cell r="G3429" t="str">
            <v>$ Parcial</v>
          </cell>
        </row>
        <row r="3430">
          <cell r="A3430" t="str">
            <v>CÓDIGO</v>
          </cell>
          <cell r="B3430" t="str">
            <v>DESCRIPCIÓN</v>
          </cell>
        </row>
        <row r="3431">
          <cell r="A3431" t="str">
            <v>A - MATERIALES</v>
          </cell>
        </row>
        <row r="3432">
          <cell r="A3432" t="str">
            <v/>
          </cell>
          <cell r="B3432" t="str">
            <v/>
          </cell>
          <cell r="D3432" t="str">
            <v/>
          </cell>
          <cell r="F3432">
            <v>0</v>
          </cell>
          <cell r="G3432">
            <v>0</v>
          </cell>
        </row>
        <row r="3433">
          <cell r="A3433" t="str">
            <v/>
          </cell>
          <cell r="B3433" t="str">
            <v/>
          </cell>
          <cell r="D3433" t="str">
            <v/>
          </cell>
          <cell r="F3433">
            <v>0</v>
          </cell>
          <cell r="G3433">
            <v>0</v>
          </cell>
        </row>
        <row r="3434">
          <cell r="A3434" t="str">
            <v/>
          </cell>
          <cell r="B3434" t="str">
            <v/>
          </cell>
          <cell r="D3434" t="str">
            <v/>
          </cell>
          <cell r="F3434">
            <v>0</v>
          </cell>
          <cell r="G3434">
            <v>0</v>
          </cell>
        </row>
        <row r="3435">
          <cell r="A3435" t="str">
            <v/>
          </cell>
          <cell r="B3435" t="str">
            <v/>
          </cell>
          <cell r="D3435" t="str">
            <v/>
          </cell>
          <cell r="F3435">
            <v>0</v>
          </cell>
          <cell r="G3435">
            <v>0</v>
          </cell>
        </row>
        <row r="3436">
          <cell r="A3436" t="str">
            <v/>
          </cell>
          <cell r="B3436" t="str">
            <v/>
          </cell>
          <cell r="D3436" t="str">
            <v/>
          </cell>
          <cell r="F3436">
            <v>0</v>
          </cell>
          <cell r="G3436">
            <v>0</v>
          </cell>
        </row>
        <row r="3437">
          <cell r="A3437" t="str">
            <v/>
          </cell>
          <cell r="B3437" t="str">
            <v/>
          </cell>
          <cell r="D3437" t="str">
            <v/>
          </cell>
          <cell r="F3437">
            <v>0</v>
          </cell>
          <cell r="G3437">
            <v>0</v>
          </cell>
        </row>
        <row r="3438">
          <cell r="A3438" t="str">
            <v/>
          </cell>
          <cell r="B3438" t="str">
            <v/>
          </cell>
          <cell r="D3438" t="str">
            <v/>
          </cell>
          <cell r="F3438">
            <v>0</v>
          </cell>
          <cell r="G3438">
            <v>0</v>
          </cell>
        </row>
        <row r="3439">
          <cell r="A3439" t="str">
            <v/>
          </cell>
          <cell r="B3439" t="str">
            <v/>
          </cell>
          <cell r="D3439" t="str">
            <v/>
          </cell>
          <cell r="F3439">
            <v>0</v>
          </cell>
          <cell r="G3439">
            <v>0</v>
          </cell>
        </row>
        <row r="3440">
          <cell r="A3440" t="str">
            <v/>
          </cell>
          <cell r="B3440" t="str">
            <v/>
          </cell>
          <cell r="D3440" t="str">
            <v/>
          </cell>
          <cell r="F3440">
            <v>0</v>
          </cell>
          <cell r="G3440">
            <v>0</v>
          </cell>
        </row>
        <row r="3441">
          <cell r="A3441" t="str">
            <v/>
          </cell>
          <cell r="B3441" t="str">
            <v/>
          </cell>
          <cell r="D3441" t="str">
            <v/>
          </cell>
          <cell r="F3441">
            <v>0</v>
          </cell>
          <cell r="G3441">
            <v>0</v>
          </cell>
        </row>
        <row r="3442">
          <cell r="A3442" t="str">
            <v/>
          </cell>
          <cell r="B3442" t="str">
            <v/>
          </cell>
          <cell r="D3442" t="str">
            <v/>
          </cell>
          <cell r="F3442">
            <v>0</v>
          </cell>
          <cell r="G3442">
            <v>0</v>
          </cell>
        </row>
        <row r="3443">
          <cell r="A3443" t="str">
            <v/>
          </cell>
          <cell r="B3443" t="str">
            <v/>
          </cell>
          <cell r="D3443" t="str">
            <v/>
          </cell>
          <cell r="F3443">
            <v>0</v>
          </cell>
          <cell r="G3443">
            <v>0</v>
          </cell>
        </row>
        <row r="3444">
          <cell r="A3444" t="str">
            <v/>
          </cell>
          <cell r="B3444" t="str">
            <v/>
          </cell>
          <cell r="D3444" t="str">
            <v/>
          </cell>
          <cell r="F3444">
            <v>0</v>
          </cell>
          <cell r="G3444">
            <v>0</v>
          </cell>
        </row>
        <row r="3445">
          <cell r="A3445" t="str">
            <v/>
          </cell>
          <cell r="B3445" t="str">
            <v/>
          </cell>
          <cell r="D3445" t="str">
            <v/>
          </cell>
          <cell r="F3445">
            <v>0</v>
          </cell>
          <cell r="G3445">
            <v>0</v>
          </cell>
        </row>
        <row r="3446">
          <cell r="A3446" t="str">
            <v/>
          </cell>
          <cell r="B3446" t="str">
            <v/>
          </cell>
          <cell r="D3446" t="str">
            <v/>
          </cell>
          <cell r="F3446">
            <v>0</v>
          </cell>
          <cell r="G3446">
            <v>0</v>
          </cell>
        </row>
        <row r="3447">
          <cell r="A3447" t="str">
            <v/>
          </cell>
          <cell r="B3447" t="str">
            <v/>
          </cell>
          <cell r="D3447" t="str">
            <v/>
          </cell>
          <cell r="F3447">
            <v>0</v>
          </cell>
          <cell r="G3447">
            <v>0</v>
          </cell>
        </row>
        <row r="3448">
          <cell r="A3448" t="str">
            <v/>
          </cell>
          <cell r="B3448" t="str">
            <v/>
          </cell>
          <cell r="D3448" t="str">
            <v/>
          </cell>
          <cell r="F3448">
            <v>0</v>
          </cell>
          <cell r="G3448">
            <v>0</v>
          </cell>
        </row>
        <row r="3449">
          <cell r="A3449" t="str">
            <v/>
          </cell>
          <cell r="B3449" t="str">
            <v/>
          </cell>
          <cell r="D3449" t="str">
            <v/>
          </cell>
          <cell r="F3449">
            <v>0</v>
          </cell>
          <cell r="G3449">
            <v>0</v>
          </cell>
        </row>
        <row r="3450">
          <cell r="A3450" t="str">
            <v/>
          </cell>
          <cell r="B3450" t="str">
            <v/>
          </cell>
          <cell r="D3450" t="str">
            <v/>
          </cell>
          <cell r="F3450">
            <v>0</v>
          </cell>
          <cell r="G3450">
            <v>0</v>
          </cell>
        </row>
        <row r="3451">
          <cell r="A3451" t="str">
            <v/>
          </cell>
          <cell r="B3451" t="str">
            <v/>
          </cell>
          <cell r="D3451" t="str">
            <v/>
          </cell>
          <cell r="F3451">
            <v>0</v>
          </cell>
          <cell r="G3451">
            <v>0</v>
          </cell>
        </row>
        <row r="3452">
          <cell r="F3452" t="str">
            <v>Total A</v>
          </cell>
          <cell r="G3452">
            <v>0</v>
          </cell>
        </row>
        <row r="3453">
          <cell r="A3453" t="str">
            <v>B - MANO DE OBRA</v>
          </cell>
        </row>
        <row r="3454">
          <cell r="A3454" t="str">
            <v/>
          </cell>
          <cell r="B3454" t="str">
            <v/>
          </cell>
          <cell r="D3454" t="str">
            <v/>
          </cell>
          <cell r="F3454">
            <v>0</v>
          </cell>
          <cell r="G3454">
            <v>0</v>
          </cell>
        </row>
        <row r="3455">
          <cell r="A3455" t="str">
            <v/>
          </cell>
          <cell r="B3455" t="str">
            <v/>
          </cell>
          <cell r="D3455" t="str">
            <v/>
          </cell>
          <cell r="F3455">
            <v>0</v>
          </cell>
          <cell r="G3455">
            <v>0</v>
          </cell>
        </row>
        <row r="3456">
          <cell r="A3456" t="str">
            <v/>
          </cell>
          <cell r="B3456" t="str">
            <v/>
          </cell>
          <cell r="D3456" t="str">
            <v/>
          </cell>
          <cell r="F3456">
            <v>0</v>
          </cell>
          <cell r="G3456">
            <v>0</v>
          </cell>
        </row>
        <row r="3457">
          <cell r="A3457" t="str">
            <v/>
          </cell>
          <cell r="B3457" t="str">
            <v/>
          </cell>
          <cell r="D3457" t="str">
            <v/>
          </cell>
          <cell r="F3457">
            <v>0</v>
          </cell>
          <cell r="G3457">
            <v>0</v>
          </cell>
        </row>
        <row r="3458">
          <cell r="A3458" t="str">
            <v/>
          </cell>
          <cell r="B3458" t="str">
            <v/>
          </cell>
          <cell r="D3458" t="str">
            <v/>
          </cell>
          <cell r="F3458">
            <v>0</v>
          </cell>
          <cell r="G3458">
            <v>0</v>
          </cell>
        </row>
        <row r="3459">
          <cell r="A3459" t="str">
            <v/>
          </cell>
          <cell r="B3459" t="str">
            <v/>
          </cell>
          <cell r="D3459" t="str">
            <v/>
          </cell>
          <cell r="F3459">
            <v>0</v>
          </cell>
          <cell r="G3459">
            <v>0</v>
          </cell>
        </row>
        <row r="3460">
          <cell r="A3460" t="str">
            <v/>
          </cell>
          <cell r="B3460" t="str">
            <v/>
          </cell>
          <cell r="D3460" t="str">
            <v/>
          </cell>
          <cell r="F3460">
            <v>0</v>
          </cell>
          <cell r="G3460">
            <v>0</v>
          </cell>
        </row>
        <row r="3461">
          <cell r="A3461" t="str">
            <v/>
          </cell>
          <cell r="B3461" t="str">
            <v/>
          </cell>
          <cell r="D3461" t="str">
            <v/>
          </cell>
          <cell r="F3461">
            <v>0</v>
          </cell>
          <cell r="G3461">
            <v>0</v>
          </cell>
        </row>
        <row r="3462">
          <cell r="F3462" t="str">
            <v>Total B</v>
          </cell>
          <cell r="G3462">
            <v>0</v>
          </cell>
        </row>
        <row r="3463">
          <cell r="A3463" t="str">
            <v>C - EQUIPOS</v>
          </cell>
        </row>
        <row r="3464">
          <cell r="A3464" t="str">
            <v/>
          </cell>
          <cell r="B3464" t="str">
            <v/>
          </cell>
          <cell r="D3464" t="str">
            <v/>
          </cell>
          <cell r="F3464">
            <v>0</v>
          </cell>
          <cell r="G3464">
            <v>0</v>
          </cell>
        </row>
        <row r="3465">
          <cell r="A3465" t="str">
            <v/>
          </cell>
          <cell r="B3465" t="str">
            <v/>
          </cell>
          <cell r="D3465" t="str">
            <v/>
          </cell>
          <cell r="F3465">
            <v>0</v>
          </cell>
          <cell r="G3465">
            <v>0</v>
          </cell>
        </row>
        <row r="3466">
          <cell r="A3466" t="str">
            <v/>
          </cell>
          <cell r="B3466" t="str">
            <v/>
          </cell>
          <cell r="D3466" t="str">
            <v/>
          </cell>
          <cell r="F3466">
            <v>0</v>
          </cell>
          <cell r="G3466">
            <v>0</v>
          </cell>
        </row>
        <row r="3467">
          <cell r="A3467" t="str">
            <v/>
          </cell>
          <cell r="B3467" t="str">
            <v/>
          </cell>
          <cell r="D3467" t="str">
            <v/>
          </cell>
          <cell r="F3467">
            <v>0</v>
          </cell>
          <cell r="G3467">
            <v>0</v>
          </cell>
        </row>
        <row r="3468">
          <cell r="A3468" t="str">
            <v/>
          </cell>
          <cell r="B3468" t="str">
            <v/>
          </cell>
          <cell r="D3468" t="str">
            <v/>
          </cell>
          <cell r="F3468">
            <v>0</v>
          </cell>
          <cell r="G3468">
            <v>0</v>
          </cell>
        </row>
        <row r="3469">
          <cell r="A3469" t="str">
            <v/>
          </cell>
          <cell r="B3469" t="str">
            <v/>
          </cell>
          <cell r="D3469" t="str">
            <v/>
          </cell>
          <cell r="F3469">
            <v>0</v>
          </cell>
          <cell r="G3469">
            <v>0</v>
          </cell>
        </row>
        <row r="3470">
          <cell r="A3470" t="str">
            <v/>
          </cell>
          <cell r="B3470" t="str">
            <v/>
          </cell>
          <cell r="D3470" t="str">
            <v/>
          </cell>
          <cell r="F3470">
            <v>0</v>
          </cell>
          <cell r="G3470">
            <v>0</v>
          </cell>
        </row>
        <row r="3471">
          <cell r="A3471" t="str">
            <v/>
          </cell>
          <cell r="B3471" t="str">
            <v/>
          </cell>
          <cell r="D3471" t="str">
            <v/>
          </cell>
          <cell r="F3471">
            <v>0</v>
          </cell>
          <cell r="G3471">
            <v>0</v>
          </cell>
        </row>
        <row r="3472">
          <cell r="A3472" t="str">
            <v/>
          </cell>
          <cell r="B3472" t="str">
            <v/>
          </cell>
          <cell r="D3472" t="str">
            <v/>
          </cell>
          <cell r="F3472">
            <v>0</v>
          </cell>
          <cell r="G3472">
            <v>0</v>
          </cell>
        </row>
        <row r="3473">
          <cell r="A3473" t="str">
            <v/>
          </cell>
          <cell r="B3473" t="str">
            <v/>
          </cell>
          <cell r="D3473" t="str">
            <v/>
          </cell>
          <cell r="F3473">
            <v>0</v>
          </cell>
          <cell r="G3473">
            <v>0</v>
          </cell>
        </row>
        <row r="3474">
          <cell r="F3474" t="str">
            <v>Total C</v>
          </cell>
          <cell r="G3474">
            <v>0</v>
          </cell>
        </row>
        <row r="3476">
          <cell r="A3476" t="str">
            <v/>
          </cell>
          <cell r="B3476" t="str">
            <v/>
          </cell>
          <cell r="D3476" t="str">
            <v>COSTO NETO</v>
          </cell>
          <cell r="F3476" t="str">
            <v>Total D=A+B+C</v>
          </cell>
          <cell r="G3476">
            <v>0</v>
          </cell>
        </row>
        <row r="3478">
          <cell r="A3478" t="str">
            <v>ANALISIS DE PRECIOS</v>
          </cell>
        </row>
        <row r="3479">
          <cell r="A3479" t="str">
            <v>COMITENTE:</v>
          </cell>
          <cell r="B3479" t="str">
            <v>INSTITUTO PROVINCIAL DE LA VIVIENDA</v>
          </cell>
        </row>
        <row r="3480">
          <cell r="A3480" t="str">
            <v>CONTRATISTA:</v>
          </cell>
          <cell r="B3480">
            <v>0</v>
          </cell>
        </row>
        <row r="3481">
          <cell r="A3481" t="str">
            <v>OBRA:</v>
          </cell>
          <cell r="B3481">
            <v>0</v>
          </cell>
          <cell r="F3481" t="str">
            <v>PRECIOS A:</v>
          </cell>
          <cell r="G3481">
            <v>0</v>
          </cell>
        </row>
        <row r="3482">
          <cell r="A3482" t="str">
            <v>UBICACIÓN:</v>
          </cell>
          <cell r="B3482">
            <v>0</v>
          </cell>
        </row>
        <row r="3483">
          <cell r="A3483" t="str">
            <v>RUBRO:</v>
          </cell>
          <cell r="C3483">
            <v>0</v>
          </cell>
        </row>
        <row r="3484">
          <cell r="A3484" t="str">
            <v>ITEM:</v>
          </cell>
          <cell r="B3484" t="str">
            <v/>
          </cell>
          <cell r="C3484" t="str">
            <v/>
          </cell>
          <cell r="F3484" t="str">
            <v>UNIDAD:</v>
          </cell>
          <cell r="G3484" t="str">
            <v/>
          </cell>
        </row>
        <row r="3486">
          <cell r="A3486" t="str">
            <v>DATOS REDETERMINACION</v>
          </cell>
          <cell r="C3486" t="str">
            <v>DESIGNACION</v>
          </cell>
          <cell r="D3486" t="str">
            <v>U</v>
          </cell>
          <cell r="E3486" t="str">
            <v>Cantidad</v>
          </cell>
          <cell r="F3486" t="str">
            <v>$ Unitarios</v>
          </cell>
          <cell r="G3486" t="str">
            <v>$ Parcial</v>
          </cell>
        </row>
        <row r="3487">
          <cell r="A3487" t="str">
            <v>CÓDIGO</v>
          </cell>
          <cell r="B3487" t="str">
            <v>DESCRIPCIÓN</v>
          </cell>
        </row>
        <row r="3488">
          <cell r="A3488" t="str">
            <v>A - MATERIALES</v>
          </cell>
        </row>
        <row r="3489">
          <cell r="A3489" t="str">
            <v/>
          </cell>
          <cell r="B3489" t="str">
            <v/>
          </cell>
          <cell r="D3489" t="str">
            <v/>
          </cell>
          <cell r="F3489">
            <v>0</v>
          </cell>
          <cell r="G3489">
            <v>0</v>
          </cell>
        </row>
        <row r="3490">
          <cell r="A3490" t="str">
            <v/>
          </cell>
          <cell r="B3490" t="str">
            <v/>
          </cell>
          <cell r="D3490" t="str">
            <v/>
          </cell>
          <cell r="F3490">
            <v>0</v>
          </cell>
          <cell r="G3490">
            <v>0</v>
          </cell>
        </row>
        <row r="3491">
          <cell r="A3491" t="str">
            <v/>
          </cell>
          <cell r="B3491" t="str">
            <v/>
          </cell>
          <cell r="D3491" t="str">
            <v/>
          </cell>
          <cell r="F3491">
            <v>0</v>
          </cell>
          <cell r="G3491">
            <v>0</v>
          </cell>
        </row>
        <row r="3492">
          <cell r="A3492" t="str">
            <v/>
          </cell>
          <cell r="B3492" t="str">
            <v/>
          </cell>
          <cell r="D3492" t="str">
            <v/>
          </cell>
          <cell r="F3492">
            <v>0</v>
          </cell>
          <cell r="G3492">
            <v>0</v>
          </cell>
        </row>
        <row r="3493">
          <cell r="A3493" t="str">
            <v/>
          </cell>
          <cell r="B3493" t="str">
            <v/>
          </cell>
          <cell r="D3493" t="str">
            <v/>
          </cell>
          <cell r="F3493">
            <v>0</v>
          </cell>
          <cell r="G3493">
            <v>0</v>
          </cell>
        </row>
        <row r="3494">
          <cell r="A3494" t="str">
            <v/>
          </cell>
          <cell r="B3494" t="str">
            <v/>
          </cell>
          <cell r="D3494" t="str">
            <v/>
          </cell>
          <cell r="F3494">
            <v>0</v>
          </cell>
          <cell r="G3494">
            <v>0</v>
          </cell>
        </row>
        <row r="3495">
          <cell r="A3495" t="str">
            <v/>
          </cell>
          <cell r="B3495" t="str">
            <v/>
          </cell>
          <cell r="D3495" t="str">
            <v/>
          </cell>
          <cell r="F3495">
            <v>0</v>
          </cell>
          <cell r="G3495">
            <v>0</v>
          </cell>
        </row>
        <row r="3496">
          <cell r="A3496" t="str">
            <v/>
          </cell>
          <cell r="B3496" t="str">
            <v/>
          </cell>
          <cell r="D3496" t="str">
            <v/>
          </cell>
          <cell r="F3496">
            <v>0</v>
          </cell>
          <cell r="G3496">
            <v>0</v>
          </cell>
        </row>
        <row r="3497">
          <cell r="A3497" t="str">
            <v/>
          </cell>
          <cell r="B3497" t="str">
            <v/>
          </cell>
          <cell r="D3497" t="str">
            <v/>
          </cell>
          <cell r="F3497">
            <v>0</v>
          </cell>
          <cell r="G3497">
            <v>0</v>
          </cell>
        </row>
        <row r="3498">
          <cell r="A3498" t="str">
            <v/>
          </cell>
          <cell r="B3498" t="str">
            <v/>
          </cell>
          <cell r="D3498" t="str">
            <v/>
          </cell>
          <cell r="F3498">
            <v>0</v>
          </cell>
          <cell r="G3498">
            <v>0</v>
          </cell>
        </row>
        <row r="3499">
          <cell r="A3499" t="str">
            <v/>
          </cell>
          <cell r="B3499" t="str">
            <v/>
          </cell>
          <cell r="D3499" t="str">
            <v/>
          </cell>
          <cell r="F3499">
            <v>0</v>
          </cell>
          <cell r="G3499">
            <v>0</v>
          </cell>
        </row>
        <row r="3500">
          <cell r="A3500" t="str">
            <v/>
          </cell>
          <cell r="B3500" t="str">
            <v/>
          </cell>
          <cell r="D3500" t="str">
            <v/>
          </cell>
          <cell r="F3500">
            <v>0</v>
          </cell>
          <cell r="G3500">
            <v>0</v>
          </cell>
        </row>
        <row r="3501">
          <cell r="A3501" t="str">
            <v/>
          </cell>
          <cell r="B3501" t="str">
            <v/>
          </cell>
          <cell r="D3501" t="str">
            <v/>
          </cell>
          <cell r="F3501">
            <v>0</v>
          </cell>
          <cell r="G3501">
            <v>0</v>
          </cell>
        </row>
        <row r="3502">
          <cell r="A3502" t="str">
            <v/>
          </cell>
          <cell r="B3502" t="str">
            <v/>
          </cell>
          <cell r="D3502" t="str">
            <v/>
          </cell>
          <cell r="F3502">
            <v>0</v>
          </cell>
          <cell r="G3502">
            <v>0</v>
          </cell>
        </row>
        <row r="3503">
          <cell r="A3503" t="str">
            <v/>
          </cell>
          <cell r="B3503" t="str">
            <v/>
          </cell>
          <cell r="D3503" t="str">
            <v/>
          </cell>
          <cell r="F3503">
            <v>0</v>
          </cell>
          <cell r="G3503">
            <v>0</v>
          </cell>
        </row>
        <row r="3504">
          <cell r="A3504" t="str">
            <v/>
          </cell>
          <cell r="B3504" t="str">
            <v/>
          </cell>
          <cell r="D3504" t="str">
            <v/>
          </cell>
          <cell r="F3504">
            <v>0</v>
          </cell>
          <cell r="G3504">
            <v>0</v>
          </cell>
        </row>
        <row r="3505">
          <cell r="A3505" t="str">
            <v/>
          </cell>
          <cell r="B3505" t="str">
            <v/>
          </cell>
          <cell r="D3505" t="str">
            <v/>
          </cell>
          <cell r="F3505">
            <v>0</v>
          </cell>
          <cell r="G3505">
            <v>0</v>
          </cell>
        </row>
        <row r="3506">
          <cell r="A3506" t="str">
            <v/>
          </cell>
          <cell r="B3506" t="str">
            <v/>
          </cell>
          <cell r="D3506" t="str">
            <v/>
          </cell>
          <cell r="F3506">
            <v>0</v>
          </cell>
          <cell r="G3506">
            <v>0</v>
          </cell>
        </row>
        <row r="3507">
          <cell r="A3507" t="str">
            <v/>
          </cell>
          <cell r="B3507" t="str">
            <v/>
          </cell>
          <cell r="D3507" t="str">
            <v/>
          </cell>
          <cell r="F3507">
            <v>0</v>
          </cell>
          <cell r="G3507">
            <v>0</v>
          </cell>
        </row>
        <row r="3508">
          <cell r="A3508" t="str">
            <v/>
          </cell>
          <cell r="B3508" t="str">
            <v/>
          </cell>
          <cell r="D3508" t="str">
            <v/>
          </cell>
          <cell r="F3508">
            <v>0</v>
          </cell>
          <cell r="G3508">
            <v>0</v>
          </cell>
        </row>
        <row r="3509">
          <cell r="F3509" t="str">
            <v>Total A</v>
          </cell>
          <cell r="G3509">
            <v>0</v>
          </cell>
        </row>
        <row r="3510">
          <cell r="A3510" t="str">
            <v>B - MANO DE OBRA</v>
          </cell>
        </row>
        <row r="3511">
          <cell r="A3511" t="str">
            <v/>
          </cell>
          <cell r="B3511" t="str">
            <v/>
          </cell>
          <cell r="D3511" t="str">
            <v/>
          </cell>
          <cell r="F3511">
            <v>0</v>
          </cell>
          <cell r="G3511">
            <v>0</v>
          </cell>
        </row>
        <row r="3512">
          <cell r="A3512" t="str">
            <v/>
          </cell>
          <cell r="B3512" t="str">
            <v/>
          </cell>
          <cell r="D3512" t="str">
            <v/>
          </cell>
          <cell r="F3512">
            <v>0</v>
          </cell>
          <cell r="G3512">
            <v>0</v>
          </cell>
        </row>
        <row r="3513">
          <cell r="A3513" t="str">
            <v/>
          </cell>
          <cell r="B3513" t="str">
            <v/>
          </cell>
          <cell r="D3513" t="str">
            <v/>
          </cell>
          <cell r="F3513">
            <v>0</v>
          </cell>
          <cell r="G3513">
            <v>0</v>
          </cell>
        </row>
        <row r="3514">
          <cell r="A3514" t="str">
            <v/>
          </cell>
          <cell r="B3514" t="str">
            <v/>
          </cell>
          <cell r="D3514" t="str">
            <v/>
          </cell>
          <cell r="F3514">
            <v>0</v>
          </cell>
          <cell r="G3514">
            <v>0</v>
          </cell>
        </row>
        <row r="3515">
          <cell r="A3515" t="str">
            <v/>
          </cell>
          <cell r="B3515" t="str">
            <v/>
          </cell>
          <cell r="D3515" t="str">
            <v/>
          </cell>
          <cell r="F3515">
            <v>0</v>
          </cell>
          <cell r="G3515">
            <v>0</v>
          </cell>
        </row>
        <row r="3516">
          <cell r="A3516" t="str">
            <v/>
          </cell>
          <cell r="B3516" t="str">
            <v/>
          </cell>
          <cell r="D3516" t="str">
            <v/>
          </cell>
          <cell r="F3516">
            <v>0</v>
          </cell>
          <cell r="G3516">
            <v>0</v>
          </cell>
        </row>
        <row r="3517">
          <cell r="A3517" t="str">
            <v/>
          </cell>
          <cell r="B3517" t="str">
            <v/>
          </cell>
          <cell r="D3517" t="str">
            <v/>
          </cell>
          <cell r="F3517">
            <v>0</v>
          </cell>
          <cell r="G3517">
            <v>0</v>
          </cell>
        </row>
        <row r="3518">
          <cell r="A3518" t="str">
            <v/>
          </cell>
          <cell r="B3518" t="str">
            <v/>
          </cell>
          <cell r="D3518" t="str">
            <v/>
          </cell>
          <cell r="F3518">
            <v>0</v>
          </cell>
          <cell r="G3518">
            <v>0</v>
          </cell>
        </row>
        <row r="3519">
          <cell r="F3519" t="str">
            <v>Total B</v>
          </cell>
          <cell r="G3519">
            <v>0</v>
          </cell>
        </row>
        <row r="3520">
          <cell r="A3520" t="str">
            <v>C - EQUIPOS</v>
          </cell>
        </row>
        <row r="3521">
          <cell r="A3521" t="str">
            <v/>
          </cell>
          <cell r="B3521" t="str">
            <v/>
          </cell>
          <cell r="D3521" t="str">
            <v/>
          </cell>
          <cell r="F3521">
            <v>0</v>
          </cell>
          <cell r="G3521">
            <v>0</v>
          </cell>
        </row>
        <row r="3522">
          <cell r="A3522" t="str">
            <v/>
          </cell>
          <cell r="B3522" t="str">
            <v/>
          </cell>
          <cell r="D3522" t="str">
            <v/>
          </cell>
          <cell r="F3522">
            <v>0</v>
          </cell>
          <cell r="G3522">
            <v>0</v>
          </cell>
        </row>
        <row r="3523">
          <cell r="A3523" t="str">
            <v/>
          </cell>
          <cell r="B3523" t="str">
            <v/>
          </cell>
          <cell r="D3523" t="str">
            <v/>
          </cell>
          <cell r="F3523">
            <v>0</v>
          </cell>
          <cell r="G3523">
            <v>0</v>
          </cell>
        </row>
        <row r="3524">
          <cell r="A3524" t="str">
            <v/>
          </cell>
          <cell r="B3524" t="str">
            <v/>
          </cell>
          <cell r="D3524" t="str">
            <v/>
          </cell>
          <cell r="F3524">
            <v>0</v>
          </cell>
          <cell r="G3524">
            <v>0</v>
          </cell>
        </row>
        <row r="3525">
          <cell r="A3525" t="str">
            <v/>
          </cell>
          <cell r="B3525" t="str">
            <v/>
          </cell>
          <cell r="D3525" t="str">
            <v/>
          </cell>
          <cell r="F3525">
            <v>0</v>
          </cell>
          <cell r="G3525">
            <v>0</v>
          </cell>
        </row>
        <row r="3526">
          <cell r="A3526" t="str">
            <v/>
          </cell>
          <cell r="B3526" t="str">
            <v/>
          </cell>
          <cell r="D3526" t="str">
            <v/>
          </cell>
          <cell r="F3526">
            <v>0</v>
          </cell>
          <cell r="G3526">
            <v>0</v>
          </cell>
        </row>
        <row r="3527">
          <cell r="A3527" t="str">
            <v/>
          </cell>
          <cell r="B3527" t="str">
            <v/>
          </cell>
          <cell r="D3527" t="str">
            <v/>
          </cell>
          <cell r="F3527">
            <v>0</v>
          </cell>
          <cell r="G3527">
            <v>0</v>
          </cell>
        </row>
        <row r="3528">
          <cell r="A3528" t="str">
            <v/>
          </cell>
          <cell r="B3528" t="str">
            <v/>
          </cell>
          <cell r="D3528" t="str">
            <v/>
          </cell>
          <cell r="F3528">
            <v>0</v>
          </cell>
          <cell r="G3528">
            <v>0</v>
          </cell>
        </row>
        <row r="3529">
          <cell r="A3529" t="str">
            <v/>
          </cell>
          <cell r="B3529" t="str">
            <v/>
          </cell>
          <cell r="D3529" t="str">
            <v/>
          </cell>
          <cell r="F3529">
            <v>0</v>
          </cell>
          <cell r="G3529">
            <v>0</v>
          </cell>
        </row>
        <row r="3530">
          <cell r="A3530" t="str">
            <v/>
          </cell>
          <cell r="B3530" t="str">
            <v/>
          </cell>
          <cell r="D3530" t="str">
            <v/>
          </cell>
          <cell r="F3530">
            <v>0</v>
          </cell>
          <cell r="G3530">
            <v>0</v>
          </cell>
        </row>
        <row r="3531">
          <cell r="F3531" t="str">
            <v>Total C</v>
          </cell>
          <cell r="G3531">
            <v>0</v>
          </cell>
        </row>
        <row r="3533">
          <cell r="A3533" t="str">
            <v/>
          </cell>
          <cell r="B3533" t="str">
            <v/>
          </cell>
          <cell r="D3533" t="str">
            <v>COSTO NETO</v>
          </cell>
          <cell r="F3533" t="str">
            <v>Total D=A+B+C</v>
          </cell>
          <cell r="G3533">
            <v>0</v>
          </cell>
        </row>
        <row r="3535">
          <cell r="A3535" t="str">
            <v>ANALISIS DE PRECIOS</v>
          </cell>
        </row>
        <row r="3536">
          <cell r="A3536" t="str">
            <v>COMITENTE:</v>
          </cell>
          <cell r="B3536" t="str">
            <v>INSTITUTO PROVINCIAL DE LA VIVIENDA</v>
          </cell>
        </row>
        <row r="3537">
          <cell r="A3537" t="str">
            <v>CONTRATISTA:</v>
          </cell>
          <cell r="B3537">
            <v>0</v>
          </cell>
        </row>
        <row r="3538">
          <cell r="A3538" t="str">
            <v>OBRA:</v>
          </cell>
          <cell r="B3538">
            <v>0</v>
          </cell>
          <cell r="F3538" t="str">
            <v>PRECIOS A:</v>
          </cell>
          <cell r="G3538">
            <v>0</v>
          </cell>
        </row>
        <row r="3539">
          <cell r="A3539" t="str">
            <v>UBICACIÓN:</v>
          </cell>
          <cell r="B3539">
            <v>0</v>
          </cell>
        </row>
        <row r="3540">
          <cell r="A3540" t="str">
            <v>RUBRO:</v>
          </cell>
          <cell r="C3540">
            <v>0</v>
          </cell>
        </row>
        <row r="3541">
          <cell r="A3541" t="str">
            <v>ITEM:</v>
          </cell>
          <cell r="B3541" t="str">
            <v/>
          </cell>
          <cell r="C3541" t="str">
            <v/>
          </cell>
          <cell r="F3541" t="str">
            <v>UNIDAD:</v>
          </cell>
          <cell r="G3541" t="str">
            <v/>
          </cell>
        </row>
        <row r="3543">
          <cell r="A3543" t="str">
            <v>DATOS REDETERMINACION</v>
          </cell>
          <cell r="C3543" t="str">
            <v>DESIGNACION</v>
          </cell>
          <cell r="D3543" t="str">
            <v>U</v>
          </cell>
          <cell r="E3543" t="str">
            <v>Cantidad</v>
          </cell>
          <cell r="F3543" t="str">
            <v>$ Unitarios</v>
          </cell>
          <cell r="G3543" t="str">
            <v>$ Parcial</v>
          </cell>
        </row>
        <row r="3544">
          <cell r="A3544" t="str">
            <v>CÓDIGO</v>
          </cell>
          <cell r="B3544" t="str">
            <v>DESCRIPCIÓN</v>
          </cell>
        </row>
        <row r="3545">
          <cell r="A3545" t="str">
            <v>A - MATERIALES</v>
          </cell>
        </row>
        <row r="3546">
          <cell r="A3546" t="str">
            <v/>
          </cell>
          <cell r="B3546" t="str">
            <v/>
          </cell>
          <cell r="D3546" t="str">
            <v/>
          </cell>
          <cell r="F3546">
            <v>0</v>
          </cell>
          <cell r="G3546">
            <v>0</v>
          </cell>
        </row>
        <row r="3547">
          <cell r="A3547" t="str">
            <v/>
          </cell>
          <cell r="B3547" t="str">
            <v/>
          </cell>
          <cell r="D3547" t="str">
            <v/>
          </cell>
          <cell r="F3547">
            <v>0</v>
          </cell>
          <cell r="G3547">
            <v>0</v>
          </cell>
        </row>
        <row r="3548">
          <cell r="A3548" t="str">
            <v/>
          </cell>
          <cell r="B3548" t="str">
            <v/>
          </cell>
          <cell r="D3548" t="str">
            <v/>
          </cell>
          <cell r="F3548">
            <v>0</v>
          </cell>
          <cell r="G3548">
            <v>0</v>
          </cell>
        </row>
        <row r="3549">
          <cell r="A3549" t="str">
            <v/>
          </cell>
          <cell r="B3549" t="str">
            <v/>
          </cell>
          <cell r="D3549" t="str">
            <v/>
          </cell>
          <cell r="F3549">
            <v>0</v>
          </cell>
          <cell r="G3549">
            <v>0</v>
          </cell>
        </row>
        <row r="3550">
          <cell r="A3550" t="str">
            <v/>
          </cell>
          <cell r="B3550" t="str">
            <v/>
          </cell>
          <cell r="D3550" t="str">
            <v/>
          </cell>
          <cell r="F3550">
            <v>0</v>
          </cell>
          <cell r="G3550">
            <v>0</v>
          </cell>
        </row>
        <row r="3551">
          <cell r="A3551" t="str">
            <v/>
          </cell>
          <cell r="B3551" t="str">
            <v/>
          </cell>
          <cell r="D3551" t="str">
            <v/>
          </cell>
          <cell r="F3551">
            <v>0</v>
          </cell>
          <cell r="G3551">
            <v>0</v>
          </cell>
        </row>
        <row r="3552">
          <cell r="A3552" t="str">
            <v/>
          </cell>
          <cell r="B3552" t="str">
            <v/>
          </cell>
          <cell r="D3552" t="str">
            <v/>
          </cell>
          <cell r="F3552">
            <v>0</v>
          </cell>
          <cell r="G3552">
            <v>0</v>
          </cell>
        </row>
        <row r="3553">
          <cell r="A3553" t="str">
            <v/>
          </cell>
          <cell r="B3553" t="str">
            <v/>
          </cell>
          <cell r="D3553" t="str">
            <v/>
          </cell>
          <cell r="F3553">
            <v>0</v>
          </cell>
          <cell r="G3553">
            <v>0</v>
          </cell>
        </row>
        <row r="3554">
          <cell r="A3554" t="str">
            <v/>
          </cell>
          <cell r="B3554" t="str">
            <v/>
          </cell>
          <cell r="D3554" t="str">
            <v/>
          </cell>
          <cell r="F3554">
            <v>0</v>
          </cell>
          <cell r="G3554">
            <v>0</v>
          </cell>
        </row>
        <row r="3555">
          <cell r="A3555" t="str">
            <v/>
          </cell>
          <cell r="B3555" t="str">
            <v/>
          </cell>
          <cell r="D3555" t="str">
            <v/>
          </cell>
          <cell r="F3555">
            <v>0</v>
          </cell>
          <cell r="G3555">
            <v>0</v>
          </cell>
        </row>
        <row r="3556">
          <cell r="A3556" t="str">
            <v/>
          </cell>
          <cell r="B3556" t="str">
            <v/>
          </cell>
          <cell r="D3556" t="str">
            <v/>
          </cell>
          <cell r="F3556">
            <v>0</v>
          </cell>
          <cell r="G3556">
            <v>0</v>
          </cell>
        </row>
        <row r="3557">
          <cell r="A3557" t="str">
            <v/>
          </cell>
          <cell r="B3557" t="str">
            <v/>
          </cell>
          <cell r="D3557" t="str">
            <v/>
          </cell>
          <cell r="F3557">
            <v>0</v>
          </cell>
          <cell r="G3557">
            <v>0</v>
          </cell>
        </row>
        <row r="3558">
          <cell r="A3558" t="str">
            <v/>
          </cell>
          <cell r="B3558" t="str">
            <v/>
          </cell>
          <cell r="D3558" t="str">
            <v/>
          </cell>
          <cell r="F3558">
            <v>0</v>
          </cell>
          <cell r="G3558">
            <v>0</v>
          </cell>
        </row>
        <row r="3559">
          <cell r="A3559" t="str">
            <v/>
          </cell>
          <cell r="B3559" t="str">
            <v/>
          </cell>
          <cell r="D3559" t="str">
            <v/>
          </cell>
          <cell r="F3559">
            <v>0</v>
          </cell>
          <cell r="G3559">
            <v>0</v>
          </cell>
        </row>
        <row r="3560">
          <cell r="A3560" t="str">
            <v/>
          </cell>
          <cell r="B3560" t="str">
            <v/>
          </cell>
          <cell r="D3560" t="str">
            <v/>
          </cell>
          <cell r="F3560">
            <v>0</v>
          </cell>
          <cell r="G3560">
            <v>0</v>
          </cell>
        </row>
        <row r="3561">
          <cell r="A3561" t="str">
            <v/>
          </cell>
          <cell r="B3561" t="str">
            <v/>
          </cell>
          <cell r="D3561" t="str">
            <v/>
          </cell>
          <cell r="F3561">
            <v>0</v>
          </cell>
          <cell r="G3561">
            <v>0</v>
          </cell>
        </row>
        <row r="3562">
          <cell r="A3562" t="str">
            <v/>
          </cell>
          <cell r="B3562" t="str">
            <v/>
          </cell>
          <cell r="D3562" t="str">
            <v/>
          </cell>
          <cell r="F3562">
            <v>0</v>
          </cell>
          <cell r="G3562">
            <v>0</v>
          </cell>
        </row>
        <row r="3563">
          <cell r="A3563" t="str">
            <v/>
          </cell>
          <cell r="B3563" t="str">
            <v/>
          </cell>
          <cell r="D3563" t="str">
            <v/>
          </cell>
          <cell r="F3563">
            <v>0</v>
          </cell>
          <cell r="G3563">
            <v>0</v>
          </cell>
        </row>
        <row r="3564">
          <cell r="A3564" t="str">
            <v/>
          </cell>
          <cell r="B3564" t="str">
            <v/>
          </cell>
          <cell r="D3564" t="str">
            <v/>
          </cell>
          <cell r="F3564">
            <v>0</v>
          </cell>
          <cell r="G3564">
            <v>0</v>
          </cell>
        </row>
        <row r="3565">
          <cell r="A3565" t="str">
            <v/>
          </cell>
          <cell r="B3565" t="str">
            <v/>
          </cell>
          <cell r="D3565" t="str">
            <v/>
          </cell>
          <cell r="F3565">
            <v>0</v>
          </cell>
          <cell r="G3565">
            <v>0</v>
          </cell>
        </row>
        <row r="3566">
          <cell r="F3566" t="str">
            <v>Total A</v>
          </cell>
          <cell r="G3566">
            <v>0</v>
          </cell>
        </row>
        <row r="3567">
          <cell r="A3567" t="str">
            <v>B - MANO DE OBRA</v>
          </cell>
        </row>
        <row r="3568">
          <cell r="A3568" t="str">
            <v/>
          </cell>
          <cell r="B3568" t="str">
            <v/>
          </cell>
          <cell r="D3568" t="str">
            <v/>
          </cell>
          <cell r="F3568">
            <v>0</v>
          </cell>
          <cell r="G3568">
            <v>0</v>
          </cell>
        </row>
        <row r="3569">
          <cell r="A3569" t="str">
            <v/>
          </cell>
          <cell r="B3569" t="str">
            <v/>
          </cell>
          <cell r="D3569" t="str">
            <v/>
          </cell>
          <cell r="F3569">
            <v>0</v>
          </cell>
          <cell r="G3569">
            <v>0</v>
          </cell>
        </row>
        <row r="3570">
          <cell r="A3570" t="str">
            <v/>
          </cell>
          <cell r="B3570" t="str">
            <v/>
          </cell>
          <cell r="D3570" t="str">
            <v/>
          </cell>
          <cell r="F3570">
            <v>0</v>
          </cell>
          <cell r="G3570">
            <v>0</v>
          </cell>
        </row>
        <row r="3571">
          <cell r="A3571" t="str">
            <v/>
          </cell>
          <cell r="B3571" t="str">
            <v/>
          </cell>
          <cell r="D3571" t="str">
            <v/>
          </cell>
          <cell r="F3571">
            <v>0</v>
          </cell>
          <cell r="G3571">
            <v>0</v>
          </cell>
        </row>
        <row r="3572">
          <cell r="A3572" t="str">
            <v/>
          </cell>
          <cell r="B3572" t="str">
            <v/>
          </cell>
          <cell r="D3572" t="str">
            <v/>
          </cell>
          <cell r="F3572">
            <v>0</v>
          </cell>
          <cell r="G3572">
            <v>0</v>
          </cell>
        </row>
        <row r="3573">
          <cell r="A3573" t="str">
            <v/>
          </cell>
          <cell r="B3573" t="str">
            <v/>
          </cell>
          <cell r="D3573" t="str">
            <v/>
          </cell>
          <cell r="F3573">
            <v>0</v>
          </cell>
          <cell r="G3573">
            <v>0</v>
          </cell>
        </row>
        <row r="3574">
          <cell r="A3574" t="str">
            <v/>
          </cell>
          <cell r="B3574" t="str">
            <v/>
          </cell>
          <cell r="D3574" t="str">
            <v/>
          </cell>
          <cell r="F3574">
            <v>0</v>
          </cell>
          <cell r="G3574">
            <v>0</v>
          </cell>
        </row>
        <row r="3575">
          <cell r="A3575" t="str">
            <v/>
          </cell>
          <cell r="B3575" t="str">
            <v/>
          </cell>
          <cell r="D3575" t="str">
            <v/>
          </cell>
          <cell r="F3575">
            <v>0</v>
          </cell>
          <cell r="G3575">
            <v>0</v>
          </cell>
        </row>
        <row r="3576">
          <cell r="F3576" t="str">
            <v>Total B</v>
          </cell>
          <cell r="G3576">
            <v>0</v>
          </cell>
        </row>
        <row r="3577">
          <cell r="A3577" t="str">
            <v>C - EQUIPOS</v>
          </cell>
        </row>
        <row r="3578">
          <cell r="A3578" t="str">
            <v/>
          </cell>
          <cell r="B3578" t="str">
            <v/>
          </cell>
          <cell r="D3578" t="str">
            <v/>
          </cell>
          <cell r="F3578">
            <v>0</v>
          </cell>
          <cell r="G3578">
            <v>0</v>
          </cell>
        </row>
        <row r="3579">
          <cell r="A3579" t="str">
            <v/>
          </cell>
          <cell r="B3579" t="str">
            <v/>
          </cell>
          <cell r="D3579" t="str">
            <v/>
          </cell>
          <cell r="F3579">
            <v>0</v>
          </cell>
          <cell r="G3579">
            <v>0</v>
          </cell>
        </row>
        <row r="3580">
          <cell r="A3580" t="str">
            <v/>
          </cell>
          <cell r="B3580" t="str">
            <v/>
          </cell>
          <cell r="D3580" t="str">
            <v/>
          </cell>
          <cell r="F3580">
            <v>0</v>
          </cell>
          <cell r="G3580">
            <v>0</v>
          </cell>
        </row>
        <row r="3581">
          <cell r="A3581" t="str">
            <v/>
          </cell>
          <cell r="B3581" t="str">
            <v/>
          </cell>
          <cell r="D3581" t="str">
            <v/>
          </cell>
          <cell r="F3581">
            <v>0</v>
          </cell>
          <cell r="G3581">
            <v>0</v>
          </cell>
        </row>
        <row r="3582">
          <cell r="A3582" t="str">
            <v/>
          </cell>
          <cell r="B3582" t="str">
            <v/>
          </cell>
          <cell r="D3582" t="str">
            <v/>
          </cell>
          <cell r="F3582">
            <v>0</v>
          </cell>
          <cell r="G3582">
            <v>0</v>
          </cell>
        </row>
        <row r="3583">
          <cell r="A3583" t="str">
            <v/>
          </cell>
          <cell r="B3583" t="str">
            <v/>
          </cell>
          <cell r="D3583" t="str">
            <v/>
          </cell>
          <cell r="F3583">
            <v>0</v>
          </cell>
          <cell r="G3583">
            <v>0</v>
          </cell>
        </row>
        <row r="3584">
          <cell r="A3584" t="str">
            <v/>
          </cell>
          <cell r="B3584" t="str">
            <v/>
          </cell>
          <cell r="D3584" t="str">
            <v/>
          </cell>
          <cell r="F3584">
            <v>0</v>
          </cell>
          <cell r="G3584">
            <v>0</v>
          </cell>
        </row>
        <row r="3585">
          <cell r="A3585" t="str">
            <v/>
          </cell>
          <cell r="B3585" t="str">
            <v/>
          </cell>
          <cell r="D3585" t="str">
            <v/>
          </cell>
          <cell r="F3585">
            <v>0</v>
          </cell>
          <cell r="G3585">
            <v>0</v>
          </cell>
        </row>
        <row r="3586">
          <cell r="A3586" t="str">
            <v/>
          </cell>
          <cell r="B3586" t="str">
            <v/>
          </cell>
          <cell r="D3586" t="str">
            <v/>
          </cell>
          <cell r="F3586">
            <v>0</v>
          </cell>
          <cell r="G3586">
            <v>0</v>
          </cell>
        </row>
        <row r="3587">
          <cell r="A3587" t="str">
            <v/>
          </cell>
          <cell r="B3587" t="str">
            <v/>
          </cell>
          <cell r="D3587" t="str">
            <v/>
          </cell>
          <cell r="F3587">
            <v>0</v>
          </cell>
          <cell r="G3587">
            <v>0</v>
          </cell>
        </row>
        <row r="3588">
          <cell r="F3588" t="str">
            <v>Total C</v>
          </cell>
          <cell r="G3588">
            <v>0</v>
          </cell>
        </row>
        <row r="3590">
          <cell r="A3590" t="str">
            <v/>
          </cell>
          <cell r="B3590" t="str">
            <v/>
          </cell>
          <cell r="D3590" t="str">
            <v>COSTO NETO</v>
          </cell>
          <cell r="F3590" t="str">
            <v>Total D=A+B+C</v>
          </cell>
          <cell r="G3590">
            <v>0</v>
          </cell>
        </row>
        <row r="3592">
          <cell r="A3592" t="str">
            <v>ANALISIS DE PRECIOS</v>
          </cell>
        </row>
        <row r="3593">
          <cell r="A3593" t="str">
            <v>COMITENTE:</v>
          </cell>
          <cell r="B3593" t="str">
            <v>INSTITUTO PROVINCIAL DE LA VIVIENDA</v>
          </cell>
        </row>
        <row r="3594">
          <cell r="A3594" t="str">
            <v>CONTRATISTA:</v>
          </cell>
          <cell r="B3594">
            <v>0</v>
          </cell>
        </row>
        <row r="3595">
          <cell r="A3595" t="str">
            <v>OBRA:</v>
          </cell>
          <cell r="B3595">
            <v>0</v>
          </cell>
          <cell r="F3595" t="str">
            <v>PRECIOS A:</v>
          </cell>
          <cell r="G3595">
            <v>0</v>
          </cell>
        </row>
        <row r="3596">
          <cell r="A3596" t="str">
            <v>UBICACIÓN:</v>
          </cell>
          <cell r="B3596">
            <v>0</v>
          </cell>
        </row>
        <row r="3597">
          <cell r="A3597" t="str">
            <v>RUBRO:</v>
          </cell>
          <cell r="C3597">
            <v>0</v>
          </cell>
        </row>
        <row r="3598">
          <cell r="A3598" t="str">
            <v>ITEM:</v>
          </cell>
          <cell r="B3598" t="str">
            <v/>
          </cell>
          <cell r="C3598" t="str">
            <v/>
          </cell>
          <cell r="F3598" t="str">
            <v>UNIDAD:</v>
          </cell>
          <cell r="G3598" t="str">
            <v/>
          </cell>
        </row>
        <row r="3600">
          <cell r="A3600" t="str">
            <v>DATOS REDETERMINACION</v>
          </cell>
          <cell r="C3600" t="str">
            <v>DESIGNACION</v>
          </cell>
          <cell r="D3600" t="str">
            <v>U</v>
          </cell>
          <cell r="E3600" t="str">
            <v>Cantidad</v>
          </cell>
          <cell r="F3600" t="str">
            <v>$ Unitarios</v>
          </cell>
          <cell r="G3600" t="str">
            <v>$ Parcial</v>
          </cell>
        </row>
        <row r="3601">
          <cell r="A3601" t="str">
            <v>CÓDIGO</v>
          </cell>
          <cell r="B3601" t="str">
            <v>DESCRIPCIÓN</v>
          </cell>
        </row>
        <row r="3602">
          <cell r="A3602" t="str">
            <v>A - MATERIALES</v>
          </cell>
        </row>
        <row r="3603">
          <cell r="A3603" t="str">
            <v/>
          </cell>
          <cell r="B3603" t="str">
            <v/>
          </cell>
          <cell r="D3603" t="str">
            <v/>
          </cell>
          <cell r="F3603">
            <v>0</v>
          </cell>
          <cell r="G3603">
            <v>0</v>
          </cell>
        </row>
        <row r="3604">
          <cell r="A3604" t="str">
            <v/>
          </cell>
          <cell r="B3604" t="str">
            <v/>
          </cell>
          <cell r="D3604" t="str">
            <v/>
          </cell>
          <cell r="F3604">
            <v>0</v>
          </cell>
          <cell r="G3604">
            <v>0</v>
          </cell>
        </row>
        <row r="3605">
          <cell r="A3605" t="str">
            <v/>
          </cell>
          <cell r="B3605" t="str">
            <v/>
          </cell>
          <cell r="D3605" t="str">
            <v/>
          </cell>
          <cell r="F3605">
            <v>0</v>
          </cell>
          <cell r="G3605">
            <v>0</v>
          </cell>
        </row>
        <row r="3606">
          <cell r="A3606" t="str">
            <v/>
          </cell>
          <cell r="B3606" t="str">
            <v/>
          </cell>
          <cell r="D3606" t="str">
            <v/>
          </cell>
          <cell r="F3606">
            <v>0</v>
          </cell>
          <cell r="G3606">
            <v>0</v>
          </cell>
        </row>
        <row r="3607">
          <cell r="A3607" t="str">
            <v/>
          </cell>
          <cell r="B3607" t="str">
            <v/>
          </cell>
          <cell r="D3607" t="str">
            <v/>
          </cell>
          <cell r="F3607">
            <v>0</v>
          </cell>
          <cell r="G3607">
            <v>0</v>
          </cell>
        </row>
        <row r="3608">
          <cell r="A3608" t="str">
            <v/>
          </cell>
          <cell r="B3608" t="str">
            <v/>
          </cell>
          <cell r="D3608" t="str">
            <v/>
          </cell>
          <cell r="F3608">
            <v>0</v>
          </cell>
          <cell r="G3608">
            <v>0</v>
          </cell>
        </row>
        <row r="3609">
          <cell r="A3609" t="str">
            <v/>
          </cell>
          <cell r="B3609" t="str">
            <v/>
          </cell>
          <cell r="D3609" t="str">
            <v/>
          </cell>
          <cell r="F3609">
            <v>0</v>
          </cell>
          <cell r="G3609">
            <v>0</v>
          </cell>
        </row>
        <row r="3610">
          <cell r="A3610" t="str">
            <v/>
          </cell>
          <cell r="B3610" t="str">
            <v/>
          </cell>
          <cell r="D3610" t="str">
            <v/>
          </cell>
          <cell r="F3610">
            <v>0</v>
          </cell>
          <cell r="G3610">
            <v>0</v>
          </cell>
        </row>
        <row r="3611">
          <cell r="A3611" t="str">
            <v/>
          </cell>
          <cell r="B3611" t="str">
            <v/>
          </cell>
          <cell r="D3611" t="str">
            <v/>
          </cell>
          <cell r="F3611">
            <v>0</v>
          </cell>
          <cell r="G3611">
            <v>0</v>
          </cell>
        </row>
        <row r="3612">
          <cell r="A3612" t="str">
            <v/>
          </cell>
          <cell r="B3612" t="str">
            <v/>
          </cell>
          <cell r="D3612" t="str">
            <v/>
          </cell>
          <cell r="F3612">
            <v>0</v>
          </cell>
          <cell r="G3612">
            <v>0</v>
          </cell>
        </row>
        <row r="3613">
          <cell r="A3613" t="str">
            <v/>
          </cell>
          <cell r="B3613" t="str">
            <v/>
          </cell>
          <cell r="D3613" t="str">
            <v/>
          </cell>
          <cell r="F3613">
            <v>0</v>
          </cell>
          <cell r="G3613">
            <v>0</v>
          </cell>
        </row>
        <row r="3614">
          <cell r="A3614" t="str">
            <v/>
          </cell>
          <cell r="B3614" t="str">
            <v/>
          </cell>
          <cell r="D3614" t="str">
            <v/>
          </cell>
          <cell r="F3614">
            <v>0</v>
          </cell>
          <cell r="G3614">
            <v>0</v>
          </cell>
        </row>
        <row r="3615">
          <cell r="A3615" t="str">
            <v/>
          </cell>
          <cell r="B3615" t="str">
            <v/>
          </cell>
          <cell r="D3615" t="str">
            <v/>
          </cell>
          <cell r="F3615">
            <v>0</v>
          </cell>
          <cell r="G3615">
            <v>0</v>
          </cell>
        </row>
        <row r="3616">
          <cell r="A3616" t="str">
            <v/>
          </cell>
          <cell r="B3616" t="str">
            <v/>
          </cell>
          <cell r="D3616" t="str">
            <v/>
          </cell>
          <cell r="F3616">
            <v>0</v>
          </cell>
          <cell r="G3616">
            <v>0</v>
          </cell>
        </row>
        <row r="3617">
          <cell r="A3617" t="str">
            <v/>
          </cell>
          <cell r="B3617" t="str">
            <v/>
          </cell>
          <cell r="D3617" t="str">
            <v/>
          </cell>
          <cell r="F3617">
            <v>0</v>
          </cell>
          <cell r="G3617">
            <v>0</v>
          </cell>
        </row>
        <row r="3618">
          <cell r="A3618" t="str">
            <v/>
          </cell>
          <cell r="B3618" t="str">
            <v/>
          </cell>
          <cell r="D3618" t="str">
            <v/>
          </cell>
          <cell r="F3618">
            <v>0</v>
          </cell>
          <cell r="G3618">
            <v>0</v>
          </cell>
        </row>
        <row r="3619">
          <cell r="A3619" t="str">
            <v/>
          </cell>
          <cell r="B3619" t="str">
            <v/>
          </cell>
          <cell r="D3619" t="str">
            <v/>
          </cell>
          <cell r="F3619">
            <v>0</v>
          </cell>
          <cell r="G3619">
            <v>0</v>
          </cell>
        </row>
        <row r="3620">
          <cell r="A3620" t="str">
            <v/>
          </cell>
          <cell r="B3620" t="str">
            <v/>
          </cell>
          <cell r="D3620" t="str">
            <v/>
          </cell>
          <cell r="F3620">
            <v>0</v>
          </cell>
          <cell r="G3620">
            <v>0</v>
          </cell>
        </row>
        <row r="3621">
          <cell r="A3621" t="str">
            <v/>
          </cell>
          <cell r="B3621" t="str">
            <v/>
          </cell>
          <cell r="D3621" t="str">
            <v/>
          </cell>
          <cell r="F3621">
            <v>0</v>
          </cell>
          <cell r="G3621">
            <v>0</v>
          </cell>
        </row>
        <row r="3622">
          <cell r="A3622" t="str">
            <v/>
          </cell>
          <cell r="B3622" t="str">
            <v/>
          </cell>
          <cell r="D3622" t="str">
            <v/>
          </cell>
          <cell r="F3622">
            <v>0</v>
          </cell>
          <cell r="G3622">
            <v>0</v>
          </cell>
        </row>
        <row r="3623">
          <cell r="F3623" t="str">
            <v>Total A</v>
          </cell>
          <cell r="G3623">
            <v>0</v>
          </cell>
        </row>
        <row r="3624">
          <cell r="A3624" t="str">
            <v>B - MANO DE OBRA</v>
          </cell>
        </row>
        <row r="3625">
          <cell r="A3625" t="str">
            <v/>
          </cell>
          <cell r="B3625" t="str">
            <v/>
          </cell>
          <cell r="D3625" t="str">
            <v/>
          </cell>
          <cell r="F3625">
            <v>0</v>
          </cell>
          <cell r="G3625">
            <v>0</v>
          </cell>
        </row>
        <row r="3626">
          <cell r="A3626" t="str">
            <v/>
          </cell>
          <cell r="B3626" t="str">
            <v/>
          </cell>
          <cell r="D3626" t="str">
            <v/>
          </cell>
          <cell r="F3626">
            <v>0</v>
          </cell>
          <cell r="G3626">
            <v>0</v>
          </cell>
        </row>
        <row r="3627">
          <cell r="A3627" t="str">
            <v/>
          </cell>
          <cell r="B3627" t="str">
            <v/>
          </cell>
          <cell r="D3627" t="str">
            <v/>
          </cell>
          <cell r="F3627">
            <v>0</v>
          </cell>
          <cell r="G3627">
            <v>0</v>
          </cell>
        </row>
        <row r="3628">
          <cell r="A3628" t="str">
            <v/>
          </cell>
          <cell r="B3628" t="str">
            <v/>
          </cell>
          <cell r="D3628" t="str">
            <v/>
          </cell>
          <cell r="F3628">
            <v>0</v>
          </cell>
          <cell r="G3628">
            <v>0</v>
          </cell>
        </row>
        <row r="3629">
          <cell r="A3629" t="str">
            <v/>
          </cell>
          <cell r="B3629" t="str">
            <v/>
          </cell>
          <cell r="D3629" t="str">
            <v/>
          </cell>
          <cell r="F3629">
            <v>0</v>
          </cell>
          <cell r="G3629">
            <v>0</v>
          </cell>
        </row>
        <row r="3630">
          <cell r="A3630" t="str">
            <v/>
          </cell>
          <cell r="B3630" t="str">
            <v/>
          </cell>
          <cell r="D3630" t="str">
            <v/>
          </cell>
          <cell r="F3630">
            <v>0</v>
          </cell>
          <cell r="G3630">
            <v>0</v>
          </cell>
        </row>
        <row r="3631">
          <cell r="A3631" t="str">
            <v/>
          </cell>
          <cell r="B3631" t="str">
            <v/>
          </cell>
          <cell r="D3631" t="str">
            <v/>
          </cell>
          <cell r="F3631">
            <v>0</v>
          </cell>
          <cell r="G3631">
            <v>0</v>
          </cell>
        </row>
        <row r="3632">
          <cell r="A3632" t="str">
            <v/>
          </cell>
          <cell r="B3632" t="str">
            <v/>
          </cell>
          <cell r="D3632" t="str">
            <v/>
          </cell>
          <cell r="F3632">
            <v>0</v>
          </cell>
          <cell r="G3632">
            <v>0</v>
          </cell>
        </row>
        <row r="3633">
          <cell r="F3633" t="str">
            <v>Total B</v>
          </cell>
          <cell r="G3633">
            <v>0</v>
          </cell>
        </row>
        <row r="3634">
          <cell r="A3634" t="str">
            <v>C - EQUIPOS</v>
          </cell>
        </row>
        <row r="3635">
          <cell r="A3635" t="str">
            <v/>
          </cell>
          <cell r="B3635" t="str">
            <v/>
          </cell>
          <cell r="D3635" t="str">
            <v/>
          </cell>
          <cell r="F3635">
            <v>0</v>
          </cell>
          <cell r="G3635">
            <v>0</v>
          </cell>
        </row>
        <row r="3636">
          <cell r="A3636" t="str">
            <v/>
          </cell>
          <cell r="B3636" t="str">
            <v/>
          </cell>
          <cell r="D3636" t="str">
            <v/>
          </cell>
          <cell r="F3636">
            <v>0</v>
          </cell>
          <cell r="G3636">
            <v>0</v>
          </cell>
        </row>
        <row r="3637">
          <cell r="A3637" t="str">
            <v/>
          </cell>
          <cell r="B3637" t="str">
            <v/>
          </cell>
          <cell r="D3637" t="str">
            <v/>
          </cell>
          <cell r="F3637">
            <v>0</v>
          </cell>
          <cell r="G3637">
            <v>0</v>
          </cell>
        </row>
        <row r="3638">
          <cell r="A3638" t="str">
            <v/>
          </cell>
          <cell r="B3638" t="str">
            <v/>
          </cell>
          <cell r="D3638" t="str">
            <v/>
          </cell>
          <cell r="F3638">
            <v>0</v>
          </cell>
          <cell r="G3638">
            <v>0</v>
          </cell>
        </row>
        <row r="3639">
          <cell r="A3639" t="str">
            <v/>
          </cell>
          <cell r="B3639" t="str">
            <v/>
          </cell>
          <cell r="D3639" t="str">
            <v/>
          </cell>
          <cell r="F3639">
            <v>0</v>
          </cell>
          <cell r="G3639">
            <v>0</v>
          </cell>
        </row>
        <row r="3640">
          <cell r="A3640" t="str">
            <v/>
          </cell>
          <cell r="B3640" t="str">
            <v/>
          </cell>
          <cell r="D3640" t="str">
            <v/>
          </cell>
          <cell r="F3640">
            <v>0</v>
          </cell>
          <cell r="G3640">
            <v>0</v>
          </cell>
        </row>
        <row r="3641">
          <cell r="A3641" t="str">
            <v/>
          </cell>
          <cell r="B3641" t="str">
            <v/>
          </cell>
          <cell r="D3641" t="str">
            <v/>
          </cell>
          <cell r="F3641">
            <v>0</v>
          </cell>
          <cell r="G3641">
            <v>0</v>
          </cell>
        </row>
        <row r="3642">
          <cell r="A3642" t="str">
            <v/>
          </cell>
          <cell r="B3642" t="str">
            <v/>
          </cell>
          <cell r="D3642" t="str">
            <v/>
          </cell>
          <cell r="F3642">
            <v>0</v>
          </cell>
          <cell r="G3642">
            <v>0</v>
          </cell>
        </row>
        <row r="3643">
          <cell r="A3643" t="str">
            <v/>
          </cell>
          <cell r="B3643" t="str">
            <v/>
          </cell>
          <cell r="D3643" t="str">
            <v/>
          </cell>
          <cell r="F3643">
            <v>0</v>
          </cell>
          <cell r="G3643">
            <v>0</v>
          </cell>
        </row>
        <row r="3644">
          <cell r="A3644" t="str">
            <v/>
          </cell>
          <cell r="B3644" t="str">
            <v/>
          </cell>
          <cell r="D3644" t="str">
            <v/>
          </cell>
          <cell r="F3644">
            <v>0</v>
          </cell>
          <cell r="G3644">
            <v>0</v>
          </cell>
        </row>
        <row r="3645">
          <cell r="F3645" t="str">
            <v>Total C</v>
          </cell>
          <cell r="G3645">
            <v>0</v>
          </cell>
        </row>
        <row r="3647">
          <cell r="A3647" t="str">
            <v/>
          </cell>
          <cell r="B3647" t="str">
            <v/>
          </cell>
          <cell r="D3647" t="str">
            <v>COSTO NETO</v>
          </cell>
          <cell r="F3647" t="str">
            <v>Total D=A+B+C</v>
          </cell>
          <cell r="G3647">
            <v>0</v>
          </cell>
        </row>
        <row r="3649">
          <cell r="A3649" t="str">
            <v>ANALISIS DE PRECIOS</v>
          </cell>
        </row>
        <row r="3650">
          <cell r="A3650" t="str">
            <v>COMITENTE:</v>
          </cell>
          <cell r="B3650" t="str">
            <v>INSTITUTO PROVINCIAL DE LA VIVIENDA</v>
          </cell>
        </row>
        <row r="3651">
          <cell r="A3651" t="str">
            <v>CONTRATISTA:</v>
          </cell>
          <cell r="B3651">
            <v>0</v>
          </cell>
        </row>
        <row r="3652">
          <cell r="A3652" t="str">
            <v>OBRA:</v>
          </cell>
          <cell r="B3652">
            <v>0</v>
          </cell>
          <cell r="F3652" t="str">
            <v>PRECIOS A:</v>
          </cell>
          <cell r="G3652">
            <v>0</v>
          </cell>
        </row>
        <row r="3653">
          <cell r="A3653" t="str">
            <v>UBICACIÓN:</v>
          </cell>
          <cell r="B3653">
            <v>0</v>
          </cell>
        </row>
        <row r="3654">
          <cell r="A3654" t="str">
            <v>RUBRO:</v>
          </cell>
          <cell r="C3654">
            <v>0</v>
          </cell>
        </row>
        <row r="3655">
          <cell r="A3655" t="str">
            <v>ITEM:</v>
          </cell>
          <cell r="B3655" t="str">
            <v/>
          </cell>
          <cell r="C3655" t="str">
            <v/>
          </cell>
          <cell r="F3655" t="str">
            <v>UNIDAD:</v>
          </cell>
          <cell r="G3655" t="str">
            <v/>
          </cell>
        </row>
        <row r="3657">
          <cell r="A3657" t="str">
            <v>DATOS REDETERMINACION</v>
          </cell>
          <cell r="C3657" t="str">
            <v>DESIGNACION</v>
          </cell>
          <cell r="D3657" t="str">
            <v>U</v>
          </cell>
          <cell r="E3657" t="str">
            <v>Cantidad</v>
          </cell>
          <cell r="F3657" t="str">
            <v>$ Unitarios</v>
          </cell>
          <cell r="G3657" t="str">
            <v>$ Parcial</v>
          </cell>
        </row>
        <row r="3658">
          <cell r="A3658" t="str">
            <v>CÓDIGO</v>
          </cell>
          <cell r="B3658" t="str">
            <v>DESCRIPCIÓN</v>
          </cell>
        </row>
        <row r="3659">
          <cell r="A3659" t="str">
            <v>A - MATERIALES</v>
          </cell>
        </row>
        <row r="3660">
          <cell r="A3660" t="str">
            <v/>
          </cell>
          <cell r="B3660" t="str">
            <v/>
          </cell>
          <cell r="D3660" t="str">
            <v/>
          </cell>
          <cell r="F3660">
            <v>0</v>
          </cell>
          <cell r="G3660">
            <v>0</v>
          </cell>
        </row>
        <row r="3661">
          <cell r="A3661" t="str">
            <v/>
          </cell>
          <cell r="B3661" t="str">
            <v/>
          </cell>
          <cell r="D3661" t="str">
            <v/>
          </cell>
          <cell r="F3661">
            <v>0</v>
          </cell>
          <cell r="G3661">
            <v>0</v>
          </cell>
        </row>
        <row r="3662">
          <cell r="A3662" t="str">
            <v/>
          </cell>
          <cell r="B3662" t="str">
            <v/>
          </cell>
          <cell r="D3662" t="str">
            <v/>
          </cell>
          <cell r="F3662">
            <v>0</v>
          </cell>
          <cell r="G3662">
            <v>0</v>
          </cell>
        </row>
        <row r="3663">
          <cell r="A3663" t="str">
            <v/>
          </cell>
          <cell r="B3663" t="str">
            <v/>
          </cell>
          <cell r="D3663" t="str">
            <v/>
          </cell>
          <cell r="F3663">
            <v>0</v>
          </cell>
          <cell r="G3663">
            <v>0</v>
          </cell>
        </row>
        <row r="3664">
          <cell r="A3664" t="str">
            <v/>
          </cell>
          <cell r="B3664" t="str">
            <v/>
          </cell>
          <cell r="D3664" t="str">
            <v/>
          </cell>
          <cell r="F3664">
            <v>0</v>
          </cell>
          <cell r="G3664">
            <v>0</v>
          </cell>
        </row>
        <row r="3665">
          <cell r="A3665" t="str">
            <v/>
          </cell>
          <cell r="B3665" t="str">
            <v/>
          </cell>
          <cell r="D3665" t="str">
            <v/>
          </cell>
          <cell r="F3665">
            <v>0</v>
          </cell>
          <cell r="G3665">
            <v>0</v>
          </cell>
        </row>
        <row r="3666">
          <cell r="A3666" t="str">
            <v/>
          </cell>
          <cell r="B3666" t="str">
            <v/>
          </cell>
          <cell r="D3666" t="str">
            <v/>
          </cell>
          <cell r="F3666">
            <v>0</v>
          </cell>
          <cell r="G3666">
            <v>0</v>
          </cell>
        </row>
        <row r="3667">
          <cell r="A3667" t="str">
            <v/>
          </cell>
          <cell r="B3667" t="str">
            <v/>
          </cell>
          <cell r="D3667" t="str">
            <v/>
          </cell>
          <cell r="F3667">
            <v>0</v>
          </cell>
          <cell r="G3667">
            <v>0</v>
          </cell>
        </row>
        <row r="3668">
          <cell r="A3668" t="str">
            <v/>
          </cell>
          <cell r="B3668" t="str">
            <v/>
          </cell>
          <cell r="D3668" t="str">
            <v/>
          </cell>
          <cell r="F3668">
            <v>0</v>
          </cell>
          <cell r="G3668">
            <v>0</v>
          </cell>
        </row>
        <row r="3669">
          <cell r="A3669" t="str">
            <v/>
          </cell>
          <cell r="B3669" t="str">
            <v/>
          </cell>
          <cell r="D3669" t="str">
            <v/>
          </cell>
          <cell r="F3669">
            <v>0</v>
          </cell>
          <cell r="G3669">
            <v>0</v>
          </cell>
        </row>
        <row r="3670">
          <cell r="A3670" t="str">
            <v/>
          </cell>
          <cell r="B3670" t="str">
            <v/>
          </cell>
          <cell r="D3670" t="str">
            <v/>
          </cell>
          <cell r="F3670">
            <v>0</v>
          </cell>
          <cell r="G3670">
            <v>0</v>
          </cell>
        </row>
        <row r="3671">
          <cell r="A3671" t="str">
            <v/>
          </cell>
          <cell r="B3671" t="str">
            <v/>
          </cell>
          <cell r="D3671" t="str">
            <v/>
          </cell>
          <cell r="F3671">
            <v>0</v>
          </cell>
          <cell r="G3671">
            <v>0</v>
          </cell>
        </row>
        <row r="3672">
          <cell r="A3672" t="str">
            <v/>
          </cell>
          <cell r="B3672" t="str">
            <v/>
          </cell>
          <cell r="D3672" t="str">
            <v/>
          </cell>
          <cell r="F3672">
            <v>0</v>
          </cell>
          <cell r="G3672">
            <v>0</v>
          </cell>
        </row>
        <row r="3673">
          <cell r="A3673" t="str">
            <v/>
          </cell>
          <cell r="B3673" t="str">
            <v/>
          </cell>
          <cell r="D3673" t="str">
            <v/>
          </cell>
          <cell r="F3673">
            <v>0</v>
          </cell>
          <cell r="G3673">
            <v>0</v>
          </cell>
        </row>
        <row r="3674">
          <cell r="A3674" t="str">
            <v/>
          </cell>
          <cell r="B3674" t="str">
            <v/>
          </cell>
          <cell r="D3674" t="str">
            <v/>
          </cell>
          <cell r="F3674">
            <v>0</v>
          </cell>
          <cell r="G3674">
            <v>0</v>
          </cell>
        </row>
        <row r="3675">
          <cell r="A3675" t="str">
            <v/>
          </cell>
          <cell r="B3675" t="str">
            <v/>
          </cell>
          <cell r="D3675" t="str">
            <v/>
          </cell>
          <cell r="F3675">
            <v>0</v>
          </cell>
          <cell r="G3675">
            <v>0</v>
          </cell>
        </row>
        <row r="3676">
          <cell r="A3676" t="str">
            <v/>
          </cell>
          <cell r="B3676" t="str">
            <v/>
          </cell>
          <cell r="D3676" t="str">
            <v/>
          </cell>
          <cell r="F3676">
            <v>0</v>
          </cell>
          <cell r="G3676">
            <v>0</v>
          </cell>
        </row>
        <row r="3677">
          <cell r="A3677" t="str">
            <v/>
          </cell>
          <cell r="B3677" t="str">
            <v/>
          </cell>
          <cell r="D3677" t="str">
            <v/>
          </cell>
          <cell r="F3677">
            <v>0</v>
          </cell>
          <cell r="G3677">
            <v>0</v>
          </cell>
        </row>
        <row r="3678">
          <cell r="A3678" t="str">
            <v/>
          </cell>
          <cell r="B3678" t="str">
            <v/>
          </cell>
          <cell r="D3678" t="str">
            <v/>
          </cell>
          <cell r="F3678">
            <v>0</v>
          </cell>
          <cell r="G3678">
            <v>0</v>
          </cell>
        </row>
        <row r="3679">
          <cell r="A3679" t="str">
            <v/>
          </cell>
          <cell r="B3679" t="str">
            <v/>
          </cell>
          <cell r="D3679" t="str">
            <v/>
          </cell>
          <cell r="F3679">
            <v>0</v>
          </cell>
          <cell r="G3679">
            <v>0</v>
          </cell>
        </row>
        <row r="3680">
          <cell r="F3680" t="str">
            <v>Total A</v>
          </cell>
          <cell r="G3680">
            <v>0</v>
          </cell>
        </row>
        <row r="3681">
          <cell r="A3681" t="str">
            <v>B - MANO DE OBRA</v>
          </cell>
        </row>
        <row r="3682">
          <cell r="A3682" t="str">
            <v/>
          </cell>
          <cell r="B3682" t="str">
            <v/>
          </cell>
          <cell r="D3682" t="str">
            <v/>
          </cell>
          <cell r="F3682">
            <v>0</v>
          </cell>
          <cell r="G3682">
            <v>0</v>
          </cell>
        </row>
        <row r="3683">
          <cell r="A3683" t="str">
            <v/>
          </cell>
          <cell r="B3683" t="str">
            <v/>
          </cell>
          <cell r="D3683" t="str">
            <v/>
          </cell>
          <cell r="F3683">
            <v>0</v>
          </cell>
          <cell r="G3683">
            <v>0</v>
          </cell>
        </row>
        <row r="3684">
          <cell r="A3684" t="str">
            <v/>
          </cell>
          <cell r="B3684" t="str">
            <v/>
          </cell>
          <cell r="D3684" t="str">
            <v/>
          </cell>
          <cell r="F3684">
            <v>0</v>
          </cell>
          <cell r="G3684">
            <v>0</v>
          </cell>
        </row>
        <row r="3685">
          <cell r="A3685" t="str">
            <v/>
          </cell>
          <cell r="B3685" t="str">
            <v/>
          </cell>
          <cell r="D3685" t="str">
            <v/>
          </cell>
          <cell r="F3685">
            <v>0</v>
          </cell>
          <cell r="G3685">
            <v>0</v>
          </cell>
        </row>
        <row r="3686">
          <cell r="A3686" t="str">
            <v/>
          </cell>
          <cell r="B3686" t="str">
            <v/>
          </cell>
          <cell r="D3686" t="str">
            <v/>
          </cell>
          <cell r="F3686">
            <v>0</v>
          </cell>
          <cell r="G3686">
            <v>0</v>
          </cell>
        </row>
        <row r="3687">
          <cell r="A3687" t="str">
            <v/>
          </cell>
          <cell r="B3687" t="str">
            <v/>
          </cell>
          <cell r="D3687" t="str">
            <v/>
          </cell>
          <cell r="F3687">
            <v>0</v>
          </cell>
          <cell r="G3687">
            <v>0</v>
          </cell>
        </row>
        <row r="3688">
          <cell r="A3688" t="str">
            <v/>
          </cell>
          <cell r="B3688" t="str">
            <v/>
          </cell>
          <cell r="D3688" t="str">
            <v/>
          </cell>
          <cell r="F3688">
            <v>0</v>
          </cell>
          <cell r="G3688">
            <v>0</v>
          </cell>
        </row>
        <row r="3689">
          <cell r="A3689" t="str">
            <v/>
          </cell>
          <cell r="B3689" t="str">
            <v/>
          </cell>
          <cell r="D3689" t="str">
            <v/>
          </cell>
          <cell r="F3689">
            <v>0</v>
          </cell>
          <cell r="G3689">
            <v>0</v>
          </cell>
        </row>
        <row r="3690">
          <cell r="F3690" t="str">
            <v>Total B</v>
          </cell>
          <cell r="G3690">
            <v>0</v>
          </cell>
        </row>
        <row r="3691">
          <cell r="A3691" t="str">
            <v>C - EQUIPOS</v>
          </cell>
        </row>
        <row r="3692">
          <cell r="A3692" t="str">
            <v/>
          </cell>
          <cell r="B3692" t="str">
            <v/>
          </cell>
          <cell r="D3692" t="str">
            <v/>
          </cell>
          <cell r="F3692">
            <v>0</v>
          </cell>
          <cell r="G3692">
            <v>0</v>
          </cell>
        </row>
        <row r="3693">
          <cell r="A3693" t="str">
            <v/>
          </cell>
          <cell r="B3693" t="str">
            <v/>
          </cell>
          <cell r="D3693" t="str">
            <v/>
          </cell>
          <cell r="F3693">
            <v>0</v>
          </cell>
          <cell r="G3693">
            <v>0</v>
          </cell>
        </row>
        <row r="3694">
          <cell r="A3694" t="str">
            <v/>
          </cell>
          <cell r="B3694" t="str">
            <v/>
          </cell>
          <cell r="D3694" t="str">
            <v/>
          </cell>
          <cell r="F3694">
            <v>0</v>
          </cell>
          <cell r="G3694">
            <v>0</v>
          </cell>
        </row>
        <row r="3695">
          <cell r="A3695" t="str">
            <v/>
          </cell>
          <cell r="B3695" t="str">
            <v/>
          </cell>
          <cell r="D3695" t="str">
            <v/>
          </cell>
          <cell r="F3695">
            <v>0</v>
          </cell>
          <cell r="G3695">
            <v>0</v>
          </cell>
        </row>
        <row r="3696">
          <cell r="A3696" t="str">
            <v/>
          </cell>
          <cell r="B3696" t="str">
            <v/>
          </cell>
          <cell r="D3696" t="str">
            <v/>
          </cell>
          <cell r="F3696">
            <v>0</v>
          </cell>
          <cell r="G3696">
            <v>0</v>
          </cell>
        </row>
        <row r="3697">
          <cell r="A3697" t="str">
            <v/>
          </cell>
          <cell r="B3697" t="str">
            <v/>
          </cell>
          <cell r="D3697" t="str">
            <v/>
          </cell>
          <cell r="F3697">
            <v>0</v>
          </cell>
          <cell r="G3697">
            <v>0</v>
          </cell>
        </row>
        <row r="3698">
          <cell r="A3698" t="str">
            <v/>
          </cell>
          <cell r="B3698" t="str">
            <v/>
          </cell>
          <cell r="D3698" t="str">
            <v/>
          </cell>
          <cell r="F3698">
            <v>0</v>
          </cell>
          <cell r="G3698">
            <v>0</v>
          </cell>
        </row>
        <row r="3699">
          <cell r="A3699" t="str">
            <v/>
          </cell>
          <cell r="B3699" t="str">
            <v/>
          </cell>
          <cell r="D3699" t="str">
            <v/>
          </cell>
          <cell r="F3699">
            <v>0</v>
          </cell>
          <cell r="G3699">
            <v>0</v>
          </cell>
        </row>
        <row r="3700">
          <cell r="A3700" t="str">
            <v/>
          </cell>
          <cell r="B3700" t="str">
            <v/>
          </cell>
          <cell r="D3700" t="str">
            <v/>
          </cell>
          <cell r="F3700">
            <v>0</v>
          </cell>
          <cell r="G3700">
            <v>0</v>
          </cell>
        </row>
        <row r="3701">
          <cell r="A3701" t="str">
            <v/>
          </cell>
          <cell r="B3701" t="str">
            <v/>
          </cell>
          <cell r="D3701" t="str">
            <v/>
          </cell>
          <cell r="F3701">
            <v>0</v>
          </cell>
          <cell r="G3701">
            <v>0</v>
          </cell>
        </row>
        <row r="3702">
          <cell r="F3702" t="str">
            <v>Total C</v>
          </cell>
          <cell r="G3702">
            <v>0</v>
          </cell>
        </row>
        <row r="3704">
          <cell r="A3704" t="str">
            <v/>
          </cell>
          <cell r="B3704" t="str">
            <v/>
          </cell>
          <cell r="D3704" t="str">
            <v>COSTO NETO</v>
          </cell>
          <cell r="F3704" t="str">
            <v>Total D=A+B+C</v>
          </cell>
          <cell r="G3704">
            <v>0</v>
          </cell>
        </row>
        <row r="3706">
          <cell r="A3706" t="str">
            <v>ANALISIS DE PRECIOS</v>
          </cell>
        </row>
        <row r="3707">
          <cell r="A3707" t="str">
            <v>COMITENTE:</v>
          </cell>
          <cell r="B3707" t="str">
            <v>INSTITUTO PROVINCIAL DE LA VIVIENDA</v>
          </cell>
        </row>
        <row r="3708">
          <cell r="A3708" t="str">
            <v>CONTRATISTA:</v>
          </cell>
          <cell r="B3708">
            <v>0</v>
          </cell>
        </row>
        <row r="3709">
          <cell r="A3709" t="str">
            <v>OBRA:</v>
          </cell>
          <cell r="B3709">
            <v>0</v>
          </cell>
          <cell r="F3709" t="str">
            <v>PRECIOS A:</v>
          </cell>
          <cell r="G3709">
            <v>0</v>
          </cell>
        </row>
        <row r="3710">
          <cell r="A3710" t="str">
            <v>UBICACIÓN:</v>
          </cell>
          <cell r="B3710">
            <v>0</v>
          </cell>
        </row>
        <row r="3711">
          <cell r="A3711" t="str">
            <v>RUBRO:</v>
          </cell>
          <cell r="C3711">
            <v>0</v>
          </cell>
        </row>
        <row r="3712">
          <cell r="A3712" t="str">
            <v>ITEM:</v>
          </cell>
          <cell r="B3712" t="str">
            <v/>
          </cell>
          <cell r="C3712" t="str">
            <v/>
          </cell>
          <cell r="F3712" t="str">
            <v>UNIDAD:</v>
          </cell>
          <cell r="G3712" t="str">
            <v/>
          </cell>
        </row>
        <row r="3714">
          <cell r="A3714" t="str">
            <v>DATOS REDETERMINACION</v>
          </cell>
          <cell r="C3714" t="str">
            <v>DESIGNACION</v>
          </cell>
          <cell r="D3714" t="str">
            <v>U</v>
          </cell>
          <cell r="E3714" t="str">
            <v>Cantidad</v>
          </cell>
          <cell r="F3714" t="str">
            <v>$ Unitarios</v>
          </cell>
          <cell r="G3714" t="str">
            <v>$ Parcial</v>
          </cell>
        </row>
        <row r="3715">
          <cell r="A3715" t="str">
            <v>CÓDIGO</v>
          </cell>
          <cell r="B3715" t="str">
            <v>DESCRIPCIÓN</v>
          </cell>
        </row>
        <row r="3716">
          <cell r="A3716" t="str">
            <v>A - MATERIALES</v>
          </cell>
        </row>
        <row r="3717">
          <cell r="A3717" t="str">
            <v/>
          </cell>
          <cell r="B3717" t="str">
            <v/>
          </cell>
          <cell r="D3717" t="str">
            <v/>
          </cell>
          <cell r="F3717">
            <v>0</v>
          </cell>
          <cell r="G3717">
            <v>0</v>
          </cell>
        </row>
        <row r="3718">
          <cell r="A3718" t="str">
            <v/>
          </cell>
          <cell r="B3718" t="str">
            <v/>
          </cell>
          <cell r="D3718" t="str">
            <v/>
          </cell>
          <cell r="F3718">
            <v>0</v>
          </cell>
          <cell r="G3718">
            <v>0</v>
          </cell>
        </row>
        <row r="3719">
          <cell r="A3719" t="str">
            <v/>
          </cell>
          <cell r="B3719" t="str">
            <v/>
          </cell>
          <cell r="D3719" t="str">
            <v/>
          </cell>
          <cell r="F3719">
            <v>0</v>
          </cell>
          <cell r="G3719">
            <v>0</v>
          </cell>
        </row>
        <row r="3720">
          <cell r="A3720" t="str">
            <v/>
          </cell>
          <cell r="B3720" t="str">
            <v/>
          </cell>
          <cell r="D3720" t="str">
            <v/>
          </cell>
          <cell r="F3720">
            <v>0</v>
          </cell>
          <cell r="G3720">
            <v>0</v>
          </cell>
        </row>
        <row r="3721">
          <cell r="A3721" t="str">
            <v/>
          </cell>
          <cell r="B3721" t="str">
            <v/>
          </cell>
          <cell r="D3721" t="str">
            <v/>
          </cell>
          <cell r="F3721">
            <v>0</v>
          </cell>
          <cell r="G3721">
            <v>0</v>
          </cell>
        </row>
        <row r="3722">
          <cell r="A3722" t="str">
            <v/>
          </cell>
          <cell r="B3722" t="str">
            <v/>
          </cell>
          <cell r="D3722" t="str">
            <v/>
          </cell>
          <cell r="F3722">
            <v>0</v>
          </cell>
          <cell r="G3722">
            <v>0</v>
          </cell>
        </row>
        <row r="3723">
          <cell r="A3723" t="str">
            <v/>
          </cell>
          <cell r="B3723" t="str">
            <v/>
          </cell>
          <cell r="D3723" t="str">
            <v/>
          </cell>
          <cell r="F3723">
            <v>0</v>
          </cell>
          <cell r="G3723">
            <v>0</v>
          </cell>
        </row>
        <row r="3724">
          <cell r="A3724" t="str">
            <v/>
          </cell>
          <cell r="B3724" t="str">
            <v/>
          </cell>
          <cell r="D3724" t="str">
            <v/>
          </cell>
          <cell r="F3724">
            <v>0</v>
          </cell>
          <cell r="G3724">
            <v>0</v>
          </cell>
        </row>
        <row r="3725">
          <cell r="A3725" t="str">
            <v/>
          </cell>
          <cell r="B3725" t="str">
            <v/>
          </cell>
          <cell r="D3725" t="str">
            <v/>
          </cell>
          <cell r="F3725">
            <v>0</v>
          </cell>
          <cell r="G3725">
            <v>0</v>
          </cell>
        </row>
        <row r="3726">
          <cell r="A3726" t="str">
            <v/>
          </cell>
          <cell r="B3726" t="str">
            <v/>
          </cell>
          <cell r="D3726" t="str">
            <v/>
          </cell>
          <cell r="F3726">
            <v>0</v>
          </cell>
          <cell r="G3726">
            <v>0</v>
          </cell>
        </row>
        <row r="3727">
          <cell r="A3727" t="str">
            <v/>
          </cell>
          <cell r="B3727" t="str">
            <v/>
          </cell>
          <cell r="D3727" t="str">
            <v/>
          </cell>
          <cell r="F3727">
            <v>0</v>
          </cell>
          <cell r="G3727">
            <v>0</v>
          </cell>
        </row>
        <row r="3728">
          <cell r="A3728" t="str">
            <v/>
          </cell>
          <cell r="B3728" t="str">
            <v/>
          </cell>
          <cell r="D3728" t="str">
            <v/>
          </cell>
          <cell r="F3728">
            <v>0</v>
          </cell>
          <cell r="G3728">
            <v>0</v>
          </cell>
        </row>
        <row r="3729">
          <cell r="A3729" t="str">
            <v/>
          </cell>
          <cell r="B3729" t="str">
            <v/>
          </cell>
          <cell r="D3729" t="str">
            <v/>
          </cell>
          <cell r="F3729">
            <v>0</v>
          </cell>
          <cell r="G3729">
            <v>0</v>
          </cell>
        </row>
        <row r="3730">
          <cell r="A3730" t="str">
            <v/>
          </cell>
          <cell r="B3730" t="str">
            <v/>
          </cell>
          <cell r="D3730" t="str">
            <v/>
          </cell>
          <cell r="F3730">
            <v>0</v>
          </cell>
          <cell r="G3730">
            <v>0</v>
          </cell>
        </row>
        <row r="3731">
          <cell r="A3731" t="str">
            <v/>
          </cell>
          <cell r="B3731" t="str">
            <v/>
          </cell>
          <cell r="D3731" t="str">
            <v/>
          </cell>
          <cell r="F3731">
            <v>0</v>
          </cell>
          <cell r="G3731">
            <v>0</v>
          </cell>
        </row>
        <row r="3732">
          <cell r="A3732" t="str">
            <v/>
          </cell>
          <cell r="B3732" t="str">
            <v/>
          </cell>
          <cell r="D3732" t="str">
            <v/>
          </cell>
          <cell r="F3732">
            <v>0</v>
          </cell>
          <cell r="G3732">
            <v>0</v>
          </cell>
        </row>
        <row r="3733">
          <cell r="A3733" t="str">
            <v/>
          </cell>
          <cell r="B3733" t="str">
            <v/>
          </cell>
          <cell r="D3733" t="str">
            <v/>
          </cell>
          <cell r="F3733">
            <v>0</v>
          </cell>
          <cell r="G3733">
            <v>0</v>
          </cell>
        </row>
        <row r="3734">
          <cell r="A3734" t="str">
            <v/>
          </cell>
          <cell r="B3734" t="str">
            <v/>
          </cell>
          <cell r="D3734" t="str">
            <v/>
          </cell>
          <cell r="F3734">
            <v>0</v>
          </cell>
          <cell r="G3734">
            <v>0</v>
          </cell>
        </row>
        <row r="3735">
          <cell r="A3735" t="str">
            <v/>
          </cell>
          <cell r="B3735" t="str">
            <v/>
          </cell>
          <cell r="D3735" t="str">
            <v/>
          </cell>
          <cell r="F3735">
            <v>0</v>
          </cell>
          <cell r="G3735">
            <v>0</v>
          </cell>
        </row>
        <row r="3736">
          <cell r="A3736" t="str">
            <v/>
          </cell>
          <cell r="B3736" t="str">
            <v/>
          </cell>
          <cell r="D3736" t="str">
            <v/>
          </cell>
          <cell r="F3736">
            <v>0</v>
          </cell>
          <cell r="G3736">
            <v>0</v>
          </cell>
        </row>
        <row r="3737">
          <cell r="F3737" t="str">
            <v>Total A</v>
          </cell>
          <cell r="G3737">
            <v>0</v>
          </cell>
        </row>
        <row r="3738">
          <cell r="A3738" t="str">
            <v>B - MANO DE OBRA</v>
          </cell>
        </row>
        <row r="3739">
          <cell r="A3739" t="str">
            <v/>
          </cell>
          <cell r="B3739" t="str">
            <v/>
          </cell>
          <cell r="D3739" t="str">
            <v/>
          </cell>
          <cell r="F3739">
            <v>0</v>
          </cell>
          <cell r="G3739">
            <v>0</v>
          </cell>
        </row>
        <row r="3740">
          <cell r="A3740" t="str">
            <v/>
          </cell>
          <cell r="B3740" t="str">
            <v/>
          </cell>
          <cell r="D3740" t="str">
            <v/>
          </cell>
          <cell r="F3740">
            <v>0</v>
          </cell>
          <cell r="G3740">
            <v>0</v>
          </cell>
        </row>
        <row r="3741">
          <cell r="A3741" t="str">
            <v/>
          </cell>
          <cell r="B3741" t="str">
            <v/>
          </cell>
          <cell r="D3741" t="str">
            <v/>
          </cell>
          <cell r="F3741">
            <v>0</v>
          </cell>
          <cell r="G3741">
            <v>0</v>
          </cell>
        </row>
        <row r="3742">
          <cell r="A3742" t="str">
            <v/>
          </cell>
          <cell r="B3742" t="str">
            <v/>
          </cell>
          <cell r="D3742" t="str">
            <v/>
          </cell>
          <cell r="F3742">
            <v>0</v>
          </cell>
          <cell r="G3742">
            <v>0</v>
          </cell>
        </row>
        <row r="3743">
          <cell r="A3743" t="str">
            <v/>
          </cell>
          <cell r="B3743" t="str">
            <v/>
          </cell>
          <cell r="D3743" t="str">
            <v/>
          </cell>
          <cell r="F3743">
            <v>0</v>
          </cell>
          <cell r="G3743">
            <v>0</v>
          </cell>
        </row>
        <row r="3744">
          <cell r="A3744" t="str">
            <v/>
          </cell>
          <cell r="B3744" t="str">
            <v/>
          </cell>
          <cell r="D3744" t="str">
            <v/>
          </cell>
          <cell r="F3744">
            <v>0</v>
          </cell>
          <cell r="G3744">
            <v>0</v>
          </cell>
        </row>
        <row r="3745">
          <cell r="A3745" t="str">
            <v/>
          </cell>
          <cell r="B3745" t="str">
            <v/>
          </cell>
          <cell r="D3745" t="str">
            <v/>
          </cell>
          <cell r="F3745">
            <v>0</v>
          </cell>
          <cell r="G3745">
            <v>0</v>
          </cell>
        </row>
        <row r="3746">
          <cell r="A3746" t="str">
            <v/>
          </cell>
          <cell r="B3746" t="str">
            <v/>
          </cell>
          <cell r="D3746" t="str">
            <v/>
          </cell>
          <cell r="F3746">
            <v>0</v>
          </cell>
          <cell r="G3746">
            <v>0</v>
          </cell>
        </row>
        <row r="3747">
          <cell r="F3747" t="str">
            <v>Total B</v>
          </cell>
          <cell r="G3747">
            <v>0</v>
          </cell>
        </row>
        <row r="3748">
          <cell r="A3748" t="str">
            <v>C - EQUIPOS</v>
          </cell>
        </row>
        <row r="3749">
          <cell r="A3749" t="str">
            <v/>
          </cell>
          <cell r="B3749" t="str">
            <v/>
          </cell>
          <cell r="D3749" t="str">
            <v/>
          </cell>
          <cell r="F3749">
            <v>0</v>
          </cell>
          <cell r="G3749">
            <v>0</v>
          </cell>
        </row>
        <row r="3750">
          <cell r="A3750" t="str">
            <v/>
          </cell>
          <cell r="B3750" t="str">
            <v/>
          </cell>
          <cell r="D3750" t="str">
            <v/>
          </cell>
          <cell r="F3750">
            <v>0</v>
          </cell>
          <cell r="G3750">
            <v>0</v>
          </cell>
        </row>
        <row r="3751">
          <cell r="A3751" t="str">
            <v/>
          </cell>
          <cell r="B3751" t="str">
            <v/>
          </cell>
          <cell r="D3751" t="str">
            <v/>
          </cell>
          <cell r="F3751">
            <v>0</v>
          </cell>
          <cell r="G3751">
            <v>0</v>
          </cell>
        </row>
        <row r="3752">
          <cell r="A3752" t="str">
            <v/>
          </cell>
          <cell r="B3752" t="str">
            <v/>
          </cell>
          <cell r="D3752" t="str">
            <v/>
          </cell>
          <cell r="F3752">
            <v>0</v>
          </cell>
          <cell r="G3752">
            <v>0</v>
          </cell>
        </row>
        <row r="3753">
          <cell r="A3753" t="str">
            <v/>
          </cell>
          <cell r="B3753" t="str">
            <v/>
          </cell>
          <cell r="D3753" t="str">
            <v/>
          </cell>
          <cell r="F3753">
            <v>0</v>
          </cell>
          <cell r="G3753">
            <v>0</v>
          </cell>
        </row>
        <row r="3754">
          <cell r="A3754" t="str">
            <v/>
          </cell>
          <cell r="B3754" t="str">
            <v/>
          </cell>
          <cell r="D3754" t="str">
            <v/>
          </cell>
          <cell r="F3754">
            <v>0</v>
          </cell>
          <cell r="G3754">
            <v>0</v>
          </cell>
        </row>
        <row r="3755">
          <cell r="A3755" t="str">
            <v/>
          </cell>
          <cell r="B3755" t="str">
            <v/>
          </cell>
          <cell r="D3755" t="str">
            <v/>
          </cell>
          <cell r="F3755">
            <v>0</v>
          </cell>
          <cell r="G3755">
            <v>0</v>
          </cell>
        </row>
        <row r="3756">
          <cell r="A3756" t="str">
            <v/>
          </cell>
          <cell r="B3756" t="str">
            <v/>
          </cell>
          <cell r="D3756" t="str">
            <v/>
          </cell>
          <cell r="F3756">
            <v>0</v>
          </cell>
          <cell r="G3756">
            <v>0</v>
          </cell>
        </row>
        <row r="3757">
          <cell r="A3757" t="str">
            <v/>
          </cell>
          <cell r="B3757" t="str">
            <v/>
          </cell>
          <cell r="D3757" t="str">
            <v/>
          </cell>
          <cell r="F3757">
            <v>0</v>
          </cell>
          <cell r="G3757">
            <v>0</v>
          </cell>
        </row>
        <row r="3758">
          <cell r="A3758" t="str">
            <v/>
          </cell>
          <cell r="B3758" t="str">
            <v/>
          </cell>
          <cell r="D3758" t="str">
            <v/>
          </cell>
          <cell r="F3758">
            <v>0</v>
          </cell>
          <cell r="G3758">
            <v>0</v>
          </cell>
        </row>
        <row r="3759">
          <cell r="F3759" t="str">
            <v>Total C</v>
          </cell>
          <cell r="G3759">
            <v>0</v>
          </cell>
        </row>
        <row r="3761">
          <cell r="A3761" t="str">
            <v/>
          </cell>
          <cell r="B3761" t="str">
            <v/>
          </cell>
          <cell r="D3761" t="str">
            <v>COSTO NETO</v>
          </cell>
          <cell r="F3761" t="str">
            <v>Total D=A+B+C</v>
          </cell>
          <cell r="G3761">
            <v>0</v>
          </cell>
        </row>
        <row r="3763">
          <cell r="A3763" t="str">
            <v>ANALISIS DE PRECIOS</v>
          </cell>
        </row>
        <row r="3764">
          <cell r="A3764" t="str">
            <v>COMITENTE:</v>
          </cell>
          <cell r="B3764" t="str">
            <v>INSTITUTO PROVINCIAL DE LA VIVIENDA</v>
          </cell>
        </row>
        <row r="3765">
          <cell r="A3765" t="str">
            <v>CONTRATISTA:</v>
          </cell>
          <cell r="B3765">
            <v>0</v>
          </cell>
        </row>
        <row r="3766">
          <cell r="A3766" t="str">
            <v>OBRA:</v>
          </cell>
          <cell r="B3766">
            <v>0</v>
          </cell>
          <cell r="F3766" t="str">
            <v>PRECIOS A:</v>
          </cell>
          <cell r="G3766">
            <v>0</v>
          </cell>
        </row>
        <row r="3767">
          <cell r="A3767" t="str">
            <v>UBICACIÓN:</v>
          </cell>
          <cell r="B3767">
            <v>0</v>
          </cell>
        </row>
        <row r="3768">
          <cell r="A3768" t="str">
            <v>RUBRO:</v>
          </cell>
          <cell r="C3768">
            <v>0</v>
          </cell>
        </row>
        <row r="3769">
          <cell r="A3769" t="str">
            <v>ITEM:</v>
          </cell>
          <cell r="B3769" t="str">
            <v/>
          </cell>
          <cell r="C3769" t="str">
            <v/>
          </cell>
          <cell r="F3769" t="str">
            <v>UNIDAD:</v>
          </cell>
          <cell r="G3769" t="str">
            <v/>
          </cell>
        </row>
        <row r="3771">
          <cell r="A3771" t="str">
            <v>DATOS REDETERMINACION</v>
          </cell>
          <cell r="C3771" t="str">
            <v>DESIGNACION</v>
          </cell>
          <cell r="D3771" t="str">
            <v>U</v>
          </cell>
          <cell r="E3771" t="str">
            <v>Cantidad</v>
          </cell>
          <cell r="F3771" t="str">
            <v>$ Unitarios</v>
          </cell>
          <cell r="G3771" t="str">
            <v>$ Parcial</v>
          </cell>
        </row>
        <row r="3772">
          <cell r="A3772" t="str">
            <v>CÓDIGO</v>
          </cell>
          <cell r="B3772" t="str">
            <v>DESCRIPCIÓN</v>
          </cell>
        </row>
        <row r="3773">
          <cell r="A3773" t="str">
            <v>A - MATERIALES</v>
          </cell>
        </row>
        <row r="3774">
          <cell r="A3774" t="str">
            <v/>
          </cell>
          <cell r="B3774" t="str">
            <v/>
          </cell>
          <cell r="D3774" t="str">
            <v/>
          </cell>
          <cell r="F3774">
            <v>0</v>
          </cell>
          <cell r="G3774">
            <v>0</v>
          </cell>
        </row>
        <row r="3775">
          <cell r="A3775" t="str">
            <v/>
          </cell>
          <cell r="B3775" t="str">
            <v/>
          </cell>
          <cell r="D3775" t="str">
            <v/>
          </cell>
          <cell r="F3775">
            <v>0</v>
          </cell>
          <cell r="G3775">
            <v>0</v>
          </cell>
        </row>
        <row r="3776">
          <cell r="A3776" t="str">
            <v/>
          </cell>
          <cell r="B3776" t="str">
            <v/>
          </cell>
          <cell r="D3776" t="str">
            <v/>
          </cell>
          <cell r="F3776">
            <v>0</v>
          </cell>
          <cell r="G3776">
            <v>0</v>
          </cell>
        </row>
        <row r="3777">
          <cell r="A3777" t="str">
            <v/>
          </cell>
          <cell r="B3777" t="str">
            <v/>
          </cell>
          <cell r="D3777" t="str">
            <v/>
          </cell>
          <cell r="F3777">
            <v>0</v>
          </cell>
          <cell r="G3777">
            <v>0</v>
          </cell>
        </row>
        <row r="3778">
          <cell r="A3778" t="str">
            <v/>
          </cell>
          <cell r="B3778" t="str">
            <v/>
          </cell>
          <cell r="D3778" t="str">
            <v/>
          </cell>
          <cell r="F3778">
            <v>0</v>
          </cell>
          <cell r="G3778">
            <v>0</v>
          </cell>
        </row>
        <row r="3779">
          <cell r="A3779" t="str">
            <v/>
          </cell>
          <cell r="B3779" t="str">
            <v/>
          </cell>
          <cell r="D3779" t="str">
            <v/>
          </cell>
          <cell r="F3779">
            <v>0</v>
          </cell>
          <cell r="G3779">
            <v>0</v>
          </cell>
        </row>
        <row r="3780">
          <cell r="A3780" t="str">
            <v/>
          </cell>
          <cell r="B3780" t="str">
            <v/>
          </cell>
          <cell r="D3780" t="str">
            <v/>
          </cell>
          <cell r="F3780">
            <v>0</v>
          </cell>
          <cell r="G3780">
            <v>0</v>
          </cell>
        </row>
        <row r="3781">
          <cell r="A3781" t="str">
            <v/>
          </cell>
          <cell r="B3781" t="str">
            <v/>
          </cell>
          <cell r="D3781" t="str">
            <v/>
          </cell>
          <cell r="F3781">
            <v>0</v>
          </cell>
          <cell r="G3781">
            <v>0</v>
          </cell>
        </row>
        <row r="3782">
          <cell r="A3782" t="str">
            <v/>
          </cell>
          <cell r="B3782" t="str">
            <v/>
          </cell>
          <cell r="D3782" t="str">
            <v/>
          </cell>
          <cell r="F3782">
            <v>0</v>
          </cell>
          <cell r="G3782">
            <v>0</v>
          </cell>
        </row>
        <row r="3783">
          <cell r="A3783" t="str">
            <v/>
          </cell>
          <cell r="B3783" t="str">
            <v/>
          </cell>
          <cell r="D3783" t="str">
            <v/>
          </cell>
          <cell r="F3783">
            <v>0</v>
          </cell>
          <cell r="G3783">
            <v>0</v>
          </cell>
        </row>
        <row r="3784">
          <cell r="A3784" t="str">
            <v/>
          </cell>
          <cell r="B3784" t="str">
            <v/>
          </cell>
          <cell r="D3784" t="str">
            <v/>
          </cell>
          <cell r="F3784">
            <v>0</v>
          </cell>
          <cell r="G3784">
            <v>0</v>
          </cell>
        </row>
        <row r="3785">
          <cell r="A3785" t="str">
            <v/>
          </cell>
          <cell r="B3785" t="str">
            <v/>
          </cell>
          <cell r="D3785" t="str">
            <v/>
          </cell>
          <cell r="F3785">
            <v>0</v>
          </cell>
          <cell r="G3785">
            <v>0</v>
          </cell>
        </row>
        <row r="3786">
          <cell r="A3786" t="str">
            <v/>
          </cell>
          <cell r="B3786" t="str">
            <v/>
          </cell>
          <cell r="D3786" t="str">
            <v/>
          </cell>
          <cell r="F3786">
            <v>0</v>
          </cell>
          <cell r="G3786">
            <v>0</v>
          </cell>
        </row>
        <row r="3787">
          <cell r="A3787" t="str">
            <v/>
          </cell>
          <cell r="B3787" t="str">
            <v/>
          </cell>
          <cell r="D3787" t="str">
            <v/>
          </cell>
          <cell r="F3787">
            <v>0</v>
          </cell>
          <cell r="G3787">
            <v>0</v>
          </cell>
        </row>
        <row r="3788">
          <cell r="A3788" t="str">
            <v/>
          </cell>
          <cell r="B3788" t="str">
            <v/>
          </cell>
          <cell r="D3788" t="str">
            <v/>
          </cell>
          <cell r="F3788">
            <v>0</v>
          </cell>
          <cell r="G3788">
            <v>0</v>
          </cell>
        </row>
        <row r="3789">
          <cell r="A3789" t="str">
            <v/>
          </cell>
          <cell r="B3789" t="str">
            <v/>
          </cell>
          <cell r="D3789" t="str">
            <v/>
          </cell>
          <cell r="F3789">
            <v>0</v>
          </cell>
          <cell r="G3789">
            <v>0</v>
          </cell>
        </row>
        <row r="3790">
          <cell r="A3790" t="str">
            <v/>
          </cell>
          <cell r="B3790" t="str">
            <v/>
          </cell>
          <cell r="D3790" t="str">
            <v/>
          </cell>
          <cell r="F3790">
            <v>0</v>
          </cell>
          <cell r="G3790">
            <v>0</v>
          </cell>
        </row>
        <row r="3791">
          <cell r="A3791" t="str">
            <v/>
          </cell>
          <cell r="B3791" t="str">
            <v/>
          </cell>
          <cell r="D3791" t="str">
            <v/>
          </cell>
          <cell r="F3791">
            <v>0</v>
          </cell>
          <cell r="G3791">
            <v>0</v>
          </cell>
        </row>
        <row r="3792">
          <cell r="A3792" t="str">
            <v/>
          </cell>
          <cell r="B3792" t="str">
            <v/>
          </cell>
          <cell r="D3792" t="str">
            <v/>
          </cell>
          <cell r="F3792">
            <v>0</v>
          </cell>
          <cell r="G3792">
            <v>0</v>
          </cell>
        </row>
        <row r="3793">
          <cell r="A3793" t="str">
            <v/>
          </cell>
          <cell r="B3793" t="str">
            <v/>
          </cell>
          <cell r="D3793" t="str">
            <v/>
          </cell>
          <cell r="F3793">
            <v>0</v>
          </cell>
          <cell r="G3793">
            <v>0</v>
          </cell>
        </row>
        <row r="3794">
          <cell r="F3794" t="str">
            <v>Total A</v>
          </cell>
          <cell r="G3794">
            <v>0</v>
          </cell>
        </row>
        <row r="3795">
          <cell r="A3795" t="str">
            <v>B - MANO DE OBRA</v>
          </cell>
        </row>
        <row r="3796">
          <cell r="A3796" t="str">
            <v/>
          </cell>
          <cell r="B3796" t="str">
            <v/>
          </cell>
          <cell r="D3796" t="str">
            <v/>
          </cell>
          <cell r="F3796">
            <v>0</v>
          </cell>
          <cell r="G3796">
            <v>0</v>
          </cell>
        </row>
        <row r="3797">
          <cell r="A3797" t="str">
            <v/>
          </cell>
          <cell r="B3797" t="str">
            <v/>
          </cell>
          <cell r="D3797" t="str">
            <v/>
          </cell>
          <cell r="F3797">
            <v>0</v>
          </cell>
          <cell r="G3797">
            <v>0</v>
          </cell>
        </row>
        <row r="3798">
          <cell r="A3798" t="str">
            <v/>
          </cell>
          <cell r="B3798" t="str">
            <v/>
          </cell>
          <cell r="D3798" t="str">
            <v/>
          </cell>
          <cell r="F3798">
            <v>0</v>
          </cell>
          <cell r="G3798">
            <v>0</v>
          </cell>
        </row>
        <row r="3799">
          <cell r="A3799" t="str">
            <v/>
          </cell>
          <cell r="B3799" t="str">
            <v/>
          </cell>
          <cell r="D3799" t="str">
            <v/>
          </cell>
          <cell r="F3799">
            <v>0</v>
          </cell>
          <cell r="G3799">
            <v>0</v>
          </cell>
        </row>
        <row r="3800">
          <cell r="A3800" t="str">
            <v/>
          </cell>
          <cell r="B3800" t="str">
            <v/>
          </cell>
          <cell r="D3800" t="str">
            <v/>
          </cell>
          <cell r="F3800">
            <v>0</v>
          </cell>
          <cell r="G3800">
            <v>0</v>
          </cell>
        </row>
        <row r="3801">
          <cell r="A3801" t="str">
            <v/>
          </cell>
          <cell r="B3801" t="str">
            <v/>
          </cell>
          <cell r="D3801" t="str">
            <v/>
          </cell>
          <cell r="F3801">
            <v>0</v>
          </cell>
          <cell r="G3801">
            <v>0</v>
          </cell>
        </row>
        <row r="3802">
          <cell r="A3802" t="str">
            <v/>
          </cell>
          <cell r="B3802" t="str">
            <v/>
          </cell>
          <cell r="D3802" t="str">
            <v/>
          </cell>
          <cell r="F3802">
            <v>0</v>
          </cell>
          <cell r="G3802">
            <v>0</v>
          </cell>
        </row>
        <row r="3803">
          <cell r="A3803" t="str">
            <v/>
          </cell>
          <cell r="B3803" t="str">
            <v/>
          </cell>
          <cell r="D3803" t="str">
            <v/>
          </cell>
          <cell r="F3803">
            <v>0</v>
          </cell>
          <cell r="G3803">
            <v>0</v>
          </cell>
        </row>
        <row r="3804">
          <cell r="F3804" t="str">
            <v>Total B</v>
          </cell>
          <cell r="G3804">
            <v>0</v>
          </cell>
        </row>
        <row r="3805">
          <cell r="A3805" t="str">
            <v>C - EQUIPOS</v>
          </cell>
        </row>
        <row r="3806">
          <cell r="A3806" t="str">
            <v/>
          </cell>
          <cell r="B3806" t="str">
            <v/>
          </cell>
          <cell r="D3806" t="str">
            <v/>
          </cell>
          <cell r="F3806">
            <v>0</v>
          </cell>
          <cell r="G3806">
            <v>0</v>
          </cell>
        </row>
        <row r="3807">
          <cell r="A3807" t="str">
            <v/>
          </cell>
          <cell r="B3807" t="str">
            <v/>
          </cell>
          <cell r="D3807" t="str">
            <v/>
          </cell>
          <cell r="F3807">
            <v>0</v>
          </cell>
          <cell r="G3807">
            <v>0</v>
          </cell>
        </row>
        <row r="3808">
          <cell r="A3808" t="str">
            <v/>
          </cell>
          <cell r="B3808" t="str">
            <v/>
          </cell>
          <cell r="D3808" t="str">
            <v/>
          </cell>
          <cell r="F3808">
            <v>0</v>
          </cell>
          <cell r="G3808">
            <v>0</v>
          </cell>
        </row>
        <row r="3809">
          <cell r="A3809" t="str">
            <v/>
          </cell>
          <cell r="B3809" t="str">
            <v/>
          </cell>
          <cell r="D3809" t="str">
            <v/>
          </cell>
          <cell r="F3809">
            <v>0</v>
          </cell>
          <cell r="G3809">
            <v>0</v>
          </cell>
        </row>
        <row r="3810">
          <cell r="A3810" t="str">
            <v/>
          </cell>
          <cell r="B3810" t="str">
            <v/>
          </cell>
          <cell r="D3810" t="str">
            <v/>
          </cell>
          <cell r="F3810">
            <v>0</v>
          </cell>
          <cell r="G3810">
            <v>0</v>
          </cell>
        </row>
        <row r="3811">
          <cell r="A3811" t="str">
            <v/>
          </cell>
          <cell r="B3811" t="str">
            <v/>
          </cell>
          <cell r="D3811" t="str">
            <v/>
          </cell>
          <cell r="F3811">
            <v>0</v>
          </cell>
          <cell r="G3811">
            <v>0</v>
          </cell>
        </row>
        <row r="3812">
          <cell r="A3812" t="str">
            <v/>
          </cell>
          <cell r="B3812" t="str">
            <v/>
          </cell>
          <cell r="D3812" t="str">
            <v/>
          </cell>
          <cell r="F3812">
            <v>0</v>
          </cell>
          <cell r="G3812">
            <v>0</v>
          </cell>
        </row>
        <row r="3813">
          <cell r="A3813" t="str">
            <v/>
          </cell>
          <cell r="B3813" t="str">
            <v/>
          </cell>
          <cell r="D3813" t="str">
            <v/>
          </cell>
          <cell r="F3813">
            <v>0</v>
          </cell>
          <cell r="G3813">
            <v>0</v>
          </cell>
        </row>
        <row r="3814">
          <cell r="A3814" t="str">
            <v/>
          </cell>
          <cell r="B3814" t="str">
            <v/>
          </cell>
          <cell r="D3814" t="str">
            <v/>
          </cell>
          <cell r="F3814">
            <v>0</v>
          </cell>
          <cell r="G3814">
            <v>0</v>
          </cell>
        </row>
        <row r="3815">
          <cell r="A3815" t="str">
            <v/>
          </cell>
          <cell r="B3815" t="str">
            <v/>
          </cell>
          <cell r="D3815" t="str">
            <v/>
          </cell>
          <cell r="F3815">
            <v>0</v>
          </cell>
          <cell r="G3815">
            <v>0</v>
          </cell>
        </row>
        <row r="3816">
          <cell r="F3816" t="str">
            <v>Total C</v>
          </cell>
          <cell r="G3816">
            <v>0</v>
          </cell>
        </row>
        <row r="3818">
          <cell r="A3818" t="str">
            <v/>
          </cell>
          <cell r="B3818" t="str">
            <v/>
          </cell>
          <cell r="D3818" t="str">
            <v>COSTO NETO</v>
          </cell>
          <cell r="F3818" t="str">
            <v>Total D=A+B+C</v>
          </cell>
          <cell r="G3818">
            <v>0</v>
          </cell>
        </row>
        <row r="3820">
          <cell r="A3820" t="str">
            <v>ANALISIS DE PRECIOS</v>
          </cell>
        </row>
        <row r="3821">
          <cell r="A3821" t="str">
            <v>COMITENTE:</v>
          </cell>
          <cell r="B3821" t="str">
            <v>INSTITUTO PROVINCIAL DE LA VIVIENDA</v>
          </cell>
        </row>
        <row r="3822">
          <cell r="A3822" t="str">
            <v>CONTRATISTA:</v>
          </cell>
          <cell r="B3822">
            <v>0</v>
          </cell>
        </row>
        <row r="3823">
          <cell r="A3823" t="str">
            <v>OBRA:</v>
          </cell>
          <cell r="B3823">
            <v>0</v>
          </cell>
          <cell r="F3823" t="str">
            <v>PRECIOS A:</v>
          </cell>
          <cell r="G3823">
            <v>0</v>
          </cell>
        </row>
        <row r="3824">
          <cell r="A3824" t="str">
            <v>UBICACIÓN:</v>
          </cell>
          <cell r="B3824">
            <v>0</v>
          </cell>
        </row>
        <row r="3825">
          <cell r="A3825" t="str">
            <v>RUBRO:</v>
          </cell>
          <cell r="C3825">
            <v>0</v>
          </cell>
        </row>
        <row r="3826">
          <cell r="A3826" t="str">
            <v>ITEM:</v>
          </cell>
          <cell r="B3826" t="str">
            <v/>
          </cell>
          <cell r="C3826" t="str">
            <v/>
          </cell>
          <cell r="F3826" t="str">
            <v>UNIDAD:</v>
          </cell>
          <cell r="G3826" t="str">
            <v/>
          </cell>
        </row>
        <row r="3828">
          <cell r="A3828" t="str">
            <v>DATOS REDETERMINACION</v>
          </cell>
          <cell r="C3828" t="str">
            <v>DESIGNACION</v>
          </cell>
          <cell r="D3828" t="str">
            <v>U</v>
          </cell>
          <cell r="E3828" t="str">
            <v>Cantidad</v>
          </cell>
          <cell r="F3828" t="str">
            <v>$ Unitarios</v>
          </cell>
          <cell r="G3828" t="str">
            <v>$ Parcial</v>
          </cell>
        </row>
        <row r="3829">
          <cell r="A3829" t="str">
            <v>CÓDIGO</v>
          </cell>
          <cell r="B3829" t="str">
            <v>DESCRIPCIÓN</v>
          </cell>
        </row>
        <row r="3830">
          <cell r="A3830" t="str">
            <v>A - MATERIALES</v>
          </cell>
        </row>
        <row r="3831">
          <cell r="A3831" t="str">
            <v/>
          </cell>
          <cell r="B3831" t="str">
            <v/>
          </cell>
          <cell r="D3831" t="str">
            <v/>
          </cell>
          <cell r="F3831">
            <v>0</v>
          </cell>
          <cell r="G3831">
            <v>0</v>
          </cell>
        </row>
        <row r="3832">
          <cell r="A3832" t="str">
            <v/>
          </cell>
          <cell r="B3832" t="str">
            <v/>
          </cell>
          <cell r="D3832" t="str">
            <v/>
          </cell>
          <cell r="F3832">
            <v>0</v>
          </cell>
          <cell r="G3832">
            <v>0</v>
          </cell>
        </row>
        <row r="3833">
          <cell r="A3833" t="str">
            <v/>
          </cell>
          <cell r="B3833" t="str">
            <v/>
          </cell>
          <cell r="D3833" t="str">
            <v/>
          </cell>
          <cell r="F3833">
            <v>0</v>
          </cell>
          <cell r="G3833">
            <v>0</v>
          </cell>
        </row>
        <row r="3834">
          <cell r="A3834" t="str">
            <v/>
          </cell>
          <cell r="B3834" t="str">
            <v/>
          </cell>
          <cell r="D3834" t="str">
            <v/>
          </cell>
          <cell r="F3834">
            <v>0</v>
          </cell>
          <cell r="G3834">
            <v>0</v>
          </cell>
        </row>
        <row r="3835">
          <cell r="A3835" t="str">
            <v/>
          </cell>
          <cell r="B3835" t="str">
            <v/>
          </cell>
          <cell r="D3835" t="str">
            <v/>
          </cell>
          <cell r="F3835">
            <v>0</v>
          </cell>
          <cell r="G3835">
            <v>0</v>
          </cell>
        </row>
        <row r="3836">
          <cell r="A3836" t="str">
            <v/>
          </cell>
          <cell r="B3836" t="str">
            <v/>
          </cell>
          <cell r="D3836" t="str">
            <v/>
          </cell>
          <cell r="F3836">
            <v>0</v>
          </cell>
          <cell r="G3836">
            <v>0</v>
          </cell>
        </row>
        <row r="3837">
          <cell r="A3837" t="str">
            <v/>
          </cell>
          <cell r="B3837" t="str">
            <v/>
          </cell>
          <cell r="D3837" t="str">
            <v/>
          </cell>
          <cell r="F3837">
            <v>0</v>
          </cell>
          <cell r="G3837">
            <v>0</v>
          </cell>
        </row>
        <row r="3838">
          <cell r="A3838" t="str">
            <v/>
          </cell>
          <cell r="B3838" t="str">
            <v/>
          </cell>
          <cell r="D3838" t="str">
            <v/>
          </cell>
          <cell r="F3838">
            <v>0</v>
          </cell>
          <cell r="G3838">
            <v>0</v>
          </cell>
        </row>
        <row r="3839">
          <cell r="A3839" t="str">
            <v/>
          </cell>
          <cell r="B3839" t="str">
            <v/>
          </cell>
          <cell r="D3839" t="str">
            <v/>
          </cell>
          <cell r="F3839">
            <v>0</v>
          </cell>
          <cell r="G3839">
            <v>0</v>
          </cell>
        </row>
        <row r="3840">
          <cell r="A3840" t="str">
            <v/>
          </cell>
          <cell r="B3840" t="str">
            <v/>
          </cell>
          <cell r="D3840" t="str">
            <v/>
          </cell>
          <cell r="F3840">
            <v>0</v>
          </cell>
          <cell r="G3840">
            <v>0</v>
          </cell>
        </row>
        <row r="3841">
          <cell r="A3841" t="str">
            <v/>
          </cell>
          <cell r="B3841" t="str">
            <v/>
          </cell>
          <cell r="D3841" t="str">
            <v/>
          </cell>
          <cell r="F3841">
            <v>0</v>
          </cell>
          <cell r="G3841">
            <v>0</v>
          </cell>
        </row>
        <row r="3842">
          <cell r="A3842" t="str">
            <v/>
          </cell>
          <cell r="B3842" t="str">
            <v/>
          </cell>
          <cell r="D3842" t="str">
            <v/>
          </cell>
          <cell r="F3842">
            <v>0</v>
          </cell>
          <cell r="G3842">
            <v>0</v>
          </cell>
        </row>
        <row r="3843">
          <cell r="A3843" t="str">
            <v/>
          </cell>
          <cell r="B3843" t="str">
            <v/>
          </cell>
          <cell r="D3843" t="str">
            <v/>
          </cell>
          <cell r="F3843">
            <v>0</v>
          </cell>
          <cell r="G3843">
            <v>0</v>
          </cell>
        </row>
        <row r="3844">
          <cell r="A3844" t="str">
            <v/>
          </cell>
          <cell r="B3844" t="str">
            <v/>
          </cell>
          <cell r="D3844" t="str">
            <v/>
          </cell>
          <cell r="F3844">
            <v>0</v>
          </cell>
          <cell r="G3844">
            <v>0</v>
          </cell>
        </row>
        <row r="3845">
          <cell r="A3845" t="str">
            <v/>
          </cell>
          <cell r="B3845" t="str">
            <v/>
          </cell>
          <cell r="D3845" t="str">
            <v/>
          </cell>
          <cell r="F3845">
            <v>0</v>
          </cell>
          <cell r="G3845">
            <v>0</v>
          </cell>
        </row>
        <row r="3846">
          <cell r="A3846" t="str">
            <v/>
          </cell>
          <cell r="B3846" t="str">
            <v/>
          </cell>
          <cell r="D3846" t="str">
            <v/>
          </cell>
          <cell r="F3846">
            <v>0</v>
          </cell>
          <cell r="G3846">
            <v>0</v>
          </cell>
        </row>
        <row r="3847">
          <cell r="A3847" t="str">
            <v/>
          </cell>
          <cell r="B3847" t="str">
            <v/>
          </cell>
          <cell r="D3847" t="str">
            <v/>
          </cell>
          <cell r="F3847">
            <v>0</v>
          </cell>
          <cell r="G3847">
            <v>0</v>
          </cell>
        </row>
        <row r="3848">
          <cell r="A3848" t="str">
            <v/>
          </cell>
          <cell r="B3848" t="str">
            <v/>
          </cell>
          <cell r="D3848" t="str">
            <v/>
          </cell>
          <cell r="F3848">
            <v>0</v>
          </cell>
          <cell r="G3848">
            <v>0</v>
          </cell>
        </row>
        <row r="3849">
          <cell r="A3849" t="str">
            <v/>
          </cell>
          <cell r="B3849" t="str">
            <v/>
          </cell>
          <cell r="D3849" t="str">
            <v/>
          </cell>
          <cell r="F3849">
            <v>0</v>
          </cell>
          <cell r="G3849">
            <v>0</v>
          </cell>
        </row>
        <row r="3850">
          <cell r="A3850" t="str">
            <v/>
          </cell>
          <cell r="B3850" t="str">
            <v/>
          </cell>
          <cell r="D3850" t="str">
            <v/>
          </cell>
          <cell r="F3850">
            <v>0</v>
          </cell>
          <cell r="G3850">
            <v>0</v>
          </cell>
        </row>
        <row r="3851">
          <cell r="F3851" t="str">
            <v>Total A</v>
          </cell>
          <cell r="G3851">
            <v>0</v>
          </cell>
        </row>
        <row r="3852">
          <cell r="A3852" t="str">
            <v>B - MANO DE OBRA</v>
          </cell>
        </row>
        <row r="3853">
          <cell r="A3853" t="str">
            <v/>
          </cell>
          <cell r="B3853" t="str">
            <v/>
          </cell>
          <cell r="D3853" t="str">
            <v/>
          </cell>
          <cell r="F3853">
            <v>0</v>
          </cell>
          <cell r="G3853">
            <v>0</v>
          </cell>
        </row>
        <row r="3854">
          <cell r="A3854" t="str">
            <v/>
          </cell>
          <cell r="B3854" t="str">
            <v/>
          </cell>
          <cell r="D3854" t="str">
            <v/>
          </cell>
          <cell r="F3854">
            <v>0</v>
          </cell>
          <cell r="G3854">
            <v>0</v>
          </cell>
        </row>
        <row r="3855">
          <cell r="A3855" t="str">
            <v/>
          </cell>
          <cell r="B3855" t="str">
            <v/>
          </cell>
          <cell r="D3855" t="str">
            <v/>
          </cell>
          <cell r="F3855">
            <v>0</v>
          </cell>
          <cell r="G3855">
            <v>0</v>
          </cell>
        </row>
        <row r="3856">
          <cell r="A3856" t="str">
            <v/>
          </cell>
          <cell r="B3856" t="str">
            <v/>
          </cell>
          <cell r="D3856" t="str">
            <v/>
          </cell>
          <cell r="F3856">
            <v>0</v>
          </cell>
          <cell r="G3856">
            <v>0</v>
          </cell>
        </row>
        <row r="3857">
          <cell r="A3857" t="str">
            <v/>
          </cell>
          <cell r="B3857" t="str">
            <v/>
          </cell>
          <cell r="D3857" t="str">
            <v/>
          </cell>
          <cell r="F3857">
            <v>0</v>
          </cell>
          <cell r="G3857">
            <v>0</v>
          </cell>
        </row>
        <row r="3858">
          <cell r="A3858" t="str">
            <v/>
          </cell>
          <cell r="B3858" t="str">
            <v/>
          </cell>
          <cell r="D3858" t="str">
            <v/>
          </cell>
          <cell r="F3858">
            <v>0</v>
          </cell>
          <cell r="G3858">
            <v>0</v>
          </cell>
        </row>
        <row r="3859">
          <cell r="A3859" t="str">
            <v/>
          </cell>
          <cell r="B3859" t="str">
            <v/>
          </cell>
          <cell r="D3859" t="str">
            <v/>
          </cell>
          <cell r="F3859">
            <v>0</v>
          </cell>
          <cell r="G3859">
            <v>0</v>
          </cell>
        </row>
        <row r="3860">
          <cell r="A3860" t="str">
            <v/>
          </cell>
          <cell r="B3860" t="str">
            <v/>
          </cell>
          <cell r="D3860" t="str">
            <v/>
          </cell>
          <cell r="F3860">
            <v>0</v>
          </cell>
          <cell r="G3860">
            <v>0</v>
          </cell>
        </row>
        <row r="3861">
          <cell r="F3861" t="str">
            <v>Total B</v>
          </cell>
          <cell r="G3861">
            <v>0</v>
          </cell>
        </row>
        <row r="3862">
          <cell r="A3862" t="str">
            <v>C - EQUIPOS</v>
          </cell>
        </row>
        <row r="3863">
          <cell r="A3863" t="str">
            <v/>
          </cell>
          <cell r="B3863" t="str">
            <v/>
          </cell>
          <cell r="D3863" t="str">
            <v/>
          </cell>
          <cell r="F3863">
            <v>0</v>
          </cell>
          <cell r="G3863">
            <v>0</v>
          </cell>
        </row>
        <row r="3864">
          <cell r="A3864" t="str">
            <v/>
          </cell>
          <cell r="B3864" t="str">
            <v/>
          </cell>
          <cell r="D3864" t="str">
            <v/>
          </cell>
          <cell r="F3864">
            <v>0</v>
          </cell>
          <cell r="G3864">
            <v>0</v>
          </cell>
        </row>
        <row r="3865">
          <cell r="A3865" t="str">
            <v/>
          </cell>
          <cell r="B3865" t="str">
            <v/>
          </cell>
          <cell r="D3865" t="str">
            <v/>
          </cell>
          <cell r="F3865">
            <v>0</v>
          </cell>
          <cell r="G3865">
            <v>0</v>
          </cell>
        </row>
        <row r="3866">
          <cell r="A3866" t="str">
            <v/>
          </cell>
          <cell r="B3866" t="str">
            <v/>
          </cell>
          <cell r="D3866" t="str">
            <v/>
          </cell>
          <cell r="F3866">
            <v>0</v>
          </cell>
          <cell r="G3866">
            <v>0</v>
          </cell>
        </row>
        <row r="3867">
          <cell r="A3867" t="str">
            <v/>
          </cell>
          <cell r="B3867" t="str">
            <v/>
          </cell>
          <cell r="D3867" t="str">
            <v/>
          </cell>
          <cell r="F3867">
            <v>0</v>
          </cell>
          <cell r="G3867">
            <v>0</v>
          </cell>
        </row>
        <row r="3868">
          <cell r="A3868" t="str">
            <v/>
          </cell>
          <cell r="B3868" t="str">
            <v/>
          </cell>
          <cell r="D3868" t="str">
            <v/>
          </cell>
          <cell r="F3868">
            <v>0</v>
          </cell>
          <cell r="G3868">
            <v>0</v>
          </cell>
        </row>
        <row r="3869">
          <cell r="A3869" t="str">
            <v/>
          </cell>
          <cell r="B3869" t="str">
            <v/>
          </cell>
          <cell r="D3869" t="str">
            <v/>
          </cell>
          <cell r="F3869">
            <v>0</v>
          </cell>
          <cell r="G3869">
            <v>0</v>
          </cell>
        </row>
        <row r="3870">
          <cell r="A3870" t="str">
            <v/>
          </cell>
          <cell r="B3870" t="str">
            <v/>
          </cell>
          <cell r="D3870" t="str">
            <v/>
          </cell>
          <cell r="F3870">
            <v>0</v>
          </cell>
          <cell r="G3870">
            <v>0</v>
          </cell>
        </row>
        <row r="3871">
          <cell r="A3871" t="str">
            <v/>
          </cell>
          <cell r="B3871" t="str">
            <v/>
          </cell>
          <cell r="D3871" t="str">
            <v/>
          </cell>
          <cell r="F3871">
            <v>0</v>
          </cell>
          <cell r="G3871">
            <v>0</v>
          </cell>
        </row>
        <row r="3872">
          <cell r="A3872" t="str">
            <v/>
          </cell>
          <cell r="B3872" t="str">
            <v/>
          </cell>
          <cell r="D3872" t="str">
            <v/>
          </cell>
          <cell r="F3872">
            <v>0</v>
          </cell>
          <cell r="G3872">
            <v>0</v>
          </cell>
        </row>
        <row r="3873">
          <cell r="F3873" t="str">
            <v>Total C</v>
          </cell>
          <cell r="G3873">
            <v>0</v>
          </cell>
        </row>
        <row r="3875">
          <cell r="A3875" t="str">
            <v/>
          </cell>
          <cell r="B3875" t="str">
            <v/>
          </cell>
          <cell r="D3875" t="str">
            <v>COSTO NETO</v>
          </cell>
          <cell r="F3875" t="str">
            <v>Total D=A+B+C</v>
          </cell>
          <cell r="G3875">
            <v>0</v>
          </cell>
        </row>
        <row r="3877">
          <cell r="A3877" t="str">
            <v>ANALISIS DE PRECIOS</v>
          </cell>
        </row>
        <row r="3878">
          <cell r="A3878" t="str">
            <v>COMITENTE:</v>
          </cell>
          <cell r="B3878" t="str">
            <v>INSTITUTO PROVINCIAL DE LA VIVIENDA</v>
          </cell>
        </row>
        <row r="3879">
          <cell r="A3879" t="str">
            <v>CONTRATISTA:</v>
          </cell>
          <cell r="B3879">
            <v>0</v>
          </cell>
        </row>
        <row r="3880">
          <cell r="A3880" t="str">
            <v>OBRA:</v>
          </cell>
          <cell r="B3880">
            <v>0</v>
          </cell>
          <cell r="F3880" t="str">
            <v>PRECIOS A:</v>
          </cell>
          <cell r="G3880">
            <v>0</v>
          </cell>
        </row>
        <row r="3881">
          <cell r="A3881" t="str">
            <v>UBICACIÓN:</v>
          </cell>
          <cell r="B3881">
            <v>0</v>
          </cell>
        </row>
        <row r="3882">
          <cell r="A3882" t="str">
            <v>RUBRO:</v>
          </cell>
          <cell r="C3882">
            <v>0</v>
          </cell>
        </row>
        <row r="3883">
          <cell r="A3883" t="str">
            <v>ITEM:</v>
          </cell>
          <cell r="B3883" t="str">
            <v/>
          </cell>
          <cell r="C3883" t="str">
            <v/>
          </cell>
          <cell r="F3883" t="str">
            <v>UNIDAD:</v>
          </cell>
          <cell r="G3883" t="str">
            <v/>
          </cell>
        </row>
        <row r="3885">
          <cell r="A3885" t="str">
            <v>DATOS REDETERMINACION</v>
          </cell>
          <cell r="C3885" t="str">
            <v>DESIGNACION</v>
          </cell>
          <cell r="D3885" t="str">
            <v>U</v>
          </cell>
          <cell r="E3885" t="str">
            <v>Cantidad</v>
          </cell>
          <cell r="F3885" t="str">
            <v>$ Unitarios</v>
          </cell>
          <cell r="G3885" t="str">
            <v>$ Parcial</v>
          </cell>
        </row>
        <row r="3886">
          <cell r="A3886" t="str">
            <v>CÓDIGO</v>
          </cell>
          <cell r="B3886" t="str">
            <v>DESCRIPCIÓN</v>
          </cell>
        </row>
        <row r="3887">
          <cell r="A3887" t="str">
            <v>A - MATERIALES</v>
          </cell>
        </row>
        <row r="3888">
          <cell r="A3888" t="str">
            <v/>
          </cell>
          <cell r="B3888" t="str">
            <v/>
          </cell>
          <cell r="D3888" t="str">
            <v/>
          </cell>
          <cell r="F3888">
            <v>0</v>
          </cell>
          <cell r="G3888">
            <v>0</v>
          </cell>
        </row>
        <row r="3889">
          <cell r="A3889" t="str">
            <v/>
          </cell>
          <cell r="B3889" t="str">
            <v/>
          </cell>
          <cell r="D3889" t="str">
            <v/>
          </cell>
          <cell r="F3889">
            <v>0</v>
          </cell>
          <cell r="G3889">
            <v>0</v>
          </cell>
        </row>
        <row r="3890">
          <cell r="A3890" t="str">
            <v/>
          </cell>
          <cell r="B3890" t="str">
            <v/>
          </cell>
          <cell r="D3890" t="str">
            <v/>
          </cell>
          <cell r="F3890">
            <v>0</v>
          </cell>
          <cell r="G3890">
            <v>0</v>
          </cell>
        </row>
        <row r="3891">
          <cell r="A3891" t="str">
            <v/>
          </cell>
          <cell r="B3891" t="str">
            <v/>
          </cell>
          <cell r="D3891" t="str">
            <v/>
          </cell>
          <cell r="F3891">
            <v>0</v>
          </cell>
          <cell r="G3891">
            <v>0</v>
          </cell>
        </row>
        <row r="3892">
          <cell r="A3892" t="str">
            <v/>
          </cell>
          <cell r="B3892" t="str">
            <v/>
          </cell>
          <cell r="D3892" t="str">
            <v/>
          </cell>
          <cell r="F3892">
            <v>0</v>
          </cell>
          <cell r="G3892">
            <v>0</v>
          </cell>
        </row>
        <row r="3893">
          <cell r="A3893" t="str">
            <v/>
          </cell>
          <cell r="B3893" t="str">
            <v/>
          </cell>
          <cell r="D3893" t="str">
            <v/>
          </cell>
          <cell r="F3893">
            <v>0</v>
          </cell>
          <cell r="G3893">
            <v>0</v>
          </cell>
        </row>
        <row r="3894">
          <cell r="A3894" t="str">
            <v/>
          </cell>
          <cell r="B3894" t="str">
            <v/>
          </cell>
          <cell r="D3894" t="str">
            <v/>
          </cell>
          <cell r="F3894">
            <v>0</v>
          </cell>
          <cell r="G3894">
            <v>0</v>
          </cell>
        </row>
        <row r="3895">
          <cell r="A3895" t="str">
            <v/>
          </cell>
          <cell r="B3895" t="str">
            <v/>
          </cell>
          <cell r="D3895" t="str">
            <v/>
          </cell>
          <cell r="F3895">
            <v>0</v>
          </cell>
          <cell r="G3895">
            <v>0</v>
          </cell>
        </row>
        <row r="3896">
          <cell r="A3896" t="str">
            <v/>
          </cell>
          <cell r="B3896" t="str">
            <v/>
          </cell>
          <cell r="D3896" t="str">
            <v/>
          </cell>
          <cell r="F3896">
            <v>0</v>
          </cell>
          <cell r="G3896">
            <v>0</v>
          </cell>
        </row>
        <row r="3897">
          <cell r="A3897" t="str">
            <v/>
          </cell>
          <cell r="B3897" t="str">
            <v/>
          </cell>
          <cell r="D3897" t="str">
            <v/>
          </cell>
          <cell r="F3897">
            <v>0</v>
          </cell>
          <cell r="G3897">
            <v>0</v>
          </cell>
        </row>
        <row r="3898">
          <cell r="A3898" t="str">
            <v/>
          </cell>
          <cell r="B3898" t="str">
            <v/>
          </cell>
          <cell r="D3898" t="str">
            <v/>
          </cell>
          <cell r="F3898">
            <v>0</v>
          </cell>
          <cell r="G3898">
            <v>0</v>
          </cell>
        </row>
        <row r="3899">
          <cell r="A3899" t="str">
            <v/>
          </cell>
          <cell r="B3899" t="str">
            <v/>
          </cell>
          <cell r="D3899" t="str">
            <v/>
          </cell>
          <cell r="F3899">
            <v>0</v>
          </cell>
          <cell r="G3899">
            <v>0</v>
          </cell>
        </row>
        <row r="3900">
          <cell r="A3900" t="str">
            <v/>
          </cell>
          <cell r="B3900" t="str">
            <v/>
          </cell>
          <cell r="D3900" t="str">
            <v/>
          </cell>
          <cell r="F3900">
            <v>0</v>
          </cell>
          <cell r="G3900">
            <v>0</v>
          </cell>
        </row>
        <row r="3901">
          <cell r="A3901" t="str">
            <v/>
          </cell>
          <cell r="B3901" t="str">
            <v/>
          </cell>
          <cell r="D3901" t="str">
            <v/>
          </cell>
          <cell r="F3901">
            <v>0</v>
          </cell>
          <cell r="G3901">
            <v>0</v>
          </cell>
        </row>
        <row r="3902">
          <cell r="A3902" t="str">
            <v/>
          </cell>
          <cell r="B3902" t="str">
            <v/>
          </cell>
          <cell r="D3902" t="str">
            <v/>
          </cell>
          <cell r="F3902">
            <v>0</v>
          </cell>
          <cell r="G3902">
            <v>0</v>
          </cell>
        </row>
        <row r="3903">
          <cell r="A3903" t="str">
            <v/>
          </cell>
          <cell r="B3903" t="str">
            <v/>
          </cell>
          <cell r="D3903" t="str">
            <v/>
          </cell>
          <cell r="F3903">
            <v>0</v>
          </cell>
          <cell r="G3903">
            <v>0</v>
          </cell>
        </row>
        <row r="3904">
          <cell r="A3904" t="str">
            <v/>
          </cell>
          <cell r="B3904" t="str">
            <v/>
          </cell>
          <cell r="D3904" t="str">
            <v/>
          </cell>
          <cell r="F3904">
            <v>0</v>
          </cell>
          <cell r="G3904">
            <v>0</v>
          </cell>
        </row>
        <row r="3905">
          <cell r="A3905" t="str">
            <v/>
          </cell>
          <cell r="B3905" t="str">
            <v/>
          </cell>
          <cell r="D3905" t="str">
            <v/>
          </cell>
          <cell r="F3905">
            <v>0</v>
          </cell>
          <cell r="G3905">
            <v>0</v>
          </cell>
        </row>
        <row r="3906">
          <cell r="A3906" t="str">
            <v/>
          </cell>
          <cell r="B3906" t="str">
            <v/>
          </cell>
          <cell r="D3906" t="str">
            <v/>
          </cell>
          <cell r="F3906">
            <v>0</v>
          </cell>
          <cell r="G3906">
            <v>0</v>
          </cell>
        </row>
        <row r="3907">
          <cell r="A3907" t="str">
            <v/>
          </cell>
          <cell r="B3907" t="str">
            <v/>
          </cell>
          <cell r="D3907" t="str">
            <v/>
          </cell>
          <cell r="F3907">
            <v>0</v>
          </cell>
          <cell r="G3907">
            <v>0</v>
          </cell>
        </row>
        <row r="3908">
          <cell r="F3908" t="str">
            <v>Total A</v>
          </cell>
          <cell r="G3908">
            <v>0</v>
          </cell>
        </row>
        <row r="3909">
          <cell r="A3909" t="str">
            <v>B - MANO DE OBRA</v>
          </cell>
        </row>
        <row r="3910">
          <cell r="A3910" t="str">
            <v/>
          </cell>
          <cell r="B3910" t="str">
            <v/>
          </cell>
          <cell r="D3910" t="str">
            <v/>
          </cell>
          <cell r="F3910">
            <v>0</v>
          </cell>
          <cell r="G3910">
            <v>0</v>
          </cell>
        </row>
        <row r="3911">
          <cell r="A3911" t="str">
            <v/>
          </cell>
          <cell r="B3911" t="str">
            <v/>
          </cell>
          <cell r="D3911" t="str">
            <v/>
          </cell>
          <cell r="F3911">
            <v>0</v>
          </cell>
          <cell r="G3911">
            <v>0</v>
          </cell>
        </row>
        <row r="3912">
          <cell r="A3912" t="str">
            <v/>
          </cell>
          <cell r="B3912" t="str">
            <v/>
          </cell>
          <cell r="D3912" t="str">
            <v/>
          </cell>
          <cell r="F3912">
            <v>0</v>
          </cell>
          <cell r="G3912">
            <v>0</v>
          </cell>
        </row>
        <row r="3913">
          <cell r="A3913" t="str">
            <v/>
          </cell>
          <cell r="B3913" t="str">
            <v/>
          </cell>
          <cell r="D3913" t="str">
            <v/>
          </cell>
          <cell r="F3913">
            <v>0</v>
          </cell>
          <cell r="G3913">
            <v>0</v>
          </cell>
        </row>
        <row r="3914">
          <cell r="A3914" t="str">
            <v/>
          </cell>
          <cell r="B3914" t="str">
            <v/>
          </cell>
          <cell r="D3914" t="str">
            <v/>
          </cell>
          <cell r="F3914">
            <v>0</v>
          </cell>
          <cell r="G3914">
            <v>0</v>
          </cell>
        </row>
        <row r="3915">
          <cell r="A3915" t="str">
            <v/>
          </cell>
          <cell r="B3915" t="str">
            <v/>
          </cell>
          <cell r="D3915" t="str">
            <v/>
          </cell>
          <cell r="F3915">
            <v>0</v>
          </cell>
          <cell r="G3915">
            <v>0</v>
          </cell>
        </row>
        <row r="3916">
          <cell r="A3916" t="str">
            <v/>
          </cell>
          <cell r="B3916" t="str">
            <v/>
          </cell>
          <cell r="D3916" t="str">
            <v/>
          </cell>
          <cell r="F3916">
            <v>0</v>
          </cell>
          <cell r="G3916">
            <v>0</v>
          </cell>
        </row>
        <row r="3917">
          <cell r="A3917" t="str">
            <v/>
          </cell>
          <cell r="B3917" t="str">
            <v/>
          </cell>
          <cell r="D3917" t="str">
            <v/>
          </cell>
          <cell r="F3917">
            <v>0</v>
          </cell>
          <cell r="G3917">
            <v>0</v>
          </cell>
        </row>
        <row r="3918">
          <cell r="F3918" t="str">
            <v>Total B</v>
          </cell>
          <cell r="G3918">
            <v>0</v>
          </cell>
        </row>
        <row r="3919">
          <cell r="A3919" t="str">
            <v>C - EQUIPOS</v>
          </cell>
        </row>
        <row r="3920">
          <cell r="A3920" t="str">
            <v/>
          </cell>
          <cell r="B3920" t="str">
            <v/>
          </cell>
          <cell r="D3920" t="str">
            <v/>
          </cell>
          <cell r="F3920">
            <v>0</v>
          </cell>
          <cell r="G3920">
            <v>0</v>
          </cell>
        </row>
        <row r="3921">
          <cell r="A3921" t="str">
            <v/>
          </cell>
          <cell r="B3921" t="str">
            <v/>
          </cell>
          <cell r="D3921" t="str">
            <v/>
          </cell>
          <cell r="F3921">
            <v>0</v>
          </cell>
          <cell r="G3921">
            <v>0</v>
          </cell>
        </row>
        <row r="3922">
          <cell r="A3922" t="str">
            <v/>
          </cell>
          <cell r="B3922" t="str">
            <v/>
          </cell>
          <cell r="D3922" t="str">
            <v/>
          </cell>
          <cell r="F3922">
            <v>0</v>
          </cell>
          <cell r="G3922">
            <v>0</v>
          </cell>
        </row>
        <row r="3923">
          <cell r="A3923" t="str">
            <v/>
          </cell>
          <cell r="B3923" t="str">
            <v/>
          </cell>
          <cell r="D3923" t="str">
            <v/>
          </cell>
          <cell r="F3923">
            <v>0</v>
          </cell>
          <cell r="G3923">
            <v>0</v>
          </cell>
        </row>
        <row r="3924">
          <cell r="A3924" t="str">
            <v/>
          </cell>
          <cell r="B3924" t="str">
            <v/>
          </cell>
          <cell r="D3924" t="str">
            <v/>
          </cell>
          <cell r="F3924">
            <v>0</v>
          </cell>
          <cell r="G3924">
            <v>0</v>
          </cell>
        </row>
        <row r="3925">
          <cell r="A3925" t="str">
            <v/>
          </cell>
          <cell r="B3925" t="str">
            <v/>
          </cell>
          <cell r="D3925" t="str">
            <v/>
          </cell>
          <cell r="F3925">
            <v>0</v>
          </cell>
          <cell r="G3925">
            <v>0</v>
          </cell>
        </row>
        <row r="3926">
          <cell r="A3926" t="str">
            <v/>
          </cell>
          <cell r="B3926" t="str">
            <v/>
          </cell>
          <cell r="D3926" t="str">
            <v/>
          </cell>
          <cell r="F3926">
            <v>0</v>
          </cell>
          <cell r="G3926">
            <v>0</v>
          </cell>
        </row>
        <row r="3927">
          <cell r="A3927" t="str">
            <v/>
          </cell>
          <cell r="B3927" t="str">
            <v/>
          </cell>
          <cell r="D3927" t="str">
            <v/>
          </cell>
          <cell r="F3927">
            <v>0</v>
          </cell>
          <cell r="G3927">
            <v>0</v>
          </cell>
        </row>
        <row r="3928">
          <cell r="A3928" t="str">
            <v/>
          </cell>
          <cell r="B3928" t="str">
            <v/>
          </cell>
          <cell r="D3928" t="str">
            <v/>
          </cell>
          <cell r="F3928">
            <v>0</v>
          </cell>
          <cell r="G3928">
            <v>0</v>
          </cell>
        </row>
        <row r="3929">
          <cell r="A3929" t="str">
            <v/>
          </cell>
          <cell r="B3929" t="str">
            <v/>
          </cell>
          <cell r="D3929" t="str">
            <v/>
          </cell>
          <cell r="F3929">
            <v>0</v>
          </cell>
          <cell r="G3929">
            <v>0</v>
          </cell>
        </row>
        <row r="3930">
          <cell r="F3930" t="str">
            <v>Total C</v>
          </cell>
          <cell r="G3930">
            <v>0</v>
          </cell>
        </row>
        <row r="3932">
          <cell r="A3932" t="str">
            <v/>
          </cell>
          <cell r="B3932" t="str">
            <v/>
          </cell>
          <cell r="D3932" t="str">
            <v>COSTO NETO</v>
          </cell>
          <cell r="F3932" t="str">
            <v>Total D=A+B+C</v>
          </cell>
          <cell r="G3932">
            <v>0</v>
          </cell>
        </row>
        <row r="3934">
          <cell r="A3934" t="str">
            <v>ANALISIS DE PRECIOS</v>
          </cell>
        </row>
        <row r="3935">
          <cell r="A3935" t="str">
            <v>COMITENTE:</v>
          </cell>
          <cell r="B3935" t="str">
            <v>INSTITUTO PROVINCIAL DE LA VIVIENDA</v>
          </cell>
        </row>
        <row r="3936">
          <cell r="A3936" t="str">
            <v>CONTRATISTA:</v>
          </cell>
          <cell r="B3936">
            <v>0</v>
          </cell>
        </row>
        <row r="3937">
          <cell r="A3937" t="str">
            <v>OBRA:</v>
          </cell>
          <cell r="B3937">
            <v>0</v>
          </cell>
          <cell r="F3937" t="str">
            <v>PRECIOS A:</v>
          </cell>
          <cell r="G3937">
            <v>0</v>
          </cell>
        </row>
        <row r="3938">
          <cell r="A3938" t="str">
            <v>UBICACIÓN:</v>
          </cell>
          <cell r="B3938">
            <v>0</v>
          </cell>
        </row>
        <row r="3939">
          <cell r="A3939" t="str">
            <v>RUBRO:</v>
          </cell>
          <cell r="C3939">
            <v>0</v>
          </cell>
        </row>
        <row r="3940">
          <cell r="A3940" t="str">
            <v>ITEM:</v>
          </cell>
          <cell r="B3940" t="str">
            <v/>
          </cell>
          <cell r="C3940" t="str">
            <v/>
          </cell>
          <cell r="F3940" t="str">
            <v>UNIDAD:</v>
          </cell>
          <cell r="G3940" t="str">
            <v/>
          </cell>
        </row>
        <row r="3942">
          <cell r="A3942" t="str">
            <v>DATOS REDETERMINACION</v>
          </cell>
          <cell r="C3942" t="str">
            <v>DESIGNACION</v>
          </cell>
          <cell r="D3942" t="str">
            <v>U</v>
          </cell>
          <cell r="E3942" t="str">
            <v>Cantidad</v>
          </cell>
          <cell r="F3942" t="str">
            <v>$ Unitarios</v>
          </cell>
          <cell r="G3942" t="str">
            <v>$ Parcial</v>
          </cell>
        </row>
        <row r="3943">
          <cell r="A3943" t="str">
            <v>CÓDIGO</v>
          </cell>
          <cell r="B3943" t="str">
            <v>DESCRIPCIÓN</v>
          </cell>
        </row>
        <row r="3944">
          <cell r="A3944" t="str">
            <v>A - MATERIALES</v>
          </cell>
        </row>
        <row r="3945">
          <cell r="A3945" t="str">
            <v/>
          </cell>
          <cell r="B3945" t="str">
            <v/>
          </cell>
          <cell r="D3945" t="str">
            <v/>
          </cell>
          <cell r="F3945">
            <v>0</v>
          </cell>
          <cell r="G3945">
            <v>0</v>
          </cell>
        </row>
        <row r="3946">
          <cell r="A3946" t="str">
            <v/>
          </cell>
          <cell r="B3946" t="str">
            <v/>
          </cell>
          <cell r="D3946" t="str">
            <v/>
          </cell>
          <cell r="F3946">
            <v>0</v>
          </cell>
          <cell r="G3946">
            <v>0</v>
          </cell>
        </row>
        <row r="3947">
          <cell r="A3947" t="str">
            <v/>
          </cell>
          <cell r="B3947" t="str">
            <v/>
          </cell>
          <cell r="D3947" t="str">
            <v/>
          </cell>
          <cell r="F3947">
            <v>0</v>
          </cell>
          <cell r="G3947">
            <v>0</v>
          </cell>
        </row>
        <row r="3948">
          <cell r="A3948" t="str">
            <v/>
          </cell>
          <cell r="B3948" t="str">
            <v/>
          </cell>
          <cell r="D3948" t="str">
            <v/>
          </cell>
          <cell r="F3948">
            <v>0</v>
          </cell>
          <cell r="G3948">
            <v>0</v>
          </cell>
        </row>
        <row r="3949">
          <cell r="A3949" t="str">
            <v/>
          </cell>
          <cell r="B3949" t="str">
            <v/>
          </cell>
          <cell r="D3949" t="str">
            <v/>
          </cell>
          <cell r="F3949">
            <v>0</v>
          </cell>
          <cell r="G3949">
            <v>0</v>
          </cell>
        </row>
        <row r="3950">
          <cell r="A3950" t="str">
            <v/>
          </cell>
          <cell r="B3950" t="str">
            <v/>
          </cell>
          <cell r="D3950" t="str">
            <v/>
          </cell>
          <cell r="F3950">
            <v>0</v>
          </cell>
          <cell r="G3950">
            <v>0</v>
          </cell>
        </row>
        <row r="3951">
          <cell r="A3951" t="str">
            <v/>
          </cell>
          <cell r="B3951" t="str">
            <v/>
          </cell>
          <cell r="D3951" t="str">
            <v/>
          </cell>
          <cell r="F3951">
            <v>0</v>
          </cell>
          <cell r="G3951">
            <v>0</v>
          </cell>
        </row>
        <row r="3952">
          <cell r="A3952" t="str">
            <v/>
          </cell>
          <cell r="B3952" t="str">
            <v/>
          </cell>
          <cell r="D3952" t="str">
            <v/>
          </cell>
          <cell r="F3952">
            <v>0</v>
          </cell>
          <cell r="G3952">
            <v>0</v>
          </cell>
        </row>
        <row r="3953">
          <cell r="A3953" t="str">
            <v/>
          </cell>
          <cell r="B3953" t="str">
            <v/>
          </cell>
          <cell r="D3953" t="str">
            <v/>
          </cell>
          <cell r="F3953">
            <v>0</v>
          </cell>
          <cell r="G3953">
            <v>0</v>
          </cell>
        </row>
        <row r="3954">
          <cell r="A3954" t="str">
            <v/>
          </cell>
          <cell r="B3954" t="str">
            <v/>
          </cell>
          <cell r="D3954" t="str">
            <v/>
          </cell>
          <cell r="F3954">
            <v>0</v>
          </cell>
          <cell r="G3954">
            <v>0</v>
          </cell>
        </row>
        <row r="3955">
          <cell r="A3955" t="str">
            <v/>
          </cell>
          <cell r="B3955" t="str">
            <v/>
          </cell>
          <cell r="D3955" t="str">
            <v/>
          </cell>
          <cell r="F3955">
            <v>0</v>
          </cell>
          <cell r="G3955">
            <v>0</v>
          </cell>
        </row>
        <row r="3956">
          <cell r="A3956" t="str">
            <v/>
          </cell>
          <cell r="B3956" t="str">
            <v/>
          </cell>
          <cell r="D3956" t="str">
            <v/>
          </cell>
          <cell r="F3956">
            <v>0</v>
          </cell>
          <cell r="G3956">
            <v>0</v>
          </cell>
        </row>
        <row r="3957">
          <cell r="A3957" t="str">
            <v/>
          </cell>
          <cell r="B3957" t="str">
            <v/>
          </cell>
          <cell r="D3957" t="str">
            <v/>
          </cell>
          <cell r="F3957">
            <v>0</v>
          </cell>
          <cell r="G3957">
            <v>0</v>
          </cell>
        </row>
        <row r="3958">
          <cell r="A3958" t="str">
            <v/>
          </cell>
          <cell r="B3958" t="str">
            <v/>
          </cell>
          <cell r="D3958" t="str">
            <v/>
          </cell>
          <cell r="F3958">
            <v>0</v>
          </cell>
          <cell r="G3958">
            <v>0</v>
          </cell>
        </row>
        <row r="3959">
          <cell r="A3959" t="str">
            <v/>
          </cell>
          <cell r="B3959" t="str">
            <v/>
          </cell>
          <cell r="D3959" t="str">
            <v/>
          </cell>
          <cell r="F3959">
            <v>0</v>
          </cell>
          <cell r="G3959">
            <v>0</v>
          </cell>
        </row>
        <row r="3960">
          <cell r="A3960" t="str">
            <v/>
          </cell>
          <cell r="B3960" t="str">
            <v/>
          </cell>
          <cell r="D3960" t="str">
            <v/>
          </cell>
          <cell r="F3960">
            <v>0</v>
          </cell>
          <cell r="G3960">
            <v>0</v>
          </cell>
        </row>
        <row r="3961">
          <cell r="A3961" t="str">
            <v/>
          </cell>
          <cell r="B3961" t="str">
            <v/>
          </cell>
          <cell r="D3961" t="str">
            <v/>
          </cell>
          <cell r="F3961">
            <v>0</v>
          </cell>
          <cell r="G3961">
            <v>0</v>
          </cell>
        </row>
        <row r="3962">
          <cell r="A3962" t="str">
            <v/>
          </cell>
          <cell r="B3962" t="str">
            <v/>
          </cell>
          <cell r="D3962" t="str">
            <v/>
          </cell>
          <cell r="F3962">
            <v>0</v>
          </cell>
          <cell r="G3962">
            <v>0</v>
          </cell>
        </row>
        <row r="3963">
          <cell r="A3963" t="str">
            <v/>
          </cell>
          <cell r="B3963" t="str">
            <v/>
          </cell>
          <cell r="D3963" t="str">
            <v/>
          </cell>
          <cell r="F3963">
            <v>0</v>
          </cell>
          <cell r="G3963">
            <v>0</v>
          </cell>
        </row>
        <row r="3964">
          <cell r="A3964" t="str">
            <v/>
          </cell>
          <cell r="B3964" t="str">
            <v/>
          </cell>
          <cell r="D3964" t="str">
            <v/>
          </cell>
          <cell r="F3964">
            <v>0</v>
          </cell>
          <cell r="G3964">
            <v>0</v>
          </cell>
        </row>
        <row r="3965">
          <cell r="F3965" t="str">
            <v>Total A</v>
          </cell>
          <cell r="G3965">
            <v>0</v>
          </cell>
        </row>
        <row r="3966">
          <cell r="A3966" t="str">
            <v>B - MANO DE OBRA</v>
          </cell>
        </row>
        <row r="3967">
          <cell r="A3967" t="str">
            <v/>
          </cell>
          <cell r="B3967" t="str">
            <v/>
          </cell>
          <cell r="D3967" t="str">
            <v/>
          </cell>
          <cell r="F3967">
            <v>0</v>
          </cell>
          <cell r="G3967">
            <v>0</v>
          </cell>
        </row>
        <row r="3968">
          <cell r="A3968" t="str">
            <v/>
          </cell>
          <cell r="B3968" t="str">
            <v/>
          </cell>
          <cell r="D3968" t="str">
            <v/>
          </cell>
          <cell r="F3968">
            <v>0</v>
          </cell>
          <cell r="G3968">
            <v>0</v>
          </cell>
        </row>
        <row r="3969">
          <cell r="A3969" t="str">
            <v/>
          </cell>
          <cell r="B3969" t="str">
            <v/>
          </cell>
          <cell r="D3969" t="str">
            <v/>
          </cell>
          <cell r="F3969">
            <v>0</v>
          </cell>
          <cell r="G3969">
            <v>0</v>
          </cell>
        </row>
        <row r="3970">
          <cell r="A3970" t="str">
            <v/>
          </cell>
          <cell r="B3970" t="str">
            <v/>
          </cell>
          <cell r="D3970" t="str">
            <v/>
          </cell>
          <cell r="F3970">
            <v>0</v>
          </cell>
          <cell r="G3970">
            <v>0</v>
          </cell>
        </row>
        <row r="3971">
          <cell r="A3971" t="str">
            <v/>
          </cell>
          <cell r="B3971" t="str">
            <v/>
          </cell>
          <cell r="D3971" t="str">
            <v/>
          </cell>
          <cell r="F3971">
            <v>0</v>
          </cell>
          <cell r="G3971">
            <v>0</v>
          </cell>
        </row>
        <row r="3972">
          <cell r="A3972" t="str">
            <v/>
          </cell>
          <cell r="B3972" t="str">
            <v/>
          </cell>
          <cell r="D3972" t="str">
            <v/>
          </cell>
          <cell r="F3972">
            <v>0</v>
          </cell>
          <cell r="G3972">
            <v>0</v>
          </cell>
        </row>
        <row r="3973">
          <cell r="A3973" t="str">
            <v/>
          </cell>
          <cell r="B3973" t="str">
            <v/>
          </cell>
          <cell r="D3973" t="str">
            <v/>
          </cell>
          <cell r="F3973">
            <v>0</v>
          </cell>
          <cell r="G3973">
            <v>0</v>
          </cell>
        </row>
        <row r="3974">
          <cell r="A3974" t="str">
            <v/>
          </cell>
          <cell r="B3974" t="str">
            <v/>
          </cell>
          <cell r="D3974" t="str">
            <v/>
          </cell>
          <cell r="F3974">
            <v>0</v>
          </cell>
          <cell r="G3974">
            <v>0</v>
          </cell>
        </row>
        <row r="3975">
          <cell r="F3975" t="str">
            <v>Total B</v>
          </cell>
          <cell r="G3975">
            <v>0</v>
          </cell>
        </row>
        <row r="3976">
          <cell r="A3976" t="str">
            <v>C - EQUIPOS</v>
          </cell>
        </row>
        <row r="3977">
          <cell r="A3977" t="str">
            <v/>
          </cell>
          <cell r="B3977" t="str">
            <v/>
          </cell>
          <cell r="D3977" t="str">
            <v/>
          </cell>
          <cell r="F3977">
            <v>0</v>
          </cell>
          <cell r="G3977">
            <v>0</v>
          </cell>
        </row>
        <row r="3978">
          <cell r="A3978" t="str">
            <v/>
          </cell>
          <cell r="B3978" t="str">
            <v/>
          </cell>
          <cell r="D3978" t="str">
            <v/>
          </cell>
          <cell r="F3978">
            <v>0</v>
          </cell>
          <cell r="G3978">
            <v>0</v>
          </cell>
        </row>
        <row r="3979">
          <cell r="A3979" t="str">
            <v/>
          </cell>
          <cell r="B3979" t="str">
            <v/>
          </cell>
          <cell r="D3979" t="str">
            <v/>
          </cell>
          <cell r="F3979">
            <v>0</v>
          </cell>
          <cell r="G3979">
            <v>0</v>
          </cell>
        </row>
        <row r="3980">
          <cell r="A3980" t="str">
            <v/>
          </cell>
          <cell r="B3980" t="str">
            <v/>
          </cell>
          <cell r="D3980" t="str">
            <v/>
          </cell>
          <cell r="F3980">
            <v>0</v>
          </cell>
          <cell r="G3980">
            <v>0</v>
          </cell>
        </row>
        <row r="3981">
          <cell r="A3981" t="str">
            <v/>
          </cell>
          <cell r="B3981" t="str">
            <v/>
          </cell>
          <cell r="D3981" t="str">
            <v/>
          </cell>
          <cell r="F3981">
            <v>0</v>
          </cell>
          <cell r="G3981">
            <v>0</v>
          </cell>
        </row>
        <row r="3982">
          <cell r="A3982" t="str">
            <v/>
          </cell>
          <cell r="B3982" t="str">
            <v/>
          </cell>
          <cell r="D3982" t="str">
            <v/>
          </cell>
          <cell r="F3982">
            <v>0</v>
          </cell>
          <cell r="G3982">
            <v>0</v>
          </cell>
        </row>
        <row r="3983">
          <cell r="A3983" t="str">
            <v/>
          </cell>
          <cell r="B3983" t="str">
            <v/>
          </cell>
          <cell r="D3983" t="str">
            <v/>
          </cell>
          <cell r="F3983">
            <v>0</v>
          </cell>
          <cell r="G3983">
            <v>0</v>
          </cell>
        </row>
        <row r="3984">
          <cell r="A3984" t="str">
            <v/>
          </cell>
          <cell r="B3984" t="str">
            <v/>
          </cell>
          <cell r="D3984" t="str">
            <v/>
          </cell>
          <cell r="F3984">
            <v>0</v>
          </cell>
          <cell r="G3984">
            <v>0</v>
          </cell>
        </row>
        <row r="3985">
          <cell r="A3985" t="str">
            <v/>
          </cell>
          <cell r="B3985" t="str">
            <v/>
          </cell>
          <cell r="D3985" t="str">
            <v/>
          </cell>
          <cell r="F3985">
            <v>0</v>
          </cell>
          <cell r="G3985">
            <v>0</v>
          </cell>
        </row>
        <row r="3986">
          <cell r="A3986" t="str">
            <v/>
          </cell>
          <cell r="B3986" t="str">
            <v/>
          </cell>
          <cell r="D3986" t="str">
            <v/>
          </cell>
          <cell r="F3986">
            <v>0</v>
          </cell>
          <cell r="G3986">
            <v>0</v>
          </cell>
        </row>
        <row r="3987">
          <cell r="F3987" t="str">
            <v>Total C</v>
          </cell>
          <cell r="G3987">
            <v>0</v>
          </cell>
        </row>
        <row r="3989">
          <cell r="A3989" t="str">
            <v/>
          </cell>
          <cell r="B3989" t="str">
            <v/>
          </cell>
          <cell r="D3989" t="str">
            <v>COSTO NETO</v>
          </cell>
          <cell r="F3989" t="str">
            <v>Total D=A+B+C</v>
          </cell>
          <cell r="G3989">
            <v>0</v>
          </cell>
        </row>
        <row r="3991">
          <cell r="A3991" t="str">
            <v>ANALISIS DE PRECIOS</v>
          </cell>
        </row>
        <row r="3992">
          <cell r="A3992" t="str">
            <v>COMITENTE:</v>
          </cell>
          <cell r="B3992" t="str">
            <v>INSTITUTO PROVINCIAL DE LA VIVIENDA</v>
          </cell>
        </row>
        <row r="3993">
          <cell r="A3993" t="str">
            <v>CONTRATISTA:</v>
          </cell>
          <cell r="B3993">
            <v>0</v>
          </cell>
        </row>
        <row r="3994">
          <cell r="A3994" t="str">
            <v>OBRA:</v>
          </cell>
          <cell r="B3994">
            <v>0</v>
          </cell>
          <cell r="F3994" t="str">
            <v>PRECIOS A:</v>
          </cell>
          <cell r="G3994">
            <v>0</v>
          </cell>
        </row>
        <row r="3995">
          <cell r="A3995" t="str">
            <v>UBICACIÓN:</v>
          </cell>
          <cell r="B3995">
            <v>0</v>
          </cell>
        </row>
        <row r="3996">
          <cell r="A3996" t="str">
            <v>RUBRO:</v>
          </cell>
          <cell r="C3996">
            <v>0</v>
          </cell>
        </row>
        <row r="3997">
          <cell r="A3997" t="str">
            <v>ITEM:</v>
          </cell>
          <cell r="B3997" t="str">
            <v/>
          </cell>
          <cell r="C3997" t="str">
            <v/>
          </cell>
          <cell r="F3997" t="str">
            <v>UNIDAD:</v>
          </cell>
          <cell r="G3997" t="str">
            <v/>
          </cell>
        </row>
        <row r="3999">
          <cell r="A3999" t="str">
            <v>DATOS REDETERMINACION</v>
          </cell>
          <cell r="C3999" t="str">
            <v>DESIGNACION</v>
          </cell>
          <cell r="D3999" t="str">
            <v>U</v>
          </cell>
          <cell r="E3999" t="str">
            <v>Cantidad</v>
          </cell>
          <cell r="F3999" t="str">
            <v>$ Unitarios</v>
          </cell>
          <cell r="G3999" t="str">
            <v>$ Parcial</v>
          </cell>
        </row>
        <row r="4000">
          <cell r="A4000" t="str">
            <v>CÓDIGO</v>
          </cell>
          <cell r="B4000" t="str">
            <v>DESCRIPCIÓN</v>
          </cell>
        </row>
        <row r="4001">
          <cell r="A4001" t="str">
            <v>A - MATERIALES</v>
          </cell>
        </row>
        <row r="4002">
          <cell r="A4002" t="str">
            <v/>
          </cell>
          <cell r="B4002" t="str">
            <v/>
          </cell>
          <cell r="D4002" t="str">
            <v/>
          </cell>
          <cell r="F4002">
            <v>0</v>
          </cell>
          <cell r="G4002">
            <v>0</v>
          </cell>
        </row>
        <row r="4003">
          <cell r="A4003" t="str">
            <v/>
          </cell>
          <cell r="B4003" t="str">
            <v/>
          </cell>
          <cell r="D4003" t="str">
            <v/>
          </cell>
          <cell r="F4003">
            <v>0</v>
          </cell>
          <cell r="G4003">
            <v>0</v>
          </cell>
        </row>
        <row r="4004">
          <cell r="A4004" t="str">
            <v/>
          </cell>
          <cell r="B4004" t="str">
            <v/>
          </cell>
          <cell r="D4004" t="str">
            <v/>
          </cell>
          <cell r="F4004">
            <v>0</v>
          </cell>
          <cell r="G4004">
            <v>0</v>
          </cell>
        </row>
        <row r="4005">
          <cell r="A4005" t="str">
            <v/>
          </cell>
          <cell r="B4005" t="str">
            <v/>
          </cell>
          <cell r="D4005" t="str">
            <v/>
          </cell>
          <cell r="F4005">
            <v>0</v>
          </cell>
          <cell r="G4005">
            <v>0</v>
          </cell>
        </row>
        <row r="4006">
          <cell r="A4006" t="str">
            <v/>
          </cell>
          <cell r="B4006" t="str">
            <v/>
          </cell>
          <cell r="D4006" t="str">
            <v/>
          </cell>
          <cell r="F4006">
            <v>0</v>
          </cell>
          <cell r="G4006">
            <v>0</v>
          </cell>
        </row>
        <row r="4007">
          <cell r="A4007" t="str">
            <v/>
          </cell>
          <cell r="B4007" t="str">
            <v/>
          </cell>
          <cell r="D4007" t="str">
            <v/>
          </cell>
          <cell r="F4007">
            <v>0</v>
          </cell>
          <cell r="G4007">
            <v>0</v>
          </cell>
        </row>
        <row r="4008">
          <cell r="A4008" t="str">
            <v/>
          </cell>
          <cell r="B4008" t="str">
            <v/>
          </cell>
          <cell r="D4008" t="str">
            <v/>
          </cell>
          <cell r="F4008">
            <v>0</v>
          </cell>
          <cell r="G4008">
            <v>0</v>
          </cell>
        </row>
        <row r="4009">
          <cell r="A4009" t="str">
            <v/>
          </cell>
          <cell r="B4009" t="str">
            <v/>
          </cell>
          <cell r="D4009" t="str">
            <v/>
          </cell>
          <cell r="F4009">
            <v>0</v>
          </cell>
          <cell r="G4009">
            <v>0</v>
          </cell>
        </row>
        <row r="4010">
          <cell r="A4010" t="str">
            <v/>
          </cell>
          <cell r="B4010" t="str">
            <v/>
          </cell>
          <cell r="D4010" t="str">
            <v/>
          </cell>
          <cell r="F4010">
            <v>0</v>
          </cell>
          <cell r="G4010">
            <v>0</v>
          </cell>
        </row>
        <row r="4011">
          <cell r="A4011" t="str">
            <v/>
          </cell>
          <cell r="B4011" t="str">
            <v/>
          </cell>
          <cell r="D4011" t="str">
            <v/>
          </cell>
          <cell r="F4011">
            <v>0</v>
          </cell>
          <cell r="G4011">
            <v>0</v>
          </cell>
        </row>
        <row r="4012">
          <cell r="A4012" t="str">
            <v/>
          </cell>
          <cell r="B4012" t="str">
            <v/>
          </cell>
          <cell r="D4012" t="str">
            <v/>
          </cell>
          <cell r="F4012">
            <v>0</v>
          </cell>
          <cell r="G4012">
            <v>0</v>
          </cell>
        </row>
        <row r="4013">
          <cell r="A4013" t="str">
            <v/>
          </cell>
          <cell r="B4013" t="str">
            <v/>
          </cell>
          <cell r="D4013" t="str">
            <v/>
          </cell>
          <cell r="F4013">
            <v>0</v>
          </cell>
          <cell r="G4013">
            <v>0</v>
          </cell>
        </row>
        <row r="4014">
          <cell r="A4014" t="str">
            <v/>
          </cell>
          <cell r="B4014" t="str">
            <v/>
          </cell>
          <cell r="D4014" t="str">
            <v/>
          </cell>
          <cell r="F4014">
            <v>0</v>
          </cell>
          <cell r="G4014">
            <v>0</v>
          </cell>
        </row>
        <row r="4015">
          <cell r="A4015" t="str">
            <v/>
          </cell>
          <cell r="B4015" t="str">
            <v/>
          </cell>
          <cell r="D4015" t="str">
            <v/>
          </cell>
          <cell r="F4015">
            <v>0</v>
          </cell>
          <cell r="G4015">
            <v>0</v>
          </cell>
        </row>
        <row r="4016">
          <cell r="A4016" t="str">
            <v/>
          </cell>
          <cell r="B4016" t="str">
            <v/>
          </cell>
          <cell r="D4016" t="str">
            <v/>
          </cell>
          <cell r="F4016">
            <v>0</v>
          </cell>
          <cell r="G4016">
            <v>0</v>
          </cell>
        </row>
        <row r="4017">
          <cell r="A4017" t="str">
            <v/>
          </cell>
          <cell r="B4017" t="str">
            <v/>
          </cell>
          <cell r="D4017" t="str">
            <v/>
          </cell>
          <cell r="F4017">
            <v>0</v>
          </cell>
          <cell r="G4017">
            <v>0</v>
          </cell>
        </row>
        <row r="4018">
          <cell r="A4018" t="str">
            <v/>
          </cell>
          <cell r="B4018" t="str">
            <v/>
          </cell>
          <cell r="D4018" t="str">
            <v/>
          </cell>
          <cell r="F4018">
            <v>0</v>
          </cell>
          <cell r="G4018">
            <v>0</v>
          </cell>
        </row>
        <row r="4019">
          <cell r="A4019" t="str">
            <v/>
          </cell>
          <cell r="B4019" t="str">
            <v/>
          </cell>
          <cell r="D4019" t="str">
            <v/>
          </cell>
          <cell r="F4019">
            <v>0</v>
          </cell>
          <cell r="G4019">
            <v>0</v>
          </cell>
        </row>
        <row r="4020">
          <cell r="A4020" t="str">
            <v/>
          </cell>
          <cell r="B4020" t="str">
            <v/>
          </cell>
          <cell r="D4020" t="str">
            <v/>
          </cell>
          <cell r="F4020">
            <v>0</v>
          </cell>
          <cell r="G4020">
            <v>0</v>
          </cell>
        </row>
        <row r="4021">
          <cell r="A4021" t="str">
            <v/>
          </cell>
          <cell r="B4021" t="str">
            <v/>
          </cell>
          <cell r="D4021" t="str">
            <v/>
          </cell>
          <cell r="F4021">
            <v>0</v>
          </cell>
          <cell r="G4021">
            <v>0</v>
          </cell>
        </row>
        <row r="4022">
          <cell r="F4022" t="str">
            <v>Total A</v>
          </cell>
          <cell r="G4022">
            <v>0</v>
          </cell>
        </row>
        <row r="4023">
          <cell r="A4023" t="str">
            <v>B - MANO DE OBRA</v>
          </cell>
        </row>
        <row r="4024">
          <cell r="A4024" t="str">
            <v/>
          </cell>
          <cell r="B4024" t="str">
            <v/>
          </cell>
          <cell r="D4024" t="str">
            <v/>
          </cell>
          <cell r="F4024">
            <v>0</v>
          </cell>
          <cell r="G4024">
            <v>0</v>
          </cell>
        </row>
        <row r="4025">
          <cell r="A4025" t="str">
            <v/>
          </cell>
          <cell r="B4025" t="str">
            <v/>
          </cell>
          <cell r="D4025" t="str">
            <v/>
          </cell>
          <cell r="F4025">
            <v>0</v>
          </cell>
          <cell r="G4025">
            <v>0</v>
          </cell>
        </row>
        <row r="4026">
          <cell r="A4026" t="str">
            <v/>
          </cell>
          <cell r="B4026" t="str">
            <v/>
          </cell>
          <cell r="D4026" t="str">
            <v/>
          </cell>
          <cell r="F4026">
            <v>0</v>
          </cell>
          <cell r="G4026">
            <v>0</v>
          </cell>
        </row>
        <row r="4027">
          <cell r="A4027" t="str">
            <v/>
          </cell>
          <cell r="B4027" t="str">
            <v/>
          </cell>
          <cell r="D4027" t="str">
            <v/>
          </cell>
          <cell r="F4027">
            <v>0</v>
          </cell>
          <cell r="G4027">
            <v>0</v>
          </cell>
        </row>
        <row r="4028">
          <cell r="A4028" t="str">
            <v/>
          </cell>
          <cell r="B4028" t="str">
            <v/>
          </cell>
          <cell r="D4028" t="str">
            <v/>
          </cell>
          <cell r="F4028">
            <v>0</v>
          </cell>
          <cell r="G4028">
            <v>0</v>
          </cell>
        </row>
        <row r="4029">
          <cell r="A4029" t="str">
            <v/>
          </cell>
          <cell r="B4029" t="str">
            <v/>
          </cell>
          <cell r="D4029" t="str">
            <v/>
          </cell>
          <cell r="F4029">
            <v>0</v>
          </cell>
          <cell r="G4029">
            <v>0</v>
          </cell>
        </row>
        <row r="4030">
          <cell r="A4030" t="str">
            <v/>
          </cell>
          <cell r="B4030" t="str">
            <v/>
          </cell>
          <cell r="D4030" t="str">
            <v/>
          </cell>
          <cell r="F4030">
            <v>0</v>
          </cell>
          <cell r="G4030">
            <v>0</v>
          </cell>
        </row>
        <row r="4031">
          <cell r="A4031" t="str">
            <v/>
          </cell>
          <cell r="B4031" t="str">
            <v/>
          </cell>
          <cell r="D4031" t="str">
            <v/>
          </cell>
          <cell r="F4031">
            <v>0</v>
          </cell>
          <cell r="G4031">
            <v>0</v>
          </cell>
        </row>
        <row r="4032">
          <cell r="F4032" t="str">
            <v>Total B</v>
          </cell>
          <cell r="G4032">
            <v>0</v>
          </cell>
        </row>
        <row r="4033">
          <cell r="A4033" t="str">
            <v>C - EQUIPOS</v>
          </cell>
        </row>
        <row r="4034">
          <cell r="A4034" t="str">
            <v/>
          </cell>
          <cell r="B4034" t="str">
            <v/>
          </cell>
          <cell r="D4034" t="str">
            <v/>
          </cell>
          <cell r="F4034">
            <v>0</v>
          </cell>
          <cell r="G4034">
            <v>0</v>
          </cell>
        </row>
        <row r="4035">
          <cell r="A4035" t="str">
            <v/>
          </cell>
          <cell r="B4035" t="str">
            <v/>
          </cell>
          <cell r="D4035" t="str">
            <v/>
          </cell>
          <cell r="F4035">
            <v>0</v>
          </cell>
          <cell r="G4035">
            <v>0</v>
          </cell>
        </row>
        <row r="4036">
          <cell r="A4036" t="str">
            <v/>
          </cell>
          <cell r="B4036" t="str">
            <v/>
          </cell>
          <cell r="D4036" t="str">
            <v/>
          </cell>
          <cell r="F4036">
            <v>0</v>
          </cell>
          <cell r="G4036">
            <v>0</v>
          </cell>
        </row>
        <row r="4037">
          <cell r="A4037" t="str">
            <v/>
          </cell>
          <cell r="B4037" t="str">
            <v/>
          </cell>
          <cell r="D4037" t="str">
            <v/>
          </cell>
          <cell r="F4037">
            <v>0</v>
          </cell>
          <cell r="G4037">
            <v>0</v>
          </cell>
        </row>
        <row r="4038">
          <cell r="A4038" t="str">
            <v/>
          </cell>
          <cell r="B4038" t="str">
            <v/>
          </cell>
          <cell r="D4038" t="str">
            <v/>
          </cell>
          <cell r="F4038">
            <v>0</v>
          </cell>
          <cell r="G4038">
            <v>0</v>
          </cell>
        </row>
        <row r="4039">
          <cell r="A4039" t="str">
            <v/>
          </cell>
          <cell r="B4039" t="str">
            <v/>
          </cell>
          <cell r="D4039" t="str">
            <v/>
          </cell>
          <cell r="F4039">
            <v>0</v>
          </cell>
          <cell r="G4039">
            <v>0</v>
          </cell>
        </row>
        <row r="4040">
          <cell r="A4040" t="str">
            <v/>
          </cell>
          <cell r="B4040" t="str">
            <v/>
          </cell>
          <cell r="D4040" t="str">
            <v/>
          </cell>
          <cell r="F4040">
            <v>0</v>
          </cell>
          <cell r="G4040">
            <v>0</v>
          </cell>
        </row>
        <row r="4041">
          <cell r="A4041" t="str">
            <v/>
          </cell>
          <cell r="B4041" t="str">
            <v/>
          </cell>
          <cell r="D4041" t="str">
            <v/>
          </cell>
          <cell r="F4041">
            <v>0</v>
          </cell>
          <cell r="G4041">
            <v>0</v>
          </cell>
        </row>
        <row r="4042">
          <cell r="A4042" t="str">
            <v/>
          </cell>
          <cell r="B4042" t="str">
            <v/>
          </cell>
          <cell r="D4042" t="str">
            <v/>
          </cell>
          <cell r="F4042">
            <v>0</v>
          </cell>
          <cell r="G4042">
            <v>0</v>
          </cell>
        </row>
        <row r="4043">
          <cell r="A4043" t="str">
            <v/>
          </cell>
          <cell r="B4043" t="str">
            <v/>
          </cell>
          <cell r="D4043" t="str">
            <v/>
          </cell>
          <cell r="F4043">
            <v>0</v>
          </cell>
          <cell r="G4043">
            <v>0</v>
          </cell>
        </row>
        <row r="4044">
          <cell r="F4044" t="str">
            <v>Total C</v>
          </cell>
          <cell r="G4044">
            <v>0</v>
          </cell>
        </row>
        <row r="4046">
          <cell r="A4046" t="str">
            <v/>
          </cell>
          <cell r="B4046" t="str">
            <v/>
          </cell>
          <cell r="D4046" t="str">
            <v>COSTO NETO</v>
          </cell>
          <cell r="F4046" t="str">
            <v>Total D=A+B+C</v>
          </cell>
          <cell r="G4046">
            <v>0</v>
          </cell>
        </row>
        <row r="4048">
          <cell r="A4048" t="str">
            <v>ANALISIS DE PRECIOS</v>
          </cell>
        </row>
        <row r="4049">
          <cell r="A4049" t="str">
            <v>COMITENTE:</v>
          </cell>
          <cell r="B4049" t="str">
            <v>INSTITUTO PROVINCIAL DE LA VIVIENDA</v>
          </cell>
        </row>
        <row r="4050">
          <cell r="A4050" t="str">
            <v>CONTRATISTA:</v>
          </cell>
          <cell r="B4050">
            <v>0</v>
          </cell>
        </row>
        <row r="4051">
          <cell r="A4051" t="str">
            <v>OBRA:</v>
          </cell>
          <cell r="B4051">
            <v>0</v>
          </cell>
          <cell r="F4051" t="str">
            <v>PRECIOS A:</v>
          </cell>
          <cell r="G4051">
            <v>0</v>
          </cell>
        </row>
        <row r="4052">
          <cell r="A4052" t="str">
            <v>UBICACIÓN:</v>
          </cell>
          <cell r="B4052">
            <v>0</v>
          </cell>
        </row>
        <row r="4053">
          <cell r="A4053" t="str">
            <v>RUBRO:</v>
          </cell>
          <cell r="C4053">
            <v>0</v>
          </cell>
        </row>
        <row r="4054">
          <cell r="A4054" t="str">
            <v>ITEM:</v>
          </cell>
          <cell r="B4054" t="str">
            <v/>
          </cell>
          <cell r="C4054" t="str">
            <v/>
          </cell>
          <cell r="F4054" t="str">
            <v>UNIDAD:</v>
          </cell>
          <cell r="G4054" t="str">
            <v/>
          </cell>
        </row>
        <row r="4056">
          <cell r="A4056" t="str">
            <v>DATOS REDETERMINACION</v>
          </cell>
          <cell r="C4056" t="str">
            <v>DESIGNACION</v>
          </cell>
          <cell r="D4056" t="str">
            <v>U</v>
          </cell>
          <cell r="E4056" t="str">
            <v>Cantidad</v>
          </cell>
          <cell r="F4056" t="str">
            <v>$ Unitarios</v>
          </cell>
          <cell r="G4056" t="str">
            <v>$ Parcial</v>
          </cell>
        </row>
        <row r="4057">
          <cell r="A4057" t="str">
            <v>CÓDIGO</v>
          </cell>
          <cell r="B4057" t="str">
            <v>DESCRIPCIÓN</v>
          </cell>
        </row>
        <row r="4058">
          <cell r="A4058" t="str">
            <v>A - MATERIALES</v>
          </cell>
        </row>
        <row r="4059">
          <cell r="A4059" t="str">
            <v/>
          </cell>
          <cell r="B4059" t="str">
            <v/>
          </cell>
          <cell r="D4059" t="str">
            <v/>
          </cell>
          <cell r="F4059">
            <v>0</v>
          </cell>
          <cell r="G4059">
            <v>0</v>
          </cell>
        </row>
        <row r="4060">
          <cell r="A4060" t="str">
            <v/>
          </cell>
          <cell r="B4060" t="str">
            <v/>
          </cell>
          <cell r="D4060" t="str">
            <v/>
          </cell>
          <cell r="F4060">
            <v>0</v>
          </cell>
          <cell r="G4060">
            <v>0</v>
          </cell>
        </row>
        <row r="4061">
          <cell r="A4061" t="str">
            <v/>
          </cell>
          <cell r="B4061" t="str">
            <v/>
          </cell>
          <cell r="D4061" t="str">
            <v/>
          </cell>
          <cell r="F4061">
            <v>0</v>
          </cell>
          <cell r="G4061">
            <v>0</v>
          </cell>
        </row>
        <row r="4062">
          <cell r="A4062" t="str">
            <v/>
          </cell>
          <cell r="B4062" t="str">
            <v/>
          </cell>
          <cell r="D4062" t="str">
            <v/>
          </cell>
          <cell r="F4062">
            <v>0</v>
          </cell>
          <cell r="G4062">
            <v>0</v>
          </cell>
        </row>
        <row r="4063">
          <cell r="A4063" t="str">
            <v/>
          </cell>
          <cell r="B4063" t="str">
            <v/>
          </cell>
          <cell r="D4063" t="str">
            <v/>
          </cell>
          <cell r="F4063">
            <v>0</v>
          </cell>
          <cell r="G4063">
            <v>0</v>
          </cell>
        </row>
        <row r="4064">
          <cell r="A4064" t="str">
            <v/>
          </cell>
          <cell r="B4064" t="str">
            <v/>
          </cell>
          <cell r="D4064" t="str">
            <v/>
          </cell>
          <cell r="F4064">
            <v>0</v>
          </cell>
          <cell r="G4064">
            <v>0</v>
          </cell>
        </row>
        <row r="4065">
          <cell r="A4065" t="str">
            <v/>
          </cell>
          <cell r="B4065" t="str">
            <v/>
          </cell>
          <cell r="D4065" t="str">
            <v/>
          </cell>
          <cell r="F4065">
            <v>0</v>
          </cell>
          <cell r="G4065">
            <v>0</v>
          </cell>
        </row>
        <row r="4066">
          <cell r="A4066" t="str">
            <v/>
          </cell>
          <cell r="B4066" t="str">
            <v/>
          </cell>
          <cell r="D4066" t="str">
            <v/>
          </cell>
          <cell r="F4066">
            <v>0</v>
          </cell>
          <cell r="G4066">
            <v>0</v>
          </cell>
        </row>
        <row r="4067">
          <cell r="A4067" t="str">
            <v/>
          </cell>
          <cell r="B4067" t="str">
            <v/>
          </cell>
          <cell r="D4067" t="str">
            <v/>
          </cell>
          <cell r="F4067">
            <v>0</v>
          </cell>
          <cell r="G4067">
            <v>0</v>
          </cell>
        </row>
        <row r="4068">
          <cell r="A4068" t="str">
            <v/>
          </cell>
          <cell r="B4068" t="str">
            <v/>
          </cell>
          <cell r="D4068" t="str">
            <v/>
          </cell>
          <cell r="F4068">
            <v>0</v>
          </cell>
          <cell r="G4068">
            <v>0</v>
          </cell>
        </row>
        <row r="4069">
          <cell r="A4069" t="str">
            <v/>
          </cell>
          <cell r="B4069" t="str">
            <v/>
          </cell>
          <cell r="D4069" t="str">
            <v/>
          </cell>
          <cell r="F4069">
            <v>0</v>
          </cell>
          <cell r="G4069">
            <v>0</v>
          </cell>
        </row>
        <row r="4070">
          <cell r="A4070" t="str">
            <v/>
          </cell>
          <cell r="B4070" t="str">
            <v/>
          </cell>
          <cell r="D4070" t="str">
            <v/>
          </cell>
          <cell r="F4070">
            <v>0</v>
          </cell>
          <cell r="G4070">
            <v>0</v>
          </cell>
        </row>
        <row r="4071">
          <cell r="A4071" t="str">
            <v/>
          </cell>
          <cell r="B4071" t="str">
            <v/>
          </cell>
          <cell r="D4071" t="str">
            <v/>
          </cell>
          <cell r="F4071">
            <v>0</v>
          </cell>
          <cell r="G4071">
            <v>0</v>
          </cell>
        </row>
        <row r="4072">
          <cell r="A4072" t="str">
            <v/>
          </cell>
          <cell r="B4072" t="str">
            <v/>
          </cell>
          <cell r="D4072" t="str">
            <v/>
          </cell>
          <cell r="F4072">
            <v>0</v>
          </cell>
          <cell r="G4072">
            <v>0</v>
          </cell>
        </row>
        <row r="4073">
          <cell r="A4073" t="str">
            <v/>
          </cell>
          <cell r="B4073" t="str">
            <v/>
          </cell>
          <cell r="D4073" t="str">
            <v/>
          </cell>
          <cell r="F4073">
            <v>0</v>
          </cell>
          <cell r="G4073">
            <v>0</v>
          </cell>
        </row>
        <row r="4074">
          <cell r="A4074" t="str">
            <v/>
          </cell>
          <cell r="B4074" t="str">
            <v/>
          </cell>
          <cell r="D4074" t="str">
            <v/>
          </cell>
          <cell r="F4074">
            <v>0</v>
          </cell>
          <cell r="G4074">
            <v>0</v>
          </cell>
        </row>
        <row r="4075">
          <cell r="A4075" t="str">
            <v/>
          </cell>
          <cell r="B4075" t="str">
            <v/>
          </cell>
          <cell r="D4075" t="str">
            <v/>
          </cell>
          <cell r="F4075">
            <v>0</v>
          </cell>
          <cell r="G4075">
            <v>0</v>
          </cell>
        </row>
        <row r="4076">
          <cell r="A4076" t="str">
            <v/>
          </cell>
          <cell r="B4076" t="str">
            <v/>
          </cell>
          <cell r="D4076" t="str">
            <v/>
          </cell>
          <cell r="F4076">
            <v>0</v>
          </cell>
          <cell r="G4076">
            <v>0</v>
          </cell>
        </row>
        <row r="4077">
          <cell r="A4077" t="str">
            <v/>
          </cell>
          <cell r="B4077" t="str">
            <v/>
          </cell>
          <cell r="D4077" t="str">
            <v/>
          </cell>
          <cell r="F4077">
            <v>0</v>
          </cell>
          <cell r="G4077">
            <v>0</v>
          </cell>
        </row>
        <row r="4078">
          <cell r="A4078" t="str">
            <v/>
          </cell>
          <cell r="B4078" t="str">
            <v/>
          </cell>
          <cell r="D4078" t="str">
            <v/>
          </cell>
          <cell r="F4078">
            <v>0</v>
          </cell>
          <cell r="G4078">
            <v>0</v>
          </cell>
        </row>
        <row r="4079">
          <cell r="F4079" t="str">
            <v>Total A</v>
          </cell>
          <cell r="G4079">
            <v>0</v>
          </cell>
        </row>
        <row r="4080">
          <cell r="A4080" t="str">
            <v>B - MANO DE OBRA</v>
          </cell>
        </row>
        <row r="4081">
          <cell r="A4081" t="str">
            <v/>
          </cell>
          <cell r="B4081" t="str">
            <v/>
          </cell>
          <cell r="D4081" t="str">
            <v/>
          </cell>
          <cell r="F4081">
            <v>0</v>
          </cell>
          <cell r="G4081">
            <v>0</v>
          </cell>
        </row>
        <row r="4082">
          <cell r="A4082" t="str">
            <v/>
          </cell>
          <cell r="B4082" t="str">
            <v/>
          </cell>
          <cell r="D4082" t="str">
            <v/>
          </cell>
          <cell r="F4082">
            <v>0</v>
          </cell>
          <cell r="G4082">
            <v>0</v>
          </cell>
        </row>
        <row r="4083">
          <cell r="A4083" t="str">
            <v/>
          </cell>
          <cell r="B4083" t="str">
            <v/>
          </cell>
          <cell r="D4083" t="str">
            <v/>
          </cell>
          <cell r="F4083">
            <v>0</v>
          </cell>
          <cell r="G4083">
            <v>0</v>
          </cell>
        </row>
        <row r="4084">
          <cell r="A4084" t="str">
            <v/>
          </cell>
          <cell r="B4084" t="str">
            <v/>
          </cell>
          <cell r="D4084" t="str">
            <v/>
          </cell>
          <cell r="F4084">
            <v>0</v>
          </cell>
          <cell r="G4084">
            <v>0</v>
          </cell>
        </row>
        <row r="4085">
          <cell r="A4085" t="str">
            <v/>
          </cell>
          <cell r="B4085" t="str">
            <v/>
          </cell>
          <cell r="D4085" t="str">
            <v/>
          </cell>
          <cell r="F4085">
            <v>0</v>
          </cell>
          <cell r="G4085">
            <v>0</v>
          </cell>
        </row>
        <row r="4086">
          <cell r="A4086" t="str">
            <v/>
          </cell>
          <cell r="B4086" t="str">
            <v/>
          </cell>
          <cell r="D4086" t="str">
            <v/>
          </cell>
          <cell r="F4086">
            <v>0</v>
          </cell>
          <cell r="G4086">
            <v>0</v>
          </cell>
        </row>
        <row r="4087">
          <cell r="A4087" t="str">
            <v/>
          </cell>
          <cell r="B4087" t="str">
            <v/>
          </cell>
          <cell r="D4087" t="str">
            <v/>
          </cell>
          <cell r="F4087">
            <v>0</v>
          </cell>
          <cell r="G4087">
            <v>0</v>
          </cell>
        </row>
        <row r="4088">
          <cell r="A4088" t="str">
            <v/>
          </cell>
          <cell r="B4088" t="str">
            <v/>
          </cell>
          <cell r="D4088" t="str">
            <v/>
          </cell>
          <cell r="F4088">
            <v>0</v>
          </cell>
          <cell r="G4088">
            <v>0</v>
          </cell>
        </row>
        <row r="4089">
          <cell r="F4089" t="str">
            <v>Total B</v>
          </cell>
          <cell r="G4089">
            <v>0</v>
          </cell>
        </row>
        <row r="4090">
          <cell r="A4090" t="str">
            <v>C - EQUIPOS</v>
          </cell>
        </row>
        <row r="4091">
          <cell r="A4091" t="str">
            <v/>
          </cell>
          <cell r="B4091" t="str">
            <v/>
          </cell>
          <cell r="D4091" t="str">
            <v/>
          </cell>
          <cell r="F4091">
            <v>0</v>
          </cell>
          <cell r="G4091">
            <v>0</v>
          </cell>
        </row>
        <row r="4092">
          <cell r="A4092" t="str">
            <v/>
          </cell>
          <cell r="B4092" t="str">
            <v/>
          </cell>
          <cell r="D4092" t="str">
            <v/>
          </cell>
          <cell r="F4092">
            <v>0</v>
          </cell>
          <cell r="G4092">
            <v>0</v>
          </cell>
        </row>
        <row r="4093">
          <cell r="A4093" t="str">
            <v/>
          </cell>
          <cell r="B4093" t="str">
            <v/>
          </cell>
          <cell r="D4093" t="str">
            <v/>
          </cell>
          <cell r="F4093">
            <v>0</v>
          </cell>
          <cell r="G4093">
            <v>0</v>
          </cell>
        </row>
        <row r="4094">
          <cell r="A4094" t="str">
            <v/>
          </cell>
          <cell r="B4094" t="str">
            <v/>
          </cell>
          <cell r="D4094" t="str">
            <v/>
          </cell>
          <cell r="F4094">
            <v>0</v>
          </cell>
          <cell r="G4094">
            <v>0</v>
          </cell>
        </row>
        <row r="4095">
          <cell r="A4095" t="str">
            <v/>
          </cell>
          <cell r="B4095" t="str">
            <v/>
          </cell>
          <cell r="D4095" t="str">
            <v/>
          </cell>
          <cell r="F4095">
            <v>0</v>
          </cell>
          <cell r="G4095">
            <v>0</v>
          </cell>
        </row>
        <row r="4096">
          <cell r="A4096" t="str">
            <v/>
          </cell>
          <cell r="B4096" t="str">
            <v/>
          </cell>
          <cell r="D4096" t="str">
            <v/>
          </cell>
          <cell r="F4096">
            <v>0</v>
          </cell>
          <cell r="G4096">
            <v>0</v>
          </cell>
        </row>
        <row r="4097">
          <cell r="A4097" t="str">
            <v/>
          </cell>
          <cell r="B4097" t="str">
            <v/>
          </cell>
          <cell r="D4097" t="str">
            <v/>
          </cell>
          <cell r="F4097">
            <v>0</v>
          </cell>
          <cell r="G4097">
            <v>0</v>
          </cell>
        </row>
        <row r="4098">
          <cell r="A4098" t="str">
            <v/>
          </cell>
          <cell r="B4098" t="str">
            <v/>
          </cell>
          <cell r="D4098" t="str">
            <v/>
          </cell>
          <cell r="F4098">
            <v>0</v>
          </cell>
          <cell r="G4098">
            <v>0</v>
          </cell>
        </row>
        <row r="4099">
          <cell r="A4099" t="str">
            <v/>
          </cell>
          <cell r="B4099" t="str">
            <v/>
          </cell>
          <cell r="D4099" t="str">
            <v/>
          </cell>
          <cell r="F4099">
            <v>0</v>
          </cell>
          <cell r="G4099">
            <v>0</v>
          </cell>
        </row>
        <row r="4100">
          <cell r="A4100" t="str">
            <v/>
          </cell>
          <cell r="B4100" t="str">
            <v/>
          </cell>
          <cell r="D4100" t="str">
            <v/>
          </cell>
          <cell r="F4100">
            <v>0</v>
          </cell>
          <cell r="G4100">
            <v>0</v>
          </cell>
        </row>
        <row r="4101">
          <cell r="F4101" t="str">
            <v>Total C</v>
          </cell>
          <cell r="G4101">
            <v>0</v>
          </cell>
        </row>
        <row r="4103">
          <cell r="A4103" t="str">
            <v/>
          </cell>
          <cell r="B4103" t="str">
            <v/>
          </cell>
          <cell r="D4103" t="str">
            <v>COSTO NETO</v>
          </cell>
          <cell r="F4103" t="str">
            <v>Total D=A+B+C</v>
          </cell>
          <cell r="G4103">
            <v>0</v>
          </cell>
        </row>
        <row r="4105">
          <cell r="A4105" t="str">
            <v>ANALISIS DE PRECIOS</v>
          </cell>
        </row>
        <row r="4106">
          <cell r="A4106" t="str">
            <v>COMITENTE:</v>
          </cell>
          <cell r="B4106" t="str">
            <v>INSTITUTO PROVINCIAL DE LA VIVIENDA</v>
          </cell>
        </row>
        <row r="4107">
          <cell r="A4107" t="str">
            <v>CONTRATISTA:</v>
          </cell>
          <cell r="B4107">
            <v>0</v>
          </cell>
        </row>
        <row r="4108">
          <cell r="A4108" t="str">
            <v>OBRA:</v>
          </cell>
          <cell r="B4108">
            <v>0</v>
          </cell>
          <cell r="F4108" t="str">
            <v>PRECIOS A:</v>
          </cell>
          <cell r="G4108">
            <v>0</v>
          </cell>
        </row>
        <row r="4109">
          <cell r="A4109" t="str">
            <v>UBICACIÓN:</v>
          </cell>
          <cell r="B4109">
            <v>0</v>
          </cell>
        </row>
        <row r="4110">
          <cell r="A4110" t="str">
            <v>RUBRO:</v>
          </cell>
          <cell r="C4110">
            <v>0</v>
          </cell>
        </row>
        <row r="4111">
          <cell r="A4111" t="str">
            <v>ITEM:</v>
          </cell>
          <cell r="B4111" t="str">
            <v/>
          </cell>
          <cell r="C4111" t="str">
            <v/>
          </cell>
          <cell r="F4111" t="str">
            <v>UNIDAD:</v>
          </cell>
          <cell r="G4111" t="str">
            <v/>
          </cell>
        </row>
        <row r="4113">
          <cell r="A4113" t="str">
            <v>DATOS REDETERMINACION</v>
          </cell>
          <cell r="C4113" t="str">
            <v>DESIGNACION</v>
          </cell>
          <cell r="D4113" t="str">
            <v>U</v>
          </cell>
          <cell r="E4113" t="str">
            <v>Cantidad</v>
          </cell>
          <cell r="F4113" t="str">
            <v>$ Unitarios</v>
          </cell>
          <cell r="G4113" t="str">
            <v>$ Parcial</v>
          </cell>
        </row>
        <row r="4114">
          <cell r="A4114" t="str">
            <v>CÓDIGO</v>
          </cell>
          <cell r="B4114" t="str">
            <v>DESCRIPCIÓN</v>
          </cell>
        </row>
        <row r="4115">
          <cell r="A4115" t="str">
            <v>A - MATERIALES</v>
          </cell>
        </row>
        <row r="4116">
          <cell r="A4116" t="str">
            <v/>
          </cell>
          <cell r="B4116" t="str">
            <v/>
          </cell>
          <cell r="D4116" t="str">
            <v/>
          </cell>
          <cell r="F4116">
            <v>0</v>
          </cell>
          <cell r="G4116">
            <v>0</v>
          </cell>
        </row>
        <row r="4117">
          <cell r="A4117" t="str">
            <v/>
          </cell>
          <cell r="B4117" t="str">
            <v/>
          </cell>
          <cell r="D4117" t="str">
            <v/>
          </cell>
          <cell r="F4117">
            <v>0</v>
          </cell>
          <cell r="G4117">
            <v>0</v>
          </cell>
        </row>
        <row r="4118">
          <cell r="A4118" t="str">
            <v/>
          </cell>
          <cell r="B4118" t="str">
            <v/>
          </cell>
          <cell r="D4118" t="str">
            <v/>
          </cell>
          <cell r="F4118">
            <v>0</v>
          </cell>
          <cell r="G4118">
            <v>0</v>
          </cell>
        </row>
        <row r="4119">
          <cell r="A4119" t="str">
            <v/>
          </cell>
          <cell r="B4119" t="str">
            <v/>
          </cell>
          <cell r="D4119" t="str">
            <v/>
          </cell>
          <cell r="F4119">
            <v>0</v>
          </cell>
          <cell r="G4119">
            <v>0</v>
          </cell>
        </row>
        <row r="4120">
          <cell r="A4120" t="str">
            <v/>
          </cell>
          <cell r="B4120" t="str">
            <v/>
          </cell>
          <cell r="D4120" t="str">
            <v/>
          </cell>
          <cell r="F4120">
            <v>0</v>
          </cell>
          <cell r="G4120">
            <v>0</v>
          </cell>
        </row>
        <row r="4121">
          <cell r="A4121" t="str">
            <v/>
          </cell>
          <cell r="B4121" t="str">
            <v/>
          </cell>
          <cell r="D4121" t="str">
            <v/>
          </cell>
          <cell r="F4121">
            <v>0</v>
          </cell>
          <cell r="G4121">
            <v>0</v>
          </cell>
        </row>
        <row r="4122">
          <cell r="A4122" t="str">
            <v/>
          </cell>
          <cell r="B4122" t="str">
            <v/>
          </cell>
          <cell r="D4122" t="str">
            <v/>
          </cell>
          <cell r="F4122">
            <v>0</v>
          </cell>
          <cell r="G4122">
            <v>0</v>
          </cell>
        </row>
        <row r="4123">
          <cell r="A4123" t="str">
            <v/>
          </cell>
          <cell r="B4123" t="str">
            <v/>
          </cell>
          <cell r="D4123" t="str">
            <v/>
          </cell>
          <cell r="F4123">
            <v>0</v>
          </cell>
          <cell r="G4123">
            <v>0</v>
          </cell>
        </row>
        <row r="4124">
          <cell r="A4124" t="str">
            <v/>
          </cell>
          <cell r="B4124" t="str">
            <v/>
          </cell>
          <cell r="D4124" t="str">
            <v/>
          </cell>
          <cell r="F4124">
            <v>0</v>
          </cell>
          <cell r="G4124">
            <v>0</v>
          </cell>
        </row>
        <row r="4125">
          <cell r="A4125" t="str">
            <v/>
          </cell>
          <cell r="B4125" t="str">
            <v/>
          </cell>
          <cell r="D4125" t="str">
            <v/>
          </cell>
          <cell r="F4125">
            <v>0</v>
          </cell>
          <cell r="G4125">
            <v>0</v>
          </cell>
        </row>
        <row r="4126">
          <cell r="A4126" t="str">
            <v/>
          </cell>
          <cell r="B4126" t="str">
            <v/>
          </cell>
          <cell r="D4126" t="str">
            <v/>
          </cell>
          <cell r="F4126">
            <v>0</v>
          </cell>
          <cell r="G4126">
            <v>0</v>
          </cell>
        </row>
        <row r="4127">
          <cell r="A4127" t="str">
            <v/>
          </cell>
          <cell r="B4127" t="str">
            <v/>
          </cell>
          <cell r="D4127" t="str">
            <v/>
          </cell>
          <cell r="F4127">
            <v>0</v>
          </cell>
          <cell r="G4127">
            <v>0</v>
          </cell>
        </row>
        <row r="4128">
          <cell r="A4128" t="str">
            <v/>
          </cell>
          <cell r="B4128" t="str">
            <v/>
          </cell>
          <cell r="D4128" t="str">
            <v/>
          </cell>
          <cell r="F4128">
            <v>0</v>
          </cell>
          <cell r="G4128">
            <v>0</v>
          </cell>
        </row>
        <row r="4129">
          <cell r="A4129" t="str">
            <v/>
          </cell>
          <cell r="B4129" t="str">
            <v/>
          </cell>
          <cell r="D4129" t="str">
            <v/>
          </cell>
          <cell r="F4129">
            <v>0</v>
          </cell>
          <cell r="G4129">
            <v>0</v>
          </cell>
        </row>
        <row r="4130">
          <cell r="A4130" t="str">
            <v/>
          </cell>
          <cell r="B4130" t="str">
            <v/>
          </cell>
          <cell r="D4130" t="str">
            <v/>
          </cell>
          <cell r="F4130">
            <v>0</v>
          </cell>
          <cell r="G4130">
            <v>0</v>
          </cell>
        </row>
        <row r="4131">
          <cell r="A4131" t="str">
            <v/>
          </cell>
          <cell r="B4131" t="str">
            <v/>
          </cell>
          <cell r="D4131" t="str">
            <v/>
          </cell>
          <cell r="F4131">
            <v>0</v>
          </cell>
          <cell r="G4131">
            <v>0</v>
          </cell>
        </row>
        <row r="4132">
          <cell r="A4132" t="str">
            <v/>
          </cell>
          <cell r="B4132" t="str">
            <v/>
          </cell>
          <cell r="D4132" t="str">
            <v/>
          </cell>
          <cell r="F4132">
            <v>0</v>
          </cell>
          <cell r="G4132">
            <v>0</v>
          </cell>
        </row>
        <row r="4133">
          <cell r="A4133" t="str">
            <v/>
          </cell>
          <cell r="B4133" t="str">
            <v/>
          </cell>
          <cell r="D4133" t="str">
            <v/>
          </cell>
          <cell r="F4133">
            <v>0</v>
          </cell>
          <cell r="G4133">
            <v>0</v>
          </cell>
        </row>
        <row r="4134">
          <cell r="A4134" t="str">
            <v/>
          </cell>
          <cell r="B4134" t="str">
            <v/>
          </cell>
          <cell r="D4134" t="str">
            <v/>
          </cell>
          <cell r="F4134">
            <v>0</v>
          </cell>
          <cell r="G4134">
            <v>0</v>
          </cell>
        </row>
        <row r="4135">
          <cell r="A4135" t="str">
            <v/>
          </cell>
          <cell r="B4135" t="str">
            <v/>
          </cell>
          <cell r="D4135" t="str">
            <v/>
          </cell>
          <cell r="F4135">
            <v>0</v>
          </cell>
          <cell r="G4135">
            <v>0</v>
          </cell>
        </row>
        <row r="4136">
          <cell r="F4136" t="str">
            <v>Total A</v>
          </cell>
          <cell r="G4136">
            <v>0</v>
          </cell>
        </row>
        <row r="4137">
          <cell r="A4137" t="str">
            <v>B - MANO DE OBRA</v>
          </cell>
        </row>
        <row r="4138">
          <cell r="A4138" t="str">
            <v/>
          </cell>
          <cell r="B4138" t="str">
            <v/>
          </cell>
          <cell r="D4138" t="str">
            <v/>
          </cell>
          <cell r="F4138">
            <v>0</v>
          </cell>
          <cell r="G4138">
            <v>0</v>
          </cell>
        </row>
        <row r="4139">
          <cell r="A4139" t="str">
            <v/>
          </cell>
          <cell r="B4139" t="str">
            <v/>
          </cell>
          <cell r="D4139" t="str">
            <v/>
          </cell>
          <cell r="F4139">
            <v>0</v>
          </cell>
          <cell r="G4139">
            <v>0</v>
          </cell>
        </row>
        <row r="4140">
          <cell r="A4140" t="str">
            <v/>
          </cell>
          <cell r="B4140" t="str">
            <v/>
          </cell>
          <cell r="D4140" t="str">
            <v/>
          </cell>
          <cell r="F4140">
            <v>0</v>
          </cell>
          <cell r="G4140">
            <v>0</v>
          </cell>
        </row>
        <row r="4141">
          <cell r="A4141" t="str">
            <v/>
          </cell>
          <cell r="B4141" t="str">
            <v/>
          </cell>
          <cell r="D4141" t="str">
            <v/>
          </cell>
          <cell r="F4141">
            <v>0</v>
          </cell>
          <cell r="G4141">
            <v>0</v>
          </cell>
        </row>
        <row r="4142">
          <cell r="A4142" t="str">
            <v/>
          </cell>
          <cell r="B4142" t="str">
            <v/>
          </cell>
          <cell r="D4142" t="str">
            <v/>
          </cell>
          <cell r="F4142">
            <v>0</v>
          </cell>
          <cell r="G4142">
            <v>0</v>
          </cell>
        </row>
        <row r="4143">
          <cell r="A4143" t="str">
            <v/>
          </cell>
          <cell r="B4143" t="str">
            <v/>
          </cell>
          <cell r="D4143" t="str">
            <v/>
          </cell>
          <cell r="F4143">
            <v>0</v>
          </cell>
          <cell r="G4143">
            <v>0</v>
          </cell>
        </row>
        <row r="4144">
          <cell r="A4144" t="str">
            <v/>
          </cell>
          <cell r="B4144" t="str">
            <v/>
          </cell>
          <cell r="D4144" t="str">
            <v/>
          </cell>
          <cell r="F4144">
            <v>0</v>
          </cell>
          <cell r="G4144">
            <v>0</v>
          </cell>
        </row>
        <row r="4145">
          <cell r="A4145" t="str">
            <v/>
          </cell>
          <cell r="B4145" t="str">
            <v/>
          </cell>
          <cell r="D4145" t="str">
            <v/>
          </cell>
          <cell r="F4145">
            <v>0</v>
          </cell>
          <cell r="G4145">
            <v>0</v>
          </cell>
        </row>
        <row r="4146">
          <cell r="F4146" t="str">
            <v>Total B</v>
          </cell>
          <cell r="G4146">
            <v>0</v>
          </cell>
        </row>
        <row r="4147">
          <cell r="A4147" t="str">
            <v>C - EQUIPOS</v>
          </cell>
        </row>
        <row r="4148">
          <cell r="A4148" t="str">
            <v/>
          </cell>
          <cell r="B4148" t="str">
            <v/>
          </cell>
          <cell r="D4148" t="str">
            <v/>
          </cell>
          <cell r="F4148">
            <v>0</v>
          </cell>
          <cell r="G4148">
            <v>0</v>
          </cell>
        </row>
        <row r="4149">
          <cell r="A4149" t="str">
            <v/>
          </cell>
          <cell r="B4149" t="str">
            <v/>
          </cell>
          <cell r="D4149" t="str">
            <v/>
          </cell>
          <cell r="F4149">
            <v>0</v>
          </cell>
          <cell r="G4149">
            <v>0</v>
          </cell>
        </row>
        <row r="4150">
          <cell r="A4150" t="str">
            <v/>
          </cell>
          <cell r="B4150" t="str">
            <v/>
          </cell>
          <cell r="D4150" t="str">
            <v/>
          </cell>
          <cell r="F4150">
            <v>0</v>
          </cell>
          <cell r="G4150">
            <v>0</v>
          </cell>
        </row>
        <row r="4151">
          <cell r="A4151" t="str">
            <v/>
          </cell>
          <cell r="B4151" t="str">
            <v/>
          </cell>
          <cell r="D4151" t="str">
            <v/>
          </cell>
          <cell r="F4151">
            <v>0</v>
          </cell>
          <cell r="G4151">
            <v>0</v>
          </cell>
        </row>
        <row r="4152">
          <cell r="A4152" t="str">
            <v/>
          </cell>
          <cell r="B4152" t="str">
            <v/>
          </cell>
          <cell r="D4152" t="str">
            <v/>
          </cell>
          <cell r="F4152">
            <v>0</v>
          </cell>
          <cell r="G4152">
            <v>0</v>
          </cell>
        </row>
        <row r="4153">
          <cell r="A4153" t="str">
            <v/>
          </cell>
          <cell r="B4153" t="str">
            <v/>
          </cell>
          <cell r="D4153" t="str">
            <v/>
          </cell>
          <cell r="F4153">
            <v>0</v>
          </cell>
          <cell r="G4153">
            <v>0</v>
          </cell>
        </row>
        <row r="4154">
          <cell r="A4154" t="str">
            <v/>
          </cell>
          <cell r="B4154" t="str">
            <v/>
          </cell>
          <cell r="D4154" t="str">
            <v/>
          </cell>
          <cell r="F4154">
            <v>0</v>
          </cell>
          <cell r="G4154">
            <v>0</v>
          </cell>
        </row>
        <row r="4155">
          <cell r="A4155" t="str">
            <v/>
          </cell>
          <cell r="B4155" t="str">
            <v/>
          </cell>
          <cell r="D4155" t="str">
            <v/>
          </cell>
          <cell r="F4155">
            <v>0</v>
          </cell>
          <cell r="G4155">
            <v>0</v>
          </cell>
        </row>
        <row r="4156">
          <cell r="A4156" t="str">
            <v/>
          </cell>
          <cell r="B4156" t="str">
            <v/>
          </cell>
          <cell r="D4156" t="str">
            <v/>
          </cell>
          <cell r="F4156">
            <v>0</v>
          </cell>
          <cell r="G4156">
            <v>0</v>
          </cell>
        </row>
        <row r="4157">
          <cell r="A4157" t="str">
            <v/>
          </cell>
          <cell r="B4157" t="str">
            <v/>
          </cell>
          <cell r="D4157" t="str">
            <v/>
          </cell>
          <cell r="F4157">
            <v>0</v>
          </cell>
          <cell r="G4157">
            <v>0</v>
          </cell>
        </row>
        <row r="4158">
          <cell r="F4158" t="str">
            <v>Total C</v>
          </cell>
          <cell r="G4158">
            <v>0</v>
          </cell>
        </row>
        <row r="4160">
          <cell r="A4160" t="str">
            <v/>
          </cell>
          <cell r="B4160" t="str">
            <v/>
          </cell>
          <cell r="D4160" t="str">
            <v>COSTO NETO</v>
          </cell>
          <cell r="F4160" t="str">
            <v>Total D=A+B+C</v>
          </cell>
          <cell r="G4160">
            <v>0</v>
          </cell>
        </row>
        <row r="4162">
          <cell r="A4162" t="str">
            <v>ANALISIS DE PRECIOS</v>
          </cell>
        </row>
        <row r="4163">
          <cell r="A4163" t="str">
            <v>COMITENTE:</v>
          </cell>
          <cell r="B4163" t="str">
            <v>INSTITUTO PROVINCIAL DE LA VIVIENDA</v>
          </cell>
        </row>
        <row r="4164">
          <cell r="A4164" t="str">
            <v>CONTRATISTA:</v>
          </cell>
          <cell r="B4164">
            <v>0</v>
          </cell>
        </row>
        <row r="4165">
          <cell r="A4165" t="str">
            <v>OBRA:</v>
          </cell>
          <cell r="B4165">
            <v>0</v>
          </cell>
          <cell r="F4165" t="str">
            <v>PRECIOS A:</v>
          </cell>
          <cell r="G4165">
            <v>0</v>
          </cell>
        </row>
        <row r="4166">
          <cell r="A4166" t="str">
            <v>UBICACIÓN:</v>
          </cell>
          <cell r="B4166">
            <v>0</v>
          </cell>
        </row>
        <row r="4167">
          <cell r="A4167" t="str">
            <v>RUBRO:</v>
          </cell>
          <cell r="C4167">
            <v>0</v>
          </cell>
        </row>
        <row r="4168">
          <cell r="A4168" t="str">
            <v>ITEM:</v>
          </cell>
          <cell r="B4168" t="str">
            <v/>
          </cell>
          <cell r="C4168" t="str">
            <v/>
          </cell>
          <cell r="F4168" t="str">
            <v>UNIDAD:</v>
          </cell>
          <cell r="G4168" t="str">
            <v/>
          </cell>
        </row>
        <row r="4170">
          <cell r="A4170" t="str">
            <v>DATOS REDETERMINACION</v>
          </cell>
          <cell r="C4170" t="str">
            <v>DESIGNACION</v>
          </cell>
          <cell r="D4170" t="str">
            <v>U</v>
          </cell>
          <cell r="E4170" t="str">
            <v>Cantidad</v>
          </cell>
          <cell r="F4170" t="str">
            <v>$ Unitarios</v>
          </cell>
          <cell r="G4170" t="str">
            <v>$ Parcial</v>
          </cell>
        </row>
        <row r="4171">
          <cell r="A4171" t="str">
            <v>CÓDIGO</v>
          </cell>
          <cell r="B4171" t="str">
            <v>DESCRIPCIÓN</v>
          </cell>
        </row>
        <row r="4172">
          <cell r="A4172" t="str">
            <v>A - MATERIALES</v>
          </cell>
        </row>
        <row r="4173">
          <cell r="A4173" t="str">
            <v/>
          </cell>
          <cell r="B4173" t="str">
            <v/>
          </cell>
          <cell r="D4173" t="str">
            <v/>
          </cell>
          <cell r="F4173">
            <v>0</v>
          </cell>
          <cell r="G4173">
            <v>0</v>
          </cell>
        </row>
        <row r="4174">
          <cell r="A4174" t="str">
            <v/>
          </cell>
          <cell r="B4174" t="str">
            <v/>
          </cell>
          <cell r="D4174" t="str">
            <v/>
          </cell>
          <cell r="F4174">
            <v>0</v>
          </cell>
          <cell r="G4174">
            <v>0</v>
          </cell>
        </row>
        <row r="4175">
          <cell r="A4175" t="str">
            <v/>
          </cell>
          <cell r="B4175" t="str">
            <v/>
          </cell>
          <cell r="D4175" t="str">
            <v/>
          </cell>
          <cell r="F4175">
            <v>0</v>
          </cell>
          <cell r="G4175">
            <v>0</v>
          </cell>
        </row>
        <row r="4176">
          <cell r="A4176" t="str">
            <v/>
          </cell>
          <cell r="B4176" t="str">
            <v/>
          </cell>
          <cell r="D4176" t="str">
            <v/>
          </cell>
          <cell r="F4176">
            <v>0</v>
          </cell>
          <cell r="G4176">
            <v>0</v>
          </cell>
        </row>
        <row r="4177">
          <cell r="A4177" t="str">
            <v/>
          </cell>
          <cell r="B4177" t="str">
            <v/>
          </cell>
          <cell r="D4177" t="str">
            <v/>
          </cell>
          <cell r="F4177">
            <v>0</v>
          </cell>
          <cell r="G4177">
            <v>0</v>
          </cell>
        </row>
        <row r="4178">
          <cell r="A4178" t="str">
            <v/>
          </cell>
          <cell r="B4178" t="str">
            <v/>
          </cell>
          <cell r="D4178" t="str">
            <v/>
          </cell>
          <cell r="F4178">
            <v>0</v>
          </cell>
          <cell r="G4178">
            <v>0</v>
          </cell>
        </row>
        <row r="4179">
          <cell r="A4179" t="str">
            <v/>
          </cell>
          <cell r="B4179" t="str">
            <v/>
          </cell>
          <cell r="D4179" t="str">
            <v/>
          </cell>
          <cell r="F4179">
            <v>0</v>
          </cell>
          <cell r="G4179">
            <v>0</v>
          </cell>
        </row>
        <row r="4180">
          <cell r="A4180" t="str">
            <v/>
          </cell>
          <cell r="B4180" t="str">
            <v/>
          </cell>
          <cell r="D4180" t="str">
            <v/>
          </cell>
          <cell r="F4180">
            <v>0</v>
          </cell>
          <cell r="G4180">
            <v>0</v>
          </cell>
        </row>
        <row r="4181">
          <cell r="A4181" t="str">
            <v/>
          </cell>
          <cell r="B4181" t="str">
            <v/>
          </cell>
          <cell r="D4181" t="str">
            <v/>
          </cell>
          <cell r="F4181">
            <v>0</v>
          </cell>
          <cell r="G4181">
            <v>0</v>
          </cell>
        </row>
        <row r="4182">
          <cell r="A4182" t="str">
            <v/>
          </cell>
          <cell r="B4182" t="str">
            <v/>
          </cell>
          <cell r="D4182" t="str">
            <v/>
          </cell>
          <cell r="F4182">
            <v>0</v>
          </cell>
          <cell r="G4182">
            <v>0</v>
          </cell>
        </row>
        <row r="4183">
          <cell r="A4183" t="str">
            <v/>
          </cell>
          <cell r="B4183" t="str">
            <v/>
          </cell>
          <cell r="D4183" t="str">
            <v/>
          </cell>
          <cell r="F4183">
            <v>0</v>
          </cell>
          <cell r="G4183">
            <v>0</v>
          </cell>
        </row>
        <row r="4184">
          <cell r="A4184" t="str">
            <v/>
          </cell>
          <cell r="B4184" t="str">
            <v/>
          </cell>
          <cell r="D4184" t="str">
            <v/>
          </cell>
          <cell r="F4184">
            <v>0</v>
          </cell>
          <cell r="G4184">
            <v>0</v>
          </cell>
        </row>
        <row r="4185">
          <cell r="A4185" t="str">
            <v/>
          </cell>
          <cell r="B4185" t="str">
            <v/>
          </cell>
          <cell r="D4185" t="str">
            <v/>
          </cell>
          <cell r="F4185">
            <v>0</v>
          </cell>
          <cell r="G4185">
            <v>0</v>
          </cell>
        </row>
        <row r="4186">
          <cell r="A4186" t="str">
            <v/>
          </cell>
          <cell r="B4186" t="str">
            <v/>
          </cell>
          <cell r="D4186" t="str">
            <v/>
          </cell>
          <cell r="F4186">
            <v>0</v>
          </cell>
          <cell r="G4186">
            <v>0</v>
          </cell>
        </row>
        <row r="4187">
          <cell r="A4187" t="str">
            <v/>
          </cell>
          <cell r="B4187" t="str">
            <v/>
          </cell>
          <cell r="D4187" t="str">
            <v/>
          </cell>
          <cell r="F4187">
            <v>0</v>
          </cell>
          <cell r="G4187">
            <v>0</v>
          </cell>
        </row>
        <row r="4188">
          <cell r="A4188" t="str">
            <v/>
          </cell>
          <cell r="B4188" t="str">
            <v/>
          </cell>
          <cell r="D4188" t="str">
            <v/>
          </cell>
          <cell r="F4188">
            <v>0</v>
          </cell>
          <cell r="G4188">
            <v>0</v>
          </cell>
        </row>
        <row r="4189">
          <cell r="A4189" t="str">
            <v/>
          </cell>
          <cell r="B4189" t="str">
            <v/>
          </cell>
          <cell r="D4189" t="str">
            <v/>
          </cell>
          <cell r="F4189">
            <v>0</v>
          </cell>
          <cell r="G4189">
            <v>0</v>
          </cell>
        </row>
        <row r="4190">
          <cell r="A4190" t="str">
            <v/>
          </cell>
          <cell r="B4190" t="str">
            <v/>
          </cell>
          <cell r="D4190" t="str">
            <v/>
          </cell>
          <cell r="F4190">
            <v>0</v>
          </cell>
          <cell r="G4190">
            <v>0</v>
          </cell>
        </row>
        <row r="4191">
          <cell r="A4191" t="str">
            <v/>
          </cell>
          <cell r="B4191" t="str">
            <v/>
          </cell>
          <cell r="D4191" t="str">
            <v/>
          </cell>
          <cell r="F4191">
            <v>0</v>
          </cell>
          <cell r="G4191">
            <v>0</v>
          </cell>
        </row>
        <row r="4192">
          <cell r="A4192" t="str">
            <v/>
          </cell>
          <cell r="B4192" t="str">
            <v/>
          </cell>
          <cell r="D4192" t="str">
            <v/>
          </cell>
          <cell r="F4192">
            <v>0</v>
          </cell>
          <cell r="G4192">
            <v>0</v>
          </cell>
        </row>
        <row r="4193">
          <cell r="F4193" t="str">
            <v>Total A</v>
          </cell>
          <cell r="G4193">
            <v>0</v>
          </cell>
        </row>
        <row r="4194">
          <cell r="A4194" t="str">
            <v>B - MANO DE OBRA</v>
          </cell>
        </row>
        <row r="4195">
          <cell r="A4195" t="str">
            <v/>
          </cell>
          <cell r="B4195" t="str">
            <v/>
          </cell>
          <cell r="D4195" t="str">
            <v/>
          </cell>
          <cell r="F4195">
            <v>0</v>
          </cell>
          <cell r="G4195">
            <v>0</v>
          </cell>
        </row>
        <row r="4196">
          <cell r="A4196" t="str">
            <v/>
          </cell>
          <cell r="B4196" t="str">
            <v/>
          </cell>
          <cell r="D4196" t="str">
            <v/>
          </cell>
          <cell r="F4196">
            <v>0</v>
          </cell>
          <cell r="G4196">
            <v>0</v>
          </cell>
        </row>
        <row r="4197">
          <cell r="A4197" t="str">
            <v/>
          </cell>
          <cell r="B4197" t="str">
            <v/>
          </cell>
          <cell r="D4197" t="str">
            <v/>
          </cell>
          <cell r="F4197">
            <v>0</v>
          </cell>
          <cell r="G4197">
            <v>0</v>
          </cell>
        </row>
        <row r="4198">
          <cell r="A4198" t="str">
            <v/>
          </cell>
          <cell r="B4198" t="str">
            <v/>
          </cell>
          <cell r="D4198" t="str">
            <v/>
          </cell>
          <cell r="F4198">
            <v>0</v>
          </cell>
          <cell r="G4198">
            <v>0</v>
          </cell>
        </row>
        <row r="4199">
          <cell r="A4199" t="str">
            <v/>
          </cell>
          <cell r="B4199" t="str">
            <v/>
          </cell>
          <cell r="D4199" t="str">
            <v/>
          </cell>
          <cell r="F4199">
            <v>0</v>
          </cell>
          <cell r="G4199">
            <v>0</v>
          </cell>
        </row>
        <row r="4200">
          <cell r="A4200" t="str">
            <v/>
          </cell>
          <cell r="B4200" t="str">
            <v/>
          </cell>
          <cell r="D4200" t="str">
            <v/>
          </cell>
          <cell r="F4200">
            <v>0</v>
          </cell>
          <cell r="G4200">
            <v>0</v>
          </cell>
        </row>
        <row r="4201">
          <cell r="A4201" t="str">
            <v/>
          </cell>
          <cell r="B4201" t="str">
            <v/>
          </cell>
          <cell r="D4201" t="str">
            <v/>
          </cell>
          <cell r="F4201">
            <v>0</v>
          </cell>
          <cell r="G4201">
            <v>0</v>
          </cell>
        </row>
        <row r="4202">
          <cell r="A4202" t="str">
            <v/>
          </cell>
          <cell r="B4202" t="str">
            <v/>
          </cell>
          <cell r="D4202" t="str">
            <v/>
          </cell>
          <cell r="F4202">
            <v>0</v>
          </cell>
          <cell r="G4202">
            <v>0</v>
          </cell>
        </row>
        <row r="4203">
          <cell r="F4203" t="str">
            <v>Total B</v>
          </cell>
          <cell r="G4203">
            <v>0</v>
          </cell>
        </row>
        <row r="4204">
          <cell r="A4204" t="str">
            <v>C - EQUIPOS</v>
          </cell>
        </row>
        <row r="4205">
          <cell r="A4205" t="str">
            <v/>
          </cell>
          <cell r="B4205" t="str">
            <v/>
          </cell>
          <cell r="D4205" t="str">
            <v/>
          </cell>
          <cell r="F4205">
            <v>0</v>
          </cell>
          <cell r="G4205">
            <v>0</v>
          </cell>
        </row>
        <row r="4206">
          <cell r="A4206" t="str">
            <v/>
          </cell>
          <cell r="B4206" t="str">
            <v/>
          </cell>
          <cell r="D4206" t="str">
            <v/>
          </cell>
          <cell r="F4206">
            <v>0</v>
          </cell>
          <cell r="G4206">
            <v>0</v>
          </cell>
        </row>
        <row r="4207">
          <cell r="A4207" t="str">
            <v/>
          </cell>
          <cell r="B4207" t="str">
            <v/>
          </cell>
          <cell r="D4207" t="str">
            <v/>
          </cell>
          <cell r="F4207">
            <v>0</v>
          </cell>
          <cell r="G4207">
            <v>0</v>
          </cell>
        </row>
        <row r="4208">
          <cell r="A4208" t="str">
            <v/>
          </cell>
          <cell r="B4208" t="str">
            <v/>
          </cell>
          <cell r="D4208" t="str">
            <v/>
          </cell>
          <cell r="F4208">
            <v>0</v>
          </cell>
          <cell r="G4208">
            <v>0</v>
          </cell>
        </row>
        <row r="4209">
          <cell r="A4209" t="str">
            <v/>
          </cell>
          <cell r="B4209" t="str">
            <v/>
          </cell>
          <cell r="D4209" t="str">
            <v/>
          </cell>
          <cell r="F4209">
            <v>0</v>
          </cell>
          <cell r="G4209">
            <v>0</v>
          </cell>
        </row>
        <row r="4210">
          <cell r="A4210" t="str">
            <v/>
          </cell>
          <cell r="B4210" t="str">
            <v/>
          </cell>
          <cell r="D4210" t="str">
            <v/>
          </cell>
          <cell r="F4210">
            <v>0</v>
          </cell>
          <cell r="G4210">
            <v>0</v>
          </cell>
        </row>
        <row r="4211">
          <cell r="A4211" t="str">
            <v/>
          </cell>
          <cell r="B4211" t="str">
            <v/>
          </cell>
          <cell r="D4211" t="str">
            <v/>
          </cell>
          <cell r="F4211">
            <v>0</v>
          </cell>
          <cell r="G4211">
            <v>0</v>
          </cell>
        </row>
        <row r="4212">
          <cell r="A4212" t="str">
            <v/>
          </cell>
          <cell r="B4212" t="str">
            <v/>
          </cell>
          <cell r="D4212" t="str">
            <v/>
          </cell>
          <cell r="F4212">
            <v>0</v>
          </cell>
          <cell r="G4212">
            <v>0</v>
          </cell>
        </row>
        <row r="4213">
          <cell r="A4213" t="str">
            <v/>
          </cell>
          <cell r="B4213" t="str">
            <v/>
          </cell>
          <cell r="D4213" t="str">
            <v/>
          </cell>
          <cell r="F4213">
            <v>0</v>
          </cell>
          <cell r="G4213">
            <v>0</v>
          </cell>
        </row>
        <row r="4214">
          <cell r="A4214" t="str">
            <v/>
          </cell>
          <cell r="B4214" t="str">
            <v/>
          </cell>
          <cell r="D4214" t="str">
            <v/>
          </cell>
          <cell r="F4214">
            <v>0</v>
          </cell>
          <cell r="G4214">
            <v>0</v>
          </cell>
        </row>
        <row r="4215">
          <cell r="F4215" t="str">
            <v>Total C</v>
          </cell>
          <cell r="G4215">
            <v>0</v>
          </cell>
        </row>
        <row r="4217">
          <cell r="A4217" t="str">
            <v/>
          </cell>
          <cell r="B4217" t="str">
            <v/>
          </cell>
          <cell r="D4217" t="str">
            <v>COSTO NETO</v>
          </cell>
          <cell r="F4217" t="str">
            <v>Total D=A+B+C</v>
          </cell>
          <cell r="G4217">
            <v>0</v>
          </cell>
        </row>
        <row r="4219">
          <cell r="A4219" t="str">
            <v>ANALISIS DE PRECIOS</v>
          </cell>
        </row>
        <row r="4220">
          <cell r="A4220" t="str">
            <v>COMITENTE:</v>
          </cell>
          <cell r="B4220" t="str">
            <v>INSTITUTO PROVINCIAL DE LA VIVIENDA</v>
          </cell>
        </row>
        <row r="4221">
          <cell r="A4221" t="str">
            <v>CONTRATISTA:</v>
          </cell>
          <cell r="B4221">
            <v>0</v>
          </cell>
        </row>
        <row r="4222">
          <cell r="A4222" t="str">
            <v>OBRA:</v>
          </cell>
          <cell r="B4222">
            <v>0</v>
          </cell>
          <cell r="F4222" t="str">
            <v>PRECIOS A:</v>
          </cell>
          <cell r="G4222">
            <v>0</v>
          </cell>
        </row>
        <row r="4223">
          <cell r="A4223" t="str">
            <v>UBICACIÓN:</v>
          </cell>
          <cell r="B4223">
            <v>0</v>
          </cell>
        </row>
        <row r="4224">
          <cell r="A4224" t="str">
            <v>RUBRO:</v>
          </cell>
          <cell r="C4224">
            <v>0</v>
          </cell>
        </row>
        <row r="4225">
          <cell r="A4225" t="str">
            <v>ITEM:</v>
          </cell>
          <cell r="B4225" t="str">
            <v/>
          </cell>
          <cell r="C4225" t="str">
            <v/>
          </cell>
          <cell r="F4225" t="str">
            <v>UNIDAD:</v>
          </cell>
          <cell r="G4225" t="str">
            <v/>
          </cell>
        </row>
        <row r="4227">
          <cell r="A4227" t="str">
            <v>DATOS REDETERMINACION</v>
          </cell>
          <cell r="C4227" t="str">
            <v>DESIGNACION</v>
          </cell>
          <cell r="D4227" t="str">
            <v>U</v>
          </cell>
          <cell r="E4227" t="str">
            <v>Cantidad</v>
          </cell>
          <cell r="F4227" t="str">
            <v>$ Unitarios</v>
          </cell>
          <cell r="G4227" t="str">
            <v>$ Parcial</v>
          </cell>
        </row>
        <row r="4228">
          <cell r="A4228" t="str">
            <v>CÓDIGO</v>
          </cell>
          <cell r="B4228" t="str">
            <v>DESCRIPCIÓN</v>
          </cell>
        </row>
        <row r="4229">
          <cell r="A4229" t="str">
            <v>A - MATERIALES</v>
          </cell>
        </row>
        <row r="4230">
          <cell r="A4230" t="str">
            <v/>
          </cell>
          <cell r="B4230" t="str">
            <v/>
          </cell>
          <cell r="D4230" t="str">
            <v/>
          </cell>
          <cell r="F4230">
            <v>0</v>
          </cell>
          <cell r="G4230">
            <v>0</v>
          </cell>
        </row>
        <row r="4231">
          <cell r="A4231" t="str">
            <v/>
          </cell>
          <cell r="B4231" t="str">
            <v/>
          </cell>
          <cell r="D4231" t="str">
            <v/>
          </cell>
          <cell r="F4231">
            <v>0</v>
          </cell>
          <cell r="G4231">
            <v>0</v>
          </cell>
        </row>
        <row r="4232">
          <cell r="A4232" t="str">
            <v/>
          </cell>
          <cell r="B4232" t="str">
            <v/>
          </cell>
          <cell r="D4232" t="str">
            <v/>
          </cell>
          <cell r="F4232">
            <v>0</v>
          </cell>
          <cell r="G4232">
            <v>0</v>
          </cell>
        </row>
        <row r="4233">
          <cell r="A4233" t="str">
            <v/>
          </cell>
          <cell r="B4233" t="str">
            <v/>
          </cell>
          <cell r="D4233" t="str">
            <v/>
          </cell>
          <cell r="F4233">
            <v>0</v>
          </cell>
          <cell r="G4233">
            <v>0</v>
          </cell>
        </row>
        <row r="4234">
          <cell r="A4234" t="str">
            <v/>
          </cell>
          <cell r="B4234" t="str">
            <v/>
          </cell>
          <cell r="D4234" t="str">
            <v/>
          </cell>
          <cell r="F4234">
            <v>0</v>
          </cell>
          <cell r="G4234">
            <v>0</v>
          </cell>
        </row>
        <row r="4235">
          <cell r="A4235" t="str">
            <v/>
          </cell>
          <cell r="B4235" t="str">
            <v/>
          </cell>
          <cell r="D4235" t="str">
            <v/>
          </cell>
          <cell r="F4235">
            <v>0</v>
          </cell>
          <cell r="G4235">
            <v>0</v>
          </cell>
        </row>
        <row r="4236">
          <cell r="A4236" t="str">
            <v/>
          </cell>
          <cell r="B4236" t="str">
            <v/>
          </cell>
          <cell r="D4236" t="str">
            <v/>
          </cell>
          <cell r="F4236">
            <v>0</v>
          </cell>
          <cell r="G4236">
            <v>0</v>
          </cell>
        </row>
        <row r="4237">
          <cell r="A4237" t="str">
            <v/>
          </cell>
          <cell r="B4237" t="str">
            <v/>
          </cell>
          <cell r="D4237" t="str">
            <v/>
          </cell>
          <cell r="F4237">
            <v>0</v>
          </cell>
          <cell r="G4237">
            <v>0</v>
          </cell>
        </row>
        <row r="4238">
          <cell r="A4238" t="str">
            <v/>
          </cell>
          <cell r="B4238" t="str">
            <v/>
          </cell>
          <cell r="D4238" t="str">
            <v/>
          </cell>
          <cell r="F4238">
            <v>0</v>
          </cell>
          <cell r="G4238">
            <v>0</v>
          </cell>
        </row>
        <row r="4239">
          <cell r="A4239" t="str">
            <v/>
          </cell>
          <cell r="B4239" t="str">
            <v/>
          </cell>
          <cell r="D4239" t="str">
            <v/>
          </cell>
          <cell r="F4239">
            <v>0</v>
          </cell>
          <cell r="G4239">
            <v>0</v>
          </cell>
        </row>
        <row r="4240">
          <cell r="A4240" t="str">
            <v/>
          </cell>
          <cell r="B4240" t="str">
            <v/>
          </cell>
          <cell r="D4240" t="str">
            <v/>
          </cell>
          <cell r="F4240">
            <v>0</v>
          </cell>
          <cell r="G4240">
            <v>0</v>
          </cell>
        </row>
        <row r="4241">
          <cell r="A4241" t="str">
            <v/>
          </cell>
          <cell r="B4241" t="str">
            <v/>
          </cell>
          <cell r="D4241" t="str">
            <v/>
          </cell>
          <cell r="F4241">
            <v>0</v>
          </cell>
          <cell r="G4241">
            <v>0</v>
          </cell>
        </row>
        <row r="4242">
          <cell r="A4242" t="str">
            <v/>
          </cell>
          <cell r="B4242" t="str">
            <v/>
          </cell>
          <cell r="D4242" t="str">
            <v/>
          </cell>
          <cell r="F4242">
            <v>0</v>
          </cell>
          <cell r="G4242">
            <v>0</v>
          </cell>
        </row>
        <row r="4243">
          <cell r="A4243" t="str">
            <v/>
          </cell>
          <cell r="B4243" t="str">
            <v/>
          </cell>
          <cell r="D4243" t="str">
            <v/>
          </cell>
          <cell r="F4243">
            <v>0</v>
          </cell>
          <cell r="G4243">
            <v>0</v>
          </cell>
        </row>
        <row r="4244">
          <cell r="A4244" t="str">
            <v/>
          </cell>
          <cell r="B4244" t="str">
            <v/>
          </cell>
          <cell r="D4244" t="str">
            <v/>
          </cell>
          <cell r="F4244">
            <v>0</v>
          </cell>
          <cell r="G4244">
            <v>0</v>
          </cell>
        </row>
        <row r="4245">
          <cell r="A4245" t="str">
            <v/>
          </cell>
          <cell r="B4245" t="str">
            <v/>
          </cell>
          <cell r="D4245" t="str">
            <v/>
          </cell>
          <cell r="F4245">
            <v>0</v>
          </cell>
          <cell r="G4245">
            <v>0</v>
          </cell>
        </row>
        <row r="4246">
          <cell r="A4246" t="str">
            <v/>
          </cell>
          <cell r="B4246" t="str">
            <v/>
          </cell>
          <cell r="D4246" t="str">
            <v/>
          </cell>
          <cell r="F4246">
            <v>0</v>
          </cell>
          <cell r="G4246">
            <v>0</v>
          </cell>
        </row>
        <row r="4247">
          <cell r="A4247" t="str">
            <v/>
          </cell>
          <cell r="B4247" t="str">
            <v/>
          </cell>
          <cell r="D4247" t="str">
            <v/>
          </cell>
          <cell r="F4247">
            <v>0</v>
          </cell>
          <cell r="G4247">
            <v>0</v>
          </cell>
        </row>
        <row r="4248">
          <cell r="A4248" t="str">
            <v/>
          </cell>
          <cell r="B4248" t="str">
            <v/>
          </cell>
          <cell r="D4248" t="str">
            <v/>
          </cell>
          <cell r="F4248">
            <v>0</v>
          </cell>
          <cell r="G4248">
            <v>0</v>
          </cell>
        </row>
        <row r="4249">
          <cell r="A4249" t="str">
            <v/>
          </cell>
          <cell r="B4249" t="str">
            <v/>
          </cell>
          <cell r="D4249" t="str">
            <v/>
          </cell>
          <cell r="F4249">
            <v>0</v>
          </cell>
          <cell r="G4249">
            <v>0</v>
          </cell>
        </row>
        <row r="4250">
          <cell r="F4250" t="str">
            <v>Total A</v>
          </cell>
          <cell r="G4250">
            <v>0</v>
          </cell>
        </row>
        <row r="4251">
          <cell r="A4251" t="str">
            <v>B - MANO DE OBRA</v>
          </cell>
        </row>
        <row r="4252">
          <cell r="A4252" t="str">
            <v/>
          </cell>
          <cell r="B4252" t="str">
            <v/>
          </cell>
          <cell r="D4252" t="str">
            <v/>
          </cell>
          <cell r="F4252">
            <v>0</v>
          </cell>
          <cell r="G4252">
            <v>0</v>
          </cell>
        </row>
        <row r="4253">
          <cell r="A4253" t="str">
            <v/>
          </cell>
          <cell r="B4253" t="str">
            <v/>
          </cell>
          <cell r="D4253" t="str">
            <v/>
          </cell>
          <cell r="F4253">
            <v>0</v>
          </cell>
          <cell r="G4253">
            <v>0</v>
          </cell>
        </row>
        <row r="4254">
          <cell r="A4254" t="str">
            <v/>
          </cell>
          <cell r="B4254" t="str">
            <v/>
          </cell>
          <cell r="D4254" t="str">
            <v/>
          </cell>
          <cell r="F4254">
            <v>0</v>
          </cell>
          <cell r="G4254">
            <v>0</v>
          </cell>
        </row>
        <row r="4255">
          <cell r="A4255" t="str">
            <v/>
          </cell>
          <cell r="B4255" t="str">
            <v/>
          </cell>
          <cell r="D4255" t="str">
            <v/>
          </cell>
          <cell r="F4255">
            <v>0</v>
          </cell>
          <cell r="G4255">
            <v>0</v>
          </cell>
        </row>
        <row r="4256">
          <cell r="A4256" t="str">
            <v/>
          </cell>
          <cell r="B4256" t="str">
            <v/>
          </cell>
          <cell r="D4256" t="str">
            <v/>
          </cell>
          <cell r="F4256">
            <v>0</v>
          </cell>
          <cell r="G4256">
            <v>0</v>
          </cell>
        </row>
        <row r="4257">
          <cell r="A4257" t="str">
            <v/>
          </cell>
          <cell r="B4257" t="str">
            <v/>
          </cell>
          <cell r="D4257" t="str">
            <v/>
          </cell>
          <cell r="F4257">
            <v>0</v>
          </cell>
          <cell r="G4257">
            <v>0</v>
          </cell>
        </row>
        <row r="4258">
          <cell r="A4258" t="str">
            <v/>
          </cell>
          <cell r="B4258" t="str">
            <v/>
          </cell>
          <cell r="D4258" t="str">
            <v/>
          </cell>
          <cell r="F4258">
            <v>0</v>
          </cell>
          <cell r="G4258">
            <v>0</v>
          </cell>
        </row>
        <row r="4259">
          <cell r="A4259" t="str">
            <v/>
          </cell>
          <cell r="B4259" t="str">
            <v/>
          </cell>
          <cell r="D4259" t="str">
            <v/>
          </cell>
          <cell r="F4259">
            <v>0</v>
          </cell>
          <cell r="G4259">
            <v>0</v>
          </cell>
        </row>
        <row r="4260">
          <cell r="F4260" t="str">
            <v>Total B</v>
          </cell>
          <cell r="G4260">
            <v>0</v>
          </cell>
        </row>
        <row r="4261">
          <cell r="A4261" t="str">
            <v>C - EQUIPOS</v>
          </cell>
        </row>
        <row r="4262">
          <cell r="A4262" t="str">
            <v/>
          </cell>
          <cell r="B4262" t="str">
            <v/>
          </cell>
          <cell r="D4262" t="str">
            <v/>
          </cell>
          <cell r="F4262">
            <v>0</v>
          </cell>
          <cell r="G4262">
            <v>0</v>
          </cell>
        </row>
        <row r="4263">
          <cell r="A4263" t="str">
            <v/>
          </cell>
          <cell r="B4263" t="str">
            <v/>
          </cell>
          <cell r="D4263" t="str">
            <v/>
          </cell>
          <cell r="F4263">
            <v>0</v>
          </cell>
          <cell r="G4263">
            <v>0</v>
          </cell>
        </row>
        <row r="4264">
          <cell r="A4264" t="str">
            <v/>
          </cell>
          <cell r="B4264" t="str">
            <v/>
          </cell>
          <cell r="D4264" t="str">
            <v/>
          </cell>
          <cell r="F4264">
            <v>0</v>
          </cell>
          <cell r="G4264">
            <v>0</v>
          </cell>
        </row>
        <row r="4265">
          <cell r="A4265" t="str">
            <v/>
          </cell>
          <cell r="B4265" t="str">
            <v/>
          </cell>
          <cell r="D4265" t="str">
            <v/>
          </cell>
          <cell r="F4265">
            <v>0</v>
          </cell>
          <cell r="G4265">
            <v>0</v>
          </cell>
        </row>
        <row r="4266">
          <cell r="A4266" t="str">
            <v/>
          </cell>
          <cell r="B4266" t="str">
            <v/>
          </cell>
          <cell r="D4266" t="str">
            <v/>
          </cell>
          <cell r="F4266">
            <v>0</v>
          </cell>
          <cell r="G4266">
            <v>0</v>
          </cell>
        </row>
        <row r="4267">
          <cell r="A4267" t="str">
            <v/>
          </cell>
          <cell r="B4267" t="str">
            <v/>
          </cell>
          <cell r="D4267" t="str">
            <v/>
          </cell>
          <cell r="F4267">
            <v>0</v>
          </cell>
          <cell r="G4267">
            <v>0</v>
          </cell>
        </row>
        <row r="4268">
          <cell r="A4268" t="str">
            <v/>
          </cell>
          <cell r="B4268" t="str">
            <v/>
          </cell>
          <cell r="D4268" t="str">
            <v/>
          </cell>
          <cell r="F4268">
            <v>0</v>
          </cell>
          <cell r="G4268">
            <v>0</v>
          </cell>
        </row>
        <row r="4269">
          <cell r="A4269" t="str">
            <v/>
          </cell>
          <cell r="B4269" t="str">
            <v/>
          </cell>
          <cell r="D4269" t="str">
            <v/>
          </cell>
          <cell r="F4269">
            <v>0</v>
          </cell>
          <cell r="G4269">
            <v>0</v>
          </cell>
        </row>
        <row r="4270">
          <cell r="A4270" t="str">
            <v/>
          </cell>
          <cell r="B4270" t="str">
            <v/>
          </cell>
          <cell r="D4270" t="str">
            <v/>
          </cell>
          <cell r="F4270">
            <v>0</v>
          </cell>
          <cell r="G4270">
            <v>0</v>
          </cell>
        </row>
        <row r="4271">
          <cell r="A4271" t="str">
            <v/>
          </cell>
          <cell r="B4271" t="str">
            <v/>
          </cell>
          <cell r="D4271" t="str">
            <v/>
          </cell>
          <cell r="F4271">
            <v>0</v>
          </cell>
          <cell r="G4271">
            <v>0</v>
          </cell>
        </row>
        <row r="4272">
          <cell r="F4272" t="str">
            <v>Total C</v>
          </cell>
          <cell r="G4272">
            <v>0</v>
          </cell>
        </row>
        <row r="4274">
          <cell r="A4274" t="str">
            <v/>
          </cell>
          <cell r="B4274" t="str">
            <v/>
          </cell>
          <cell r="D4274" t="str">
            <v>COSTO NETO</v>
          </cell>
          <cell r="F4274" t="str">
            <v>Total D=A+B+C</v>
          </cell>
          <cell r="G4274">
            <v>0</v>
          </cell>
        </row>
        <row r="4276">
          <cell r="A4276" t="str">
            <v>ANALISIS DE PRECIOS</v>
          </cell>
        </row>
        <row r="4277">
          <cell r="A4277" t="str">
            <v>COMITENTE:</v>
          </cell>
          <cell r="B4277" t="str">
            <v>INSTITUTO PROVINCIAL DE LA VIVIENDA</v>
          </cell>
        </row>
        <row r="4278">
          <cell r="A4278" t="str">
            <v>CONTRATISTA:</v>
          </cell>
          <cell r="B4278">
            <v>0</v>
          </cell>
        </row>
        <row r="4279">
          <cell r="A4279" t="str">
            <v>OBRA:</v>
          </cell>
          <cell r="B4279">
            <v>0</v>
          </cell>
          <cell r="F4279" t="str">
            <v>PRECIOS A:</v>
          </cell>
          <cell r="G4279">
            <v>0</v>
          </cell>
        </row>
        <row r="4280">
          <cell r="A4280" t="str">
            <v>UBICACIÓN:</v>
          </cell>
          <cell r="B4280">
            <v>0</v>
          </cell>
        </row>
        <row r="4281">
          <cell r="A4281" t="str">
            <v>RUBRO:</v>
          </cell>
          <cell r="C4281">
            <v>0</v>
          </cell>
        </row>
        <row r="4282">
          <cell r="A4282" t="str">
            <v>ITEM:</v>
          </cell>
          <cell r="B4282" t="str">
            <v/>
          </cell>
          <cell r="C4282" t="str">
            <v/>
          </cell>
          <cell r="F4282" t="str">
            <v>UNIDAD:</v>
          </cell>
          <cell r="G4282" t="str">
            <v/>
          </cell>
        </row>
        <row r="4284">
          <cell r="A4284" t="str">
            <v>DATOS REDETERMINACION</v>
          </cell>
          <cell r="C4284" t="str">
            <v>DESIGNACION</v>
          </cell>
          <cell r="D4284" t="str">
            <v>U</v>
          </cell>
          <cell r="E4284" t="str">
            <v>Cantidad</v>
          </cell>
          <cell r="F4284" t="str">
            <v>$ Unitarios</v>
          </cell>
          <cell r="G4284" t="str">
            <v>$ Parcial</v>
          </cell>
        </row>
        <row r="4285">
          <cell r="A4285" t="str">
            <v>CÓDIGO</v>
          </cell>
          <cell r="B4285" t="str">
            <v>DESCRIPCIÓN</v>
          </cell>
        </row>
        <row r="4286">
          <cell r="A4286" t="str">
            <v>A - MATERIALES</v>
          </cell>
        </row>
        <row r="4287">
          <cell r="A4287" t="str">
            <v/>
          </cell>
          <cell r="B4287" t="str">
            <v/>
          </cell>
          <cell r="D4287" t="str">
            <v/>
          </cell>
          <cell r="F4287">
            <v>0</v>
          </cell>
          <cell r="G4287">
            <v>0</v>
          </cell>
        </row>
        <row r="4288">
          <cell r="A4288" t="str">
            <v/>
          </cell>
          <cell r="B4288" t="str">
            <v/>
          </cell>
          <cell r="D4288" t="str">
            <v/>
          </cell>
          <cell r="F4288">
            <v>0</v>
          </cell>
          <cell r="G4288">
            <v>0</v>
          </cell>
        </row>
        <row r="4289">
          <cell r="A4289" t="str">
            <v/>
          </cell>
          <cell r="B4289" t="str">
            <v/>
          </cell>
          <cell r="D4289" t="str">
            <v/>
          </cell>
          <cell r="F4289">
            <v>0</v>
          </cell>
          <cell r="G4289">
            <v>0</v>
          </cell>
        </row>
        <row r="4290">
          <cell r="A4290" t="str">
            <v/>
          </cell>
          <cell r="B4290" t="str">
            <v/>
          </cell>
          <cell r="D4290" t="str">
            <v/>
          </cell>
          <cell r="F4290">
            <v>0</v>
          </cell>
          <cell r="G4290">
            <v>0</v>
          </cell>
        </row>
        <row r="4291">
          <cell r="A4291" t="str">
            <v/>
          </cell>
          <cell r="B4291" t="str">
            <v/>
          </cell>
          <cell r="D4291" t="str">
            <v/>
          </cell>
          <cell r="F4291">
            <v>0</v>
          </cell>
          <cell r="G4291">
            <v>0</v>
          </cell>
        </row>
        <row r="4292">
          <cell r="A4292" t="str">
            <v/>
          </cell>
          <cell r="B4292" t="str">
            <v/>
          </cell>
          <cell r="D4292" t="str">
            <v/>
          </cell>
          <cell r="F4292">
            <v>0</v>
          </cell>
          <cell r="G4292">
            <v>0</v>
          </cell>
        </row>
        <row r="4293">
          <cell r="A4293" t="str">
            <v/>
          </cell>
          <cell r="B4293" t="str">
            <v/>
          </cell>
          <cell r="D4293" t="str">
            <v/>
          </cell>
          <cell r="F4293">
            <v>0</v>
          </cell>
          <cell r="G4293">
            <v>0</v>
          </cell>
        </row>
        <row r="4294">
          <cell r="A4294" t="str">
            <v/>
          </cell>
          <cell r="B4294" t="str">
            <v/>
          </cell>
          <cell r="D4294" t="str">
            <v/>
          </cell>
          <cell r="F4294">
            <v>0</v>
          </cell>
          <cell r="G4294">
            <v>0</v>
          </cell>
        </row>
        <row r="4295">
          <cell r="A4295" t="str">
            <v/>
          </cell>
          <cell r="B4295" t="str">
            <v/>
          </cell>
          <cell r="D4295" t="str">
            <v/>
          </cell>
          <cell r="F4295">
            <v>0</v>
          </cell>
          <cell r="G4295">
            <v>0</v>
          </cell>
        </row>
        <row r="4296">
          <cell r="A4296" t="str">
            <v/>
          </cell>
          <cell r="B4296" t="str">
            <v/>
          </cell>
          <cell r="D4296" t="str">
            <v/>
          </cell>
          <cell r="F4296">
            <v>0</v>
          </cell>
          <cell r="G4296">
            <v>0</v>
          </cell>
        </row>
        <row r="4297">
          <cell r="A4297" t="str">
            <v/>
          </cell>
          <cell r="B4297" t="str">
            <v/>
          </cell>
          <cell r="D4297" t="str">
            <v/>
          </cell>
          <cell r="F4297">
            <v>0</v>
          </cell>
          <cell r="G4297">
            <v>0</v>
          </cell>
        </row>
        <row r="4298">
          <cell r="A4298" t="str">
            <v/>
          </cell>
          <cell r="B4298" t="str">
            <v/>
          </cell>
          <cell r="D4298" t="str">
            <v/>
          </cell>
          <cell r="F4298">
            <v>0</v>
          </cell>
          <cell r="G4298">
            <v>0</v>
          </cell>
        </row>
        <row r="4299">
          <cell r="A4299" t="str">
            <v/>
          </cell>
          <cell r="B4299" t="str">
            <v/>
          </cell>
          <cell r="D4299" t="str">
            <v/>
          </cell>
          <cell r="F4299">
            <v>0</v>
          </cell>
          <cell r="G4299">
            <v>0</v>
          </cell>
        </row>
        <row r="4300">
          <cell r="A4300" t="str">
            <v/>
          </cell>
          <cell r="B4300" t="str">
            <v/>
          </cell>
          <cell r="D4300" t="str">
            <v/>
          </cell>
          <cell r="F4300">
            <v>0</v>
          </cell>
          <cell r="G4300">
            <v>0</v>
          </cell>
        </row>
        <row r="4301">
          <cell r="A4301" t="str">
            <v/>
          </cell>
          <cell r="B4301" t="str">
            <v/>
          </cell>
          <cell r="D4301" t="str">
            <v/>
          </cell>
          <cell r="F4301">
            <v>0</v>
          </cell>
          <cell r="G4301">
            <v>0</v>
          </cell>
        </row>
        <row r="4302">
          <cell r="A4302" t="str">
            <v/>
          </cell>
          <cell r="B4302" t="str">
            <v/>
          </cell>
          <cell r="D4302" t="str">
            <v/>
          </cell>
          <cell r="F4302">
            <v>0</v>
          </cell>
          <cell r="G4302">
            <v>0</v>
          </cell>
        </row>
        <row r="4303">
          <cell r="A4303" t="str">
            <v/>
          </cell>
          <cell r="B4303" t="str">
            <v/>
          </cell>
          <cell r="D4303" t="str">
            <v/>
          </cell>
          <cell r="F4303">
            <v>0</v>
          </cell>
          <cell r="G4303">
            <v>0</v>
          </cell>
        </row>
        <row r="4304">
          <cell r="A4304" t="str">
            <v/>
          </cell>
          <cell r="B4304" t="str">
            <v/>
          </cell>
          <cell r="D4304" t="str">
            <v/>
          </cell>
          <cell r="F4304">
            <v>0</v>
          </cell>
          <cell r="G4304">
            <v>0</v>
          </cell>
        </row>
        <row r="4305">
          <cell r="A4305" t="str">
            <v/>
          </cell>
          <cell r="B4305" t="str">
            <v/>
          </cell>
          <cell r="D4305" t="str">
            <v/>
          </cell>
          <cell r="F4305">
            <v>0</v>
          </cell>
          <cell r="G4305">
            <v>0</v>
          </cell>
        </row>
        <row r="4306">
          <cell r="A4306" t="str">
            <v/>
          </cell>
          <cell r="B4306" t="str">
            <v/>
          </cell>
          <cell r="D4306" t="str">
            <v/>
          </cell>
          <cell r="F4306">
            <v>0</v>
          </cell>
          <cell r="G4306">
            <v>0</v>
          </cell>
        </row>
        <row r="4307">
          <cell r="F4307" t="str">
            <v>Total A</v>
          </cell>
          <cell r="G4307">
            <v>0</v>
          </cell>
        </row>
        <row r="4308">
          <cell r="A4308" t="str">
            <v>B - MANO DE OBRA</v>
          </cell>
        </row>
        <row r="4309">
          <cell r="A4309" t="str">
            <v/>
          </cell>
          <cell r="B4309" t="str">
            <v/>
          </cell>
          <cell r="D4309" t="str">
            <v/>
          </cell>
          <cell r="F4309">
            <v>0</v>
          </cell>
          <cell r="G4309">
            <v>0</v>
          </cell>
        </row>
        <row r="4310">
          <cell r="A4310" t="str">
            <v/>
          </cell>
          <cell r="B4310" t="str">
            <v/>
          </cell>
          <cell r="D4310" t="str">
            <v/>
          </cell>
          <cell r="F4310">
            <v>0</v>
          </cell>
          <cell r="G4310">
            <v>0</v>
          </cell>
        </row>
        <row r="4311">
          <cell r="A4311" t="str">
            <v/>
          </cell>
          <cell r="B4311" t="str">
            <v/>
          </cell>
          <cell r="D4311" t="str">
            <v/>
          </cell>
          <cell r="F4311">
            <v>0</v>
          </cell>
          <cell r="G4311">
            <v>0</v>
          </cell>
        </row>
        <row r="4312">
          <cell r="A4312" t="str">
            <v/>
          </cell>
          <cell r="B4312" t="str">
            <v/>
          </cell>
          <cell r="D4312" t="str">
            <v/>
          </cell>
          <cell r="F4312">
            <v>0</v>
          </cell>
          <cell r="G4312">
            <v>0</v>
          </cell>
        </row>
        <row r="4313">
          <cell r="A4313" t="str">
            <v/>
          </cell>
          <cell r="B4313" t="str">
            <v/>
          </cell>
          <cell r="D4313" t="str">
            <v/>
          </cell>
          <cell r="F4313">
            <v>0</v>
          </cell>
          <cell r="G4313">
            <v>0</v>
          </cell>
        </row>
        <row r="4314">
          <cell r="A4314" t="str">
            <v/>
          </cell>
          <cell r="B4314" t="str">
            <v/>
          </cell>
          <cell r="D4314" t="str">
            <v/>
          </cell>
          <cell r="F4314">
            <v>0</v>
          </cell>
          <cell r="G4314">
            <v>0</v>
          </cell>
        </row>
        <row r="4315">
          <cell r="A4315" t="str">
            <v/>
          </cell>
          <cell r="B4315" t="str">
            <v/>
          </cell>
          <cell r="D4315" t="str">
            <v/>
          </cell>
          <cell r="F4315">
            <v>0</v>
          </cell>
          <cell r="G4315">
            <v>0</v>
          </cell>
        </row>
        <row r="4316">
          <cell r="A4316" t="str">
            <v/>
          </cell>
          <cell r="B4316" t="str">
            <v/>
          </cell>
          <cell r="D4316" t="str">
            <v/>
          </cell>
          <cell r="F4316">
            <v>0</v>
          </cell>
          <cell r="G4316">
            <v>0</v>
          </cell>
        </row>
        <row r="4317">
          <cell r="F4317" t="str">
            <v>Total B</v>
          </cell>
          <cell r="G4317">
            <v>0</v>
          </cell>
        </row>
        <row r="4318">
          <cell r="A4318" t="str">
            <v>C - EQUIPOS</v>
          </cell>
        </row>
        <row r="4319">
          <cell r="A4319" t="str">
            <v/>
          </cell>
          <cell r="B4319" t="str">
            <v/>
          </cell>
          <cell r="D4319" t="str">
            <v/>
          </cell>
          <cell r="F4319">
            <v>0</v>
          </cell>
          <cell r="G4319">
            <v>0</v>
          </cell>
        </row>
        <row r="4320">
          <cell r="A4320" t="str">
            <v/>
          </cell>
          <cell r="B4320" t="str">
            <v/>
          </cell>
          <cell r="D4320" t="str">
            <v/>
          </cell>
          <cell r="F4320">
            <v>0</v>
          </cell>
          <cell r="G4320">
            <v>0</v>
          </cell>
        </row>
        <row r="4321">
          <cell r="A4321" t="str">
            <v/>
          </cell>
          <cell r="B4321" t="str">
            <v/>
          </cell>
          <cell r="D4321" t="str">
            <v/>
          </cell>
          <cell r="F4321">
            <v>0</v>
          </cell>
          <cell r="G4321">
            <v>0</v>
          </cell>
        </row>
        <row r="4322">
          <cell r="A4322" t="str">
            <v/>
          </cell>
          <cell r="B4322" t="str">
            <v/>
          </cell>
          <cell r="D4322" t="str">
            <v/>
          </cell>
          <cell r="F4322">
            <v>0</v>
          </cell>
          <cell r="G4322">
            <v>0</v>
          </cell>
        </row>
        <row r="4323">
          <cell r="A4323" t="str">
            <v/>
          </cell>
          <cell r="B4323" t="str">
            <v/>
          </cell>
          <cell r="D4323" t="str">
            <v/>
          </cell>
          <cell r="F4323">
            <v>0</v>
          </cell>
          <cell r="G4323">
            <v>0</v>
          </cell>
        </row>
        <row r="4324">
          <cell r="A4324" t="str">
            <v/>
          </cell>
          <cell r="B4324" t="str">
            <v/>
          </cell>
          <cell r="D4324" t="str">
            <v/>
          </cell>
          <cell r="F4324">
            <v>0</v>
          </cell>
          <cell r="G4324">
            <v>0</v>
          </cell>
        </row>
        <row r="4325">
          <cell r="A4325" t="str">
            <v/>
          </cell>
          <cell r="B4325" t="str">
            <v/>
          </cell>
          <cell r="D4325" t="str">
            <v/>
          </cell>
          <cell r="F4325">
            <v>0</v>
          </cell>
          <cell r="G4325">
            <v>0</v>
          </cell>
        </row>
        <row r="4326">
          <cell r="A4326" t="str">
            <v/>
          </cell>
          <cell r="B4326" t="str">
            <v/>
          </cell>
          <cell r="D4326" t="str">
            <v/>
          </cell>
          <cell r="F4326">
            <v>0</v>
          </cell>
          <cell r="G4326">
            <v>0</v>
          </cell>
        </row>
        <row r="4327">
          <cell r="A4327" t="str">
            <v/>
          </cell>
          <cell r="B4327" t="str">
            <v/>
          </cell>
          <cell r="D4327" t="str">
            <v/>
          </cell>
          <cell r="F4327">
            <v>0</v>
          </cell>
          <cell r="G4327">
            <v>0</v>
          </cell>
        </row>
        <row r="4328">
          <cell r="A4328" t="str">
            <v/>
          </cell>
          <cell r="B4328" t="str">
            <v/>
          </cell>
          <cell r="D4328" t="str">
            <v/>
          </cell>
          <cell r="F4328">
            <v>0</v>
          </cell>
          <cell r="G4328">
            <v>0</v>
          </cell>
        </row>
        <row r="4329">
          <cell r="F4329" t="str">
            <v>Total C</v>
          </cell>
          <cell r="G4329">
            <v>0</v>
          </cell>
        </row>
        <row r="4331">
          <cell r="A4331" t="str">
            <v/>
          </cell>
          <cell r="B4331" t="str">
            <v/>
          </cell>
          <cell r="D4331" t="str">
            <v>COSTO NETO</v>
          </cell>
          <cell r="F4331" t="str">
            <v>Total D=A+B+C</v>
          </cell>
          <cell r="G4331">
            <v>0</v>
          </cell>
        </row>
        <row r="4333">
          <cell r="A4333" t="str">
            <v>ANALISIS DE PRECIOS</v>
          </cell>
        </row>
        <row r="4334">
          <cell r="A4334" t="str">
            <v>COMITENTE:</v>
          </cell>
          <cell r="B4334" t="str">
            <v>INSTITUTO PROVINCIAL DE LA VIVIENDA</v>
          </cell>
        </row>
        <row r="4335">
          <cell r="A4335" t="str">
            <v>CONTRATISTA:</v>
          </cell>
          <cell r="B4335">
            <v>0</v>
          </cell>
        </row>
        <row r="4336">
          <cell r="A4336" t="str">
            <v>OBRA:</v>
          </cell>
          <cell r="B4336">
            <v>0</v>
          </cell>
          <cell r="F4336" t="str">
            <v>PRECIOS A:</v>
          </cell>
          <cell r="G4336">
            <v>0</v>
          </cell>
        </row>
        <row r="4337">
          <cell r="A4337" t="str">
            <v>UBICACIÓN:</v>
          </cell>
          <cell r="B4337">
            <v>0</v>
          </cell>
        </row>
        <row r="4338">
          <cell r="A4338" t="str">
            <v>RUBRO:</v>
          </cell>
          <cell r="C4338">
            <v>0</v>
          </cell>
        </row>
        <row r="4339">
          <cell r="A4339" t="str">
            <v>ITEM:</v>
          </cell>
          <cell r="B4339" t="str">
            <v/>
          </cell>
          <cell r="C4339" t="str">
            <v/>
          </cell>
          <cell r="F4339" t="str">
            <v>UNIDAD:</v>
          </cell>
          <cell r="G4339" t="str">
            <v/>
          </cell>
        </row>
        <row r="4341">
          <cell r="A4341" t="str">
            <v>DATOS REDETERMINACION</v>
          </cell>
          <cell r="C4341" t="str">
            <v>DESIGNACION</v>
          </cell>
          <cell r="D4341" t="str">
            <v>U</v>
          </cell>
          <cell r="E4341" t="str">
            <v>Cantidad</v>
          </cell>
          <cell r="F4341" t="str">
            <v>$ Unitarios</v>
          </cell>
          <cell r="G4341" t="str">
            <v>$ Parcial</v>
          </cell>
        </row>
        <row r="4342">
          <cell r="A4342" t="str">
            <v>CÓDIGO</v>
          </cell>
          <cell r="B4342" t="str">
            <v>DESCRIPCIÓN</v>
          </cell>
        </row>
        <row r="4343">
          <cell r="A4343" t="str">
            <v>A - MATERIALES</v>
          </cell>
        </row>
        <row r="4344">
          <cell r="A4344" t="str">
            <v/>
          </cell>
          <cell r="B4344" t="str">
            <v/>
          </cell>
          <cell r="D4344" t="str">
            <v/>
          </cell>
          <cell r="F4344">
            <v>0</v>
          </cell>
          <cell r="G4344">
            <v>0</v>
          </cell>
        </row>
        <row r="4345">
          <cell r="A4345" t="str">
            <v/>
          </cell>
          <cell r="B4345" t="str">
            <v/>
          </cell>
          <cell r="D4345" t="str">
            <v/>
          </cell>
          <cell r="F4345">
            <v>0</v>
          </cell>
          <cell r="G4345">
            <v>0</v>
          </cell>
        </row>
        <row r="4346">
          <cell r="A4346" t="str">
            <v/>
          </cell>
          <cell r="B4346" t="str">
            <v/>
          </cell>
          <cell r="D4346" t="str">
            <v/>
          </cell>
          <cell r="F4346">
            <v>0</v>
          </cell>
          <cell r="G4346">
            <v>0</v>
          </cell>
        </row>
        <row r="4347">
          <cell r="A4347" t="str">
            <v/>
          </cell>
          <cell r="B4347" t="str">
            <v/>
          </cell>
          <cell r="D4347" t="str">
            <v/>
          </cell>
          <cell r="F4347">
            <v>0</v>
          </cell>
          <cell r="G4347">
            <v>0</v>
          </cell>
        </row>
        <row r="4348">
          <cell r="A4348" t="str">
            <v/>
          </cell>
          <cell r="B4348" t="str">
            <v/>
          </cell>
          <cell r="D4348" t="str">
            <v/>
          </cell>
          <cell r="F4348">
            <v>0</v>
          </cell>
          <cell r="G4348">
            <v>0</v>
          </cell>
        </row>
        <row r="4349">
          <cell r="A4349" t="str">
            <v/>
          </cell>
          <cell r="B4349" t="str">
            <v/>
          </cell>
          <cell r="D4349" t="str">
            <v/>
          </cell>
          <cell r="F4349">
            <v>0</v>
          </cell>
          <cell r="G4349">
            <v>0</v>
          </cell>
        </row>
        <row r="4350">
          <cell r="A4350" t="str">
            <v/>
          </cell>
          <cell r="B4350" t="str">
            <v/>
          </cell>
          <cell r="D4350" t="str">
            <v/>
          </cell>
          <cell r="F4350">
            <v>0</v>
          </cell>
          <cell r="G4350">
            <v>0</v>
          </cell>
        </row>
        <row r="4351">
          <cell r="A4351" t="str">
            <v/>
          </cell>
          <cell r="B4351" t="str">
            <v/>
          </cell>
          <cell r="D4351" t="str">
            <v/>
          </cell>
          <cell r="F4351">
            <v>0</v>
          </cell>
          <cell r="G4351">
            <v>0</v>
          </cell>
        </row>
        <row r="4352">
          <cell r="A4352" t="str">
            <v/>
          </cell>
          <cell r="B4352" t="str">
            <v/>
          </cell>
          <cell r="D4352" t="str">
            <v/>
          </cell>
          <cell r="F4352">
            <v>0</v>
          </cell>
          <cell r="G4352">
            <v>0</v>
          </cell>
        </row>
        <row r="4353">
          <cell r="A4353" t="str">
            <v/>
          </cell>
          <cell r="B4353" t="str">
            <v/>
          </cell>
          <cell r="D4353" t="str">
            <v/>
          </cell>
          <cell r="F4353">
            <v>0</v>
          </cell>
          <cell r="G4353">
            <v>0</v>
          </cell>
        </row>
        <row r="4354">
          <cell r="A4354" t="str">
            <v/>
          </cell>
          <cell r="B4354" t="str">
            <v/>
          </cell>
          <cell r="D4354" t="str">
            <v/>
          </cell>
          <cell r="F4354">
            <v>0</v>
          </cell>
          <cell r="G4354">
            <v>0</v>
          </cell>
        </row>
        <row r="4355">
          <cell r="A4355" t="str">
            <v/>
          </cell>
          <cell r="B4355" t="str">
            <v/>
          </cell>
          <cell r="D4355" t="str">
            <v/>
          </cell>
          <cell r="F4355">
            <v>0</v>
          </cell>
          <cell r="G4355">
            <v>0</v>
          </cell>
        </row>
        <row r="4356">
          <cell r="A4356" t="str">
            <v/>
          </cell>
          <cell r="B4356" t="str">
            <v/>
          </cell>
          <cell r="D4356" t="str">
            <v/>
          </cell>
          <cell r="F4356">
            <v>0</v>
          </cell>
          <cell r="G4356">
            <v>0</v>
          </cell>
        </row>
        <row r="4357">
          <cell r="A4357" t="str">
            <v/>
          </cell>
          <cell r="B4357" t="str">
            <v/>
          </cell>
          <cell r="D4357" t="str">
            <v/>
          </cell>
          <cell r="F4357">
            <v>0</v>
          </cell>
          <cell r="G4357">
            <v>0</v>
          </cell>
        </row>
        <row r="4358">
          <cell r="A4358" t="str">
            <v/>
          </cell>
          <cell r="B4358" t="str">
            <v/>
          </cell>
          <cell r="D4358" t="str">
            <v/>
          </cell>
          <cell r="F4358">
            <v>0</v>
          </cell>
          <cell r="G4358">
            <v>0</v>
          </cell>
        </row>
        <row r="4359">
          <cell r="A4359" t="str">
            <v/>
          </cell>
          <cell r="B4359" t="str">
            <v/>
          </cell>
          <cell r="D4359" t="str">
            <v/>
          </cell>
          <cell r="F4359">
            <v>0</v>
          </cell>
          <cell r="G4359">
            <v>0</v>
          </cell>
        </row>
        <row r="4360">
          <cell r="A4360" t="str">
            <v/>
          </cell>
          <cell r="B4360" t="str">
            <v/>
          </cell>
          <cell r="D4360" t="str">
            <v/>
          </cell>
          <cell r="F4360">
            <v>0</v>
          </cell>
          <cell r="G4360">
            <v>0</v>
          </cell>
        </row>
        <row r="4361">
          <cell r="A4361" t="str">
            <v/>
          </cell>
          <cell r="B4361" t="str">
            <v/>
          </cell>
          <cell r="D4361" t="str">
            <v/>
          </cell>
          <cell r="F4361">
            <v>0</v>
          </cell>
          <cell r="G4361">
            <v>0</v>
          </cell>
        </row>
        <row r="4362">
          <cell r="A4362" t="str">
            <v/>
          </cell>
          <cell r="B4362" t="str">
            <v/>
          </cell>
          <cell r="D4362" t="str">
            <v/>
          </cell>
          <cell r="F4362">
            <v>0</v>
          </cell>
          <cell r="G4362">
            <v>0</v>
          </cell>
        </row>
        <row r="4363">
          <cell r="A4363" t="str">
            <v/>
          </cell>
          <cell r="B4363" t="str">
            <v/>
          </cell>
          <cell r="D4363" t="str">
            <v/>
          </cell>
          <cell r="F4363">
            <v>0</v>
          </cell>
          <cell r="G4363">
            <v>0</v>
          </cell>
        </row>
        <row r="4364">
          <cell r="F4364" t="str">
            <v>Total A</v>
          </cell>
          <cell r="G4364">
            <v>0</v>
          </cell>
        </row>
        <row r="4365">
          <cell r="A4365" t="str">
            <v>B - MANO DE OBRA</v>
          </cell>
        </row>
        <row r="4366">
          <cell r="A4366" t="str">
            <v/>
          </cell>
          <cell r="B4366" t="str">
            <v/>
          </cell>
          <cell r="D4366" t="str">
            <v/>
          </cell>
          <cell r="F4366">
            <v>0</v>
          </cell>
          <cell r="G4366">
            <v>0</v>
          </cell>
        </row>
        <row r="4367">
          <cell r="A4367" t="str">
            <v/>
          </cell>
          <cell r="B4367" t="str">
            <v/>
          </cell>
          <cell r="D4367" t="str">
            <v/>
          </cell>
          <cell r="F4367">
            <v>0</v>
          </cell>
          <cell r="G4367">
            <v>0</v>
          </cell>
        </row>
        <row r="4368">
          <cell r="A4368" t="str">
            <v/>
          </cell>
          <cell r="B4368" t="str">
            <v/>
          </cell>
          <cell r="D4368" t="str">
            <v/>
          </cell>
          <cell r="F4368">
            <v>0</v>
          </cell>
          <cell r="G4368">
            <v>0</v>
          </cell>
        </row>
        <row r="4369">
          <cell r="A4369" t="str">
            <v/>
          </cell>
          <cell r="B4369" t="str">
            <v/>
          </cell>
          <cell r="D4369" t="str">
            <v/>
          </cell>
          <cell r="F4369">
            <v>0</v>
          </cell>
          <cell r="G4369">
            <v>0</v>
          </cell>
        </row>
        <row r="4370">
          <cell r="A4370" t="str">
            <v/>
          </cell>
          <cell r="B4370" t="str">
            <v/>
          </cell>
          <cell r="D4370" t="str">
            <v/>
          </cell>
          <cell r="F4370">
            <v>0</v>
          </cell>
          <cell r="G4370">
            <v>0</v>
          </cell>
        </row>
        <row r="4371">
          <cell r="A4371" t="str">
            <v/>
          </cell>
          <cell r="B4371" t="str">
            <v/>
          </cell>
          <cell r="D4371" t="str">
            <v/>
          </cell>
          <cell r="F4371">
            <v>0</v>
          </cell>
          <cell r="G4371">
            <v>0</v>
          </cell>
        </row>
        <row r="4372">
          <cell r="A4372" t="str">
            <v/>
          </cell>
          <cell r="B4372" t="str">
            <v/>
          </cell>
          <cell r="D4372" t="str">
            <v/>
          </cell>
          <cell r="F4372">
            <v>0</v>
          </cell>
          <cell r="G4372">
            <v>0</v>
          </cell>
        </row>
        <row r="4373">
          <cell r="A4373" t="str">
            <v/>
          </cell>
          <cell r="B4373" t="str">
            <v/>
          </cell>
          <cell r="D4373" t="str">
            <v/>
          </cell>
          <cell r="F4373">
            <v>0</v>
          </cell>
          <cell r="G4373">
            <v>0</v>
          </cell>
        </row>
        <row r="4374">
          <cell r="F4374" t="str">
            <v>Total B</v>
          </cell>
          <cell r="G4374">
            <v>0</v>
          </cell>
        </row>
        <row r="4375">
          <cell r="A4375" t="str">
            <v>C - EQUIPOS</v>
          </cell>
        </row>
        <row r="4376">
          <cell r="A4376" t="str">
            <v/>
          </cell>
          <cell r="B4376" t="str">
            <v/>
          </cell>
          <cell r="D4376" t="str">
            <v/>
          </cell>
          <cell r="F4376">
            <v>0</v>
          </cell>
          <cell r="G4376">
            <v>0</v>
          </cell>
        </row>
        <row r="4377">
          <cell r="A4377" t="str">
            <v/>
          </cell>
          <cell r="B4377" t="str">
            <v/>
          </cell>
          <cell r="D4377" t="str">
            <v/>
          </cell>
          <cell r="F4377">
            <v>0</v>
          </cell>
          <cell r="G4377">
            <v>0</v>
          </cell>
        </row>
        <row r="4378">
          <cell r="A4378" t="str">
            <v/>
          </cell>
          <cell r="B4378" t="str">
            <v/>
          </cell>
          <cell r="D4378" t="str">
            <v/>
          </cell>
          <cell r="F4378">
            <v>0</v>
          </cell>
          <cell r="G4378">
            <v>0</v>
          </cell>
        </row>
        <row r="4379">
          <cell r="A4379" t="str">
            <v/>
          </cell>
          <cell r="B4379" t="str">
            <v/>
          </cell>
          <cell r="D4379" t="str">
            <v/>
          </cell>
          <cell r="F4379">
            <v>0</v>
          </cell>
          <cell r="G4379">
            <v>0</v>
          </cell>
        </row>
        <row r="4380">
          <cell r="A4380" t="str">
            <v/>
          </cell>
          <cell r="B4380" t="str">
            <v/>
          </cell>
          <cell r="D4380" t="str">
            <v/>
          </cell>
          <cell r="F4380">
            <v>0</v>
          </cell>
          <cell r="G4380">
            <v>0</v>
          </cell>
        </row>
        <row r="4381">
          <cell r="A4381" t="str">
            <v/>
          </cell>
          <cell r="B4381" t="str">
            <v/>
          </cell>
          <cell r="D4381" t="str">
            <v/>
          </cell>
          <cell r="F4381">
            <v>0</v>
          </cell>
          <cell r="G4381">
            <v>0</v>
          </cell>
        </row>
        <row r="4382">
          <cell r="A4382" t="str">
            <v/>
          </cell>
          <cell r="B4382" t="str">
            <v/>
          </cell>
          <cell r="D4382" t="str">
            <v/>
          </cell>
          <cell r="F4382">
            <v>0</v>
          </cell>
          <cell r="G4382">
            <v>0</v>
          </cell>
        </row>
        <row r="4383">
          <cell r="A4383" t="str">
            <v/>
          </cell>
          <cell r="B4383" t="str">
            <v/>
          </cell>
          <cell r="D4383" t="str">
            <v/>
          </cell>
          <cell r="F4383">
            <v>0</v>
          </cell>
          <cell r="G4383">
            <v>0</v>
          </cell>
        </row>
        <row r="4384">
          <cell r="A4384" t="str">
            <v/>
          </cell>
          <cell r="B4384" t="str">
            <v/>
          </cell>
          <cell r="D4384" t="str">
            <v/>
          </cell>
          <cell r="F4384">
            <v>0</v>
          </cell>
          <cell r="G4384">
            <v>0</v>
          </cell>
        </row>
        <row r="4385">
          <cell r="A4385" t="str">
            <v/>
          </cell>
          <cell r="B4385" t="str">
            <v/>
          </cell>
          <cell r="D4385" t="str">
            <v/>
          </cell>
          <cell r="F4385">
            <v>0</v>
          </cell>
          <cell r="G4385">
            <v>0</v>
          </cell>
        </row>
        <row r="4386">
          <cell r="F4386" t="str">
            <v>Total C</v>
          </cell>
          <cell r="G4386">
            <v>0</v>
          </cell>
        </row>
        <row r="4388">
          <cell r="A4388" t="str">
            <v/>
          </cell>
          <cell r="B4388" t="str">
            <v/>
          </cell>
          <cell r="D4388" t="str">
            <v>COSTO NETO</v>
          </cell>
          <cell r="F4388" t="str">
            <v>Total D=A+B+C</v>
          </cell>
          <cell r="G4388">
            <v>0</v>
          </cell>
        </row>
        <row r="4390">
          <cell r="A4390" t="str">
            <v>ANALISIS DE PRECIOS</v>
          </cell>
        </row>
        <row r="4391">
          <cell r="A4391" t="str">
            <v>COMITENTE:</v>
          </cell>
          <cell r="B4391" t="str">
            <v>INSTITUTO PROVINCIAL DE LA VIVIENDA</v>
          </cell>
        </row>
        <row r="4392">
          <cell r="A4392" t="str">
            <v>CONTRATISTA:</v>
          </cell>
          <cell r="B4392">
            <v>0</v>
          </cell>
        </row>
        <row r="4393">
          <cell r="A4393" t="str">
            <v>OBRA:</v>
          </cell>
          <cell r="B4393">
            <v>0</v>
          </cell>
          <cell r="F4393" t="str">
            <v>PRECIOS A:</v>
          </cell>
          <cell r="G4393">
            <v>0</v>
          </cell>
        </row>
        <row r="4394">
          <cell r="A4394" t="str">
            <v>UBICACIÓN:</v>
          </cell>
          <cell r="B4394">
            <v>0</v>
          </cell>
        </row>
        <row r="4395">
          <cell r="A4395" t="str">
            <v>RUBRO:</v>
          </cell>
          <cell r="C4395">
            <v>0</v>
          </cell>
        </row>
        <row r="4396">
          <cell r="A4396" t="str">
            <v>ITEM:</v>
          </cell>
          <cell r="B4396" t="str">
            <v/>
          </cell>
          <cell r="C4396" t="str">
            <v/>
          </cell>
          <cell r="F4396" t="str">
            <v>UNIDAD:</v>
          </cell>
          <cell r="G4396" t="str">
            <v/>
          </cell>
        </row>
        <row r="4398">
          <cell r="A4398" t="str">
            <v>DATOS REDETERMINACION</v>
          </cell>
          <cell r="C4398" t="str">
            <v>DESIGNACION</v>
          </cell>
          <cell r="D4398" t="str">
            <v>U</v>
          </cell>
          <cell r="E4398" t="str">
            <v>Cantidad</v>
          </cell>
          <cell r="F4398" t="str">
            <v>$ Unitarios</v>
          </cell>
          <cell r="G4398" t="str">
            <v>$ Parcial</v>
          </cell>
        </row>
        <row r="4399">
          <cell r="A4399" t="str">
            <v>CÓDIGO</v>
          </cell>
          <cell r="B4399" t="str">
            <v>DESCRIPCIÓN</v>
          </cell>
        </row>
        <row r="4400">
          <cell r="A4400" t="str">
            <v>A - MATERIALES</v>
          </cell>
        </row>
        <row r="4401">
          <cell r="A4401" t="str">
            <v/>
          </cell>
          <cell r="B4401" t="str">
            <v/>
          </cell>
          <cell r="D4401" t="str">
            <v/>
          </cell>
          <cell r="F4401">
            <v>0</v>
          </cell>
          <cell r="G4401">
            <v>0</v>
          </cell>
        </row>
        <row r="4402">
          <cell r="A4402" t="str">
            <v/>
          </cell>
          <cell r="B4402" t="str">
            <v/>
          </cell>
          <cell r="D4402" t="str">
            <v/>
          </cell>
          <cell r="F4402">
            <v>0</v>
          </cell>
          <cell r="G4402">
            <v>0</v>
          </cell>
        </row>
        <row r="4403">
          <cell r="A4403" t="str">
            <v/>
          </cell>
          <cell r="B4403" t="str">
            <v/>
          </cell>
          <cell r="D4403" t="str">
            <v/>
          </cell>
          <cell r="F4403">
            <v>0</v>
          </cell>
          <cell r="G4403">
            <v>0</v>
          </cell>
        </row>
        <row r="4404">
          <cell r="A4404" t="str">
            <v/>
          </cell>
          <cell r="B4404" t="str">
            <v/>
          </cell>
          <cell r="D4404" t="str">
            <v/>
          </cell>
          <cell r="F4404">
            <v>0</v>
          </cell>
          <cell r="G4404">
            <v>0</v>
          </cell>
        </row>
        <row r="4405">
          <cell r="A4405" t="str">
            <v/>
          </cell>
          <cell r="B4405" t="str">
            <v/>
          </cell>
          <cell r="D4405" t="str">
            <v/>
          </cell>
          <cell r="F4405">
            <v>0</v>
          </cell>
          <cell r="G4405">
            <v>0</v>
          </cell>
        </row>
        <row r="4406">
          <cell r="A4406" t="str">
            <v/>
          </cell>
          <cell r="B4406" t="str">
            <v/>
          </cell>
          <cell r="D4406" t="str">
            <v/>
          </cell>
          <cell r="F4406">
            <v>0</v>
          </cell>
          <cell r="G4406">
            <v>0</v>
          </cell>
        </row>
        <row r="4407">
          <cell r="A4407" t="str">
            <v/>
          </cell>
          <cell r="B4407" t="str">
            <v/>
          </cell>
          <cell r="D4407" t="str">
            <v/>
          </cell>
          <cell r="F4407">
            <v>0</v>
          </cell>
          <cell r="G4407">
            <v>0</v>
          </cell>
        </row>
        <row r="4408">
          <cell r="A4408" t="str">
            <v/>
          </cell>
          <cell r="B4408" t="str">
            <v/>
          </cell>
          <cell r="D4408" t="str">
            <v/>
          </cell>
          <cell r="F4408">
            <v>0</v>
          </cell>
          <cell r="G4408">
            <v>0</v>
          </cell>
        </row>
        <row r="4409">
          <cell r="A4409" t="str">
            <v/>
          </cell>
          <cell r="B4409" t="str">
            <v/>
          </cell>
          <cell r="D4409" t="str">
            <v/>
          </cell>
          <cell r="F4409">
            <v>0</v>
          </cell>
          <cell r="G4409">
            <v>0</v>
          </cell>
        </row>
        <row r="4410">
          <cell r="A4410" t="str">
            <v/>
          </cell>
          <cell r="B4410" t="str">
            <v/>
          </cell>
          <cell r="D4410" t="str">
            <v/>
          </cell>
          <cell r="F4410">
            <v>0</v>
          </cell>
          <cell r="G4410">
            <v>0</v>
          </cell>
        </row>
        <row r="4411">
          <cell r="A4411" t="str">
            <v/>
          </cell>
          <cell r="B4411" t="str">
            <v/>
          </cell>
          <cell r="D4411" t="str">
            <v/>
          </cell>
          <cell r="F4411">
            <v>0</v>
          </cell>
          <cell r="G4411">
            <v>0</v>
          </cell>
        </row>
        <row r="4412">
          <cell r="A4412" t="str">
            <v/>
          </cell>
          <cell r="B4412" t="str">
            <v/>
          </cell>
          <cell r="D4412" t="str">
            <v/>
          </cell>
          <cell r="F4412">
            <v>0</v>
          </cell>
          <cell r="G4412">
            <v>0</v>
          </cell>
        </row>
        <row r="4413">
          <cell r="A4413" t="str">
            <v/>
          </cell>
          <cell r="B4413" t="str">
            <v/>
          </cell>
          <cell r="D4413" t="str">
            <v/>
          </cell>
          <cell r="F4413">
            <v>0</v>
          </cell>
          <cell r="G4413">
            <v>0</v>
          </cell>
        </row>
        <row r="4414">
          <cell r="A4414" t="str">
            <v/>
          </cell>
          <cell r="B4414" t="str">
            <v/>
          </cell>
          <cell r="D4414" t="str">
            <v/>
          </cell>
          <cell r="F4414">
            <v>0</v>
          </cell>
          <cell r="G4414">
            <v>0</v>
          </cell>
        </row>
        <row r="4415">
          <cell r="A4415" t="str">
            <v/>
          </cell>
          <cell r="B4415" t="str">
            <v/>
          </cell>
          <cell r="D4415" t="str">
            <v/>
          </cell>
          <cell r="F4415">
            <v>0</v>
          </cell>
          <cell r="G4415">
            <v>0</v>
          </cell>
        </row>
        <row r="4416">
          <cell r="A4416" t="str">
            <v/>
          </cell>
          <cell r="B4416" t="str">
            <v/>
          </cell>
          <cell r="D4416" t="str">
            <v/>
          </cell>
          <cell r="F4416">
            <v>0</v>
          </cell>
          <cell r="G4416">
            <v>0</v>
          </cell>
        </row>
        <row r="4417">
          <cell r="A4417" t="str">
            <v/>
          </cell>
          <cell r="B4417" t="str">
            <v/>
          </cell>
          <cell r="D4417" t="str">
            <v/>
          </cell>
          <cell r="F4417">
            <v>0</v>
          </cell>
          <cell r="G4417">
            <v>0</v>
          </cell>
        </row>
        <row r="4418">
          <cell r="A4418" t="str">
            <v/>
          </cell>
          <cell r="B4418" t="str">
            <v/>
          </cell>
          <cell r="D4418" t="str">
            <v/>
          </cell>
          <cell r="F4418">
            <v>0</v>
          </cell>
          <cell r="G4418">
            <v>0</v>
          </cell>
        </row>
        <row r="4419">
          <cell r="A4419" t="str">
            <v/>
          </cell>
          <cell r="B4419" t="str">
            <v/>
          </cell>
          <cell r="D4419" t="str">
            <v/>
          </cell>
          <cell r="F4419">
            <v>0</v>
          </cell>
          <cell r="G4419">
            <v>0</v>
          </cell>
        </row>
        <row r="4420">
          <cell r="A4420" t="str">
            <v/>
          </cell>
          <cell r="B4420" t="str">
            <v/>
          </cell>
          <cell r="D4420" t="str">
            <v/>
          </cell>
          <cell r="F4420">
            <v>0</v>
          </cell>
          <cell r="G4420">
            <v>0</v>
          </cell>
        </row>
        <row r="4421">
          <cell r="F4421" t="str">
            <v>Total A</v>
          </cell>
          <cell r="G4421">
            <v>0</v>
          </cell>
        </row>
        <row r="4422">
          <cell r="A4422" t="str">
            <v>B - MANO DE OBRA</v>
          </cell>
        </row>
        <row r="4423">
          <cell r="A4423" t="str">
            <v/>
          </cell>
          <cell r="B4423" t="str">
            <v/>
          </cell>
          <cell r="D4423" t="str">
            <v/>
          </cell>
          <cell r="F4423">
            <v>0</v>
          </cell>
          <cell r="G4423">
            <v>0</v>
          </cell>
        </row>
        <row r="4424">
          <cell r="A4424" t="str">
            <v/>
          </cell>
          <cell r="B4424" t="str">
            <v/>
          </cell>
          <cell r="D4424" t="str">
            <v/>
          </cell>
          <cell r="F4424">
            <v>0</v>
          </cell>
          <cell r="G4424">
            <v>0</v>
          </cell>
        </row>
        <row r="4425">
          <cell r="A4425" t="str">
            <v/>
          </cell>
          <cell r="B4425" t="str">
            <v/>
          </cell>
          <cell r="D4425" t="str">
            <v/>
          </cell>
          <cell r="F4425">
            <v>0</v>
          </cell>
          <cell r="G4425">
            <v>0</v>
          </cell>
        </row>
        <row r="4426">
          <cell r="A4426" t="str">
            <v/>
          </cell>
          <cell r="B4426" t="str">
            <v/>
          </cell>
          <cell r="D4426" t="str">
            <v/>
          </cell>
          <cell r="F4426">
            <v>0</v>
          </cell>
          <cell r="G4426">
            <v>0</v>
          </cell>
        </row>
        <row r="4427">
          <cell r="A4427" t="str">
            <v/>
          </cell>
          <cell r="B4427" t="str">
            <v/>
          </cell>
          <cell r="D4427" t="str">
            <v/>
          </cell>
          <cell r="F4427">
            <v>0</v>
          </cell>
          <cell r="G4427">
            <v>0</v>
          </cell>
        </row>
        <row r="4428">
          <cell r="A4428" t="str">
            <v/>
          </cell>
          <cell r="B4428" t="str">
            <v/>
          </cell>
          <cell r="D4428" t="str">
            <v/>
          </cell>
          <cell r="F4428">
            <v>0</v>
          </cell>
          <cell r="G4428">
            <v>0</v>
          </cell>
        </row>
        <row r="4429">
          <cell r="A4429" t="str">
            <v/>
          </cell>
          <cell r="B4429" t="str">
            <v/>
          </cell>
          <cell r="D4429" t="str">
            <v/>
          </cell>
          <cell r="F4429">
            <v>0</v>
          </cell>
          <cell r="G4429">
            <v>0</v>
          </cell>
        </row>
        <row r="4430">
          <cell r="A4430" t="str">
            <v/>
          </cell>
          <cell r="B4430" t="str">
            <v/>
          </cell>
          <cell r="D4430" t="str">
            <v/>
          </cell>
          <cell r="F4430">
            <v>0</v>
          </cell>
          <cell r="G4430">
            <v>0</v>
          </cell>
        </row>
        <row r="4431">
          <cell r="F4431" t="str">
            <v>Total B</v>
          </cell>
          <cell r="G4431">
            <v>0</v>
          </cell>
        </row>
        <row r="4432">
          <cell r="A4432" t="str">
            <v>C - EQUIPOS</v>
          </cell>
        </row>
        <row r="4433">
          <cell r="A4433" t="str">
            <v/>
          </cell>
          <cell r="B4433" t="str">
            <v/>
          </cell>
          <cell r="D4433" t="str">
            <v/>
          </cell>
          <cell r="F4433">
            <v>0</v>
          </cell>
          <cell r="G4433">
            <v>0</v>
          </cell>
        </row>
        <row r="4434">
          <cell r="A4434" t="str">
            <v/>
          </cell>
          <cell r="B4434" t="str">
            <v/>
          </cell>
          <cell r="D4434" t="str">
            <v/>
          </cell>
          <cell r="F4434">
            <v>0</v>
          </cell>
          <cell r="G4434">
            <v>0</v>
          </cell>
        </row>
        <row r="4435">
          <cell r="A4435" t="str">
            <v/>
          </cell>
          <cell r="B4435" t="str">
            <v/>
          </cell>
          <cell r="D4435" t="str">
            <v/>
          </cell>
          <cell r="F4435">
            <v>0</v>
          </cell>
          <cell r="G4435">
            <v>0</v>
          </cell>
        </row>
        <row r="4436">
          <cell r="A4436" t="str">
            <v/>
          </cell>
          <cell r="B4436" t="str">
            <v/>
          </cell>
          <cell r="D4436" t="str">
            <v/>
          </cell>
          <cell r="F4436">
            <v>0</v>
          </cell>
          <cell r="G4436">
            <v>0</v>
          </cell>
        </row>
        <row r="4437">
          <cell r="A4437" t="str">
            <v/>
          </cell>
          <cell r="B4437" t="str">
            <v/>
          </cell>
          <cell r="D4437" t="str">
            <v/>
          </cell>
          <cell r="F4437">
            <v>0</v>
          </cell>
          <cell r="G4437">
            <v>0</v>
          </cell>
        </row>
        <row r="4438">
          <cell r="A4438" t="str">
            <v/>
          </cell>
          <cell r="B4438" t="str">
            <v/>
          </cell>
          <cell r="D4438" t="str">
            <v/>
          </cell>
          <cell r="F4438">
            <v>0</v>
          </cell>
          <cell r="G4438">
            <v>0</v>
          </cell>
        </row>
        <row r="4439">
          <cell r="A4439" t="str">
            <v/>
          </cell>
          <cell r="B4439" t="str">
            <v/>
          </cell>
          <cell r="D4439" t="str">
            <v/>
          </cell>
          <cell r="F4439">
            <v>0</v>
          </cell>
          <cell r="G4439">
            <v>0</v>
          </cell>
        </row>
        <row r="4440">
          <cell r="A4440" t="str">
            <v/>
          </cell>
          <cell r="B4440" t="str">
            <v/>
          </cell>
          <cell r="D4440" t="str">
            <v/>
          </cell>
          <cell r="F4440">
            <v>0</v>
          </cell>
          <cell r="G4440">
            <v>0</v>
          </cell>
        </row>
        <row r="4441">
          <cell r="A4441" t="str">
            <v/>
          </cell>
          <cell r="B4441" t="str">
            <v/>
          </cell>
          <cell r="D4441" t="str">
            <v/>
          </cell>
          <cell r="F4441">
            <v>0</v>
          </cell>
          <cell r="G4441">
            <v>0</v>
          </cell>
        </row>
        <row r="4442">
          <cell r="A4442" t="str">
            <v/>
          </cell>
          <cell r="B4442" t="str">
            <v/>
          </cell>
          <cell r="D4442" t="str">
            <v/>
          </cell>
          <cell r="F4442">
            <v>0</v>
          </cell>
          <cell r="G4442">
            <v>0</v>
          </cell>
        </row>
        <row r="4443">
          <cell r="F4443" t="str">
            <v>Total C</v>
          </cell>
          <cell r="G4443">
            <v>0</v>
          </cell>
        </row>
        <row r="4445">
          <cell r="A4445" t="str">
            <v/>
          </cell>
          <cell r="B4445" t="str">
            <v/>
          </cell>
          <cell r="D4445" t="str">
            <v>COSTO NETO</v>
          </cell>
          <cell r="F4445" t="str">
            <v>Total D=A+B+C</v>
          </cell>
          <cell r="G4445">
            <v>0</v>
          </cell>
        </row>
        <row r="4447">
          <cell r="A4447" t="str">
            <v>ANALISIS DE PRECIOS</v>
          </cell>
        </row>
        <row r="4448">
          <cell r="A4448" t="str">
            <v>COMITENTE:</v>
          </cell>
          <cell r="B4448" t="str">
            <v>INSTITUTO PROVINCIAL DE LA VIVIENDA</v>
          </cell>
        </row>
        <row r="4449">
          <cell r="A4449" t="str">
            <v>CONTRATISTA:</v>
          </cell>
          <cell r="B4449">
            <v>0</v>
          </cell>
        </row>
        <row r="4450">
          <cell r="A4450" t="str">
            <v>OBRA:</v>
          </cell>
          <cell r="B4450">
            <v>0</v>
          </cell>
          <cell r="F4450" t="str">
            <v>PRECIOS A:</v>
          </cell>
          <cell r="G4450">
            <v>0</v>
          </cell>
        </row>
        <row r="4451">
          <cell r="A4451" t="str">
            <v>UBICACIÓN:</v>
          </cell>
          <cell r="B4451">
            <v>0</v>
          </cell>
        </row>
        <row r="4452">
          <cell r="A4452" t="str">
            <v>RUBRO:</v>
          </cell>
          <cell r="C4452">
            <v>0</v>
          </cell>
        </row>
        <row r="4453">
          <cell r="A4453" t="str">
            <v>ITEM:</v>
          </cell>
          <cell r="B4453" t="str">
            <v/>
          </cell>
          <cell r="C4453" t="str">
            <v/>
          </cell>
          <cell r="F4453" t="str">
            <v>UNIDAD:</v>
          </cell>
          <cell r="G4453" t="str">
            <v/>
          </cell>
        </row>
        <row r="4455">
          <cell r="A4455" t="str">
            <v>DATOS REDETERMINACION</v>
          </cell>
          <cell r="C4455" t="str">
            <v>DESIGNACION</v>
          </cell>
          <cell r="D4455" t="str">
            <v>U</v>
          </cell>
          <cell r="E4455" t="str">
            <v>Cantidad</v>
          </cell>
          <cell r="F4455" t="str">
            <v>$ Unitarios</v>
          </cell>
          <cell r="G4455" t="str">
            <v>$ Parcial</v>
          </cell>
        </row>
        <row r="4456">
          <cell r="A4456" t="str">
            <v>CÓDIGO</v>
          </cell>
          <cell r="B4456" t="str">
            <v>DESCRIPCIÓN</v>
          </cell>
        </row>
        <row r="4457">
          <cell r="A4457" t="str">
            <v>A - MATERIALES</v>
          </cell>
        </row>
        <row r="4458">
          <cell r="A4458" t="str">
            <v/>
          </cell>
          <cell r="B4458" t="str">
            <v/>
          </cell>
          <cell r="D4458" t="str">
            <v/>
          </cell>
          <cell r="F4458">
            <v>0</v>
          </cell>
          <cell r="G4458">
            <v>0</v>
          </cell>
        </row>
        <row r="4459">
          <cell r="A4459" t="str">
            <v/>
          </cell>
          <cell r="B4459" t="str">
            <v/>
          </cell>
          <cell r="D4459" t="str">
            <v/>
          </cell>
          <cell r="F4459">
            <v>0</v>
          </cell>
          <cell r="G4459">
            <v>0</v>
          </cell>
        </row>
        <row r="4460">
          <cell r="A4460" t="str">
            <v/>
          </cell>
          <cell r="B4460" t="str">
            <v/>
          </cell>
          <cell r="D4460" t="str">
            <v/>
          </cell>
          <cell r="F4460">
            <v>0</v>
          </cell>
          <cell r="G4460">
            <v>0</v>
          </cell>
        </row>
        <row r="4461">
          <cell r="A4461" t="str">
            <v/>
          </cell>
          <cell r="B4461" t="str">
            <v/>
          </cell>
          <cell r="D4461" t="str">
            <v/>
          </cell>
          <cell r="F4461">
            <v>0</v>
          </cell>
          <cell r="G4461">
            <v>0</v>
          </cell>
        </row>
        <row r="4462">
          <cell r="A4462" t="str">
            <v/>
          </cell>
          <cell r="B4462" t="str">
            <v/>
          </cell>
          <cell r="D4462" t="str">
            <v/>
          </cell>
          <cell r="F4462">
            <v>0</v>
          </cell>
          <cell r="G4462">
            <v>0</v>
          </cell>
        </row>
        <row r="4463">
          <cell r="A4463" t="str">
            <v/>
          </cell>
          <cell r="B4463" t="str">
            <v/>
          </cell>
          <cell r="D4463" t="str">
            <v/>
          </cell>
          <cell r="F4463">
            <v>0</v>
          </cell>
          <cell r="G4463">
            <v>0</v>
          </cell>
        </row>
        <row r="4464">
          <cell r="A4464" t="str">
            <v/>
          </cell>
          <cell r="B4464" t="str">
            <v/>
          </cell>
          <cell r="D4464" t="str">
            <v/>
          </cell>
          <cell r="F4464">
            <v>0</v>
          </cell>
          <cell r="G4464">
            <v>0</v>
          </cell>
        </row>
        <row r="4465">
          <cell r="A4465" t="str">
            <v/>
          </cell>
          <cell r="B4465" t="str">
            <v/>
          </cell>
          <cell r="D4465" t="str">
            <v/>
          </cell>
          <cell r="F4465">
            <v>0</v>
          </cell>
          <cell r="G4465">
            <v>0</v>
          </cell>
        </row>
        <row r="4466">
          <cell r="A4466" t="str">
            <v/>
          </cell>
          <cell r="B4466" t="str">
            <v/>
          </cell>
          <cell r="D4466" t="str">
            <v/>
          </cell>
          <cell r="F4466">
            <v>0</v>
          </cell>
          <cell r="G4466">
            <v>0</v>
          </cell>
        </row>
        <row r="4467">
          <cell r="A4467" t="str">
            <v/>
          </cell>
          <cell r="B4467" t="str">
            <v/>
          </cell>
          <cell r="D4467" t="str">
            <v/>
          </cell>
          <cell r="F4467">
            <v>0</v>
          </cell>
          <cell r="G4467">
            <v>0</v>
          </cell>
        </row>
        <row r="4468">
          <cell r="A4468" t="str">
            <v/>
          </cell>
          <cell r="B4468" t="str">
            <v/>
          </cell>
          <cell r="D4468" t="str">
            <v/>
          </cell>
          <cell r="F4468">
            <v>0</v>
          </cell>
          <cell r="G4468">
            <v>0</v>
          </cell>
        </row>
        <row r="4469">
          <cell r="A4469" t="str">
            <v/>
          </cell>
          <cell r="B4469" t="str">
            <v/>
          </cell>
          <cell r="D4469" t="str">
            <v/>
          </cell>
          <cell r="F4469">
            <v>0</v>
          </cell>
          <cell r="G4469">
            <v>0</v>
          </cell>
        </row>
        <row r="4470">
          <cell r="A4470" t="str">
            <v/>
          </cell>
          <cell r="B4470" t="str">
            <v/>
          </cell>
          <cell r="D4470" t="str">
            <v/>
          </cell>
          <cell r="F4470">
            <v>0</v>
          </cell>
          <cell r="G4470">
            <v>0</v>
          </cell>
        </row>
        <row r="4471">
          <cell r="A4471" t="str">
            <v/>
          </cell>
          <cell r="B4471" t="str">
            <v/>
          </cell>
          <cell r="D4471" t="str">
            <v/>
          </cell>
          <cell r="F4471">
            <v>0</v>
          </cell>
          <cell r="G4471">
            <v>0</v>
          </cell>
        </row>
        <row r="4472">
          <cell r="A4472" t="str">
            <v/>
          </cell>
          <cell r="B4472" t="str">
            <v/>
          </cell>
          <cell r="D4472" t="str">
            <v/>
          </cell>
          <cell r="F4472">
            <v>0</v>
          </cell>
          <cell r="G4472">
            <v>0</v>
          </cell>
        </row>
        <row r="4473">
          <cell r="A4473" t="str">
            <v/>
          </cell>
          <cell r="B4473" t="str">
            <v/>
          </cell>
          <cell r="D4473" t="str">
            <v/>
          </cell>
          <cell r="F4473">
            <v>0</v>
          </cell>
          <cell r="G4473">
            <v>0</v>
          </cell>
        </row>
        <row r="4474">
          <cell r="A4474" t="str">
            <v/>
          </cell>
          <cell r="B4474" t="str">
            <v/>
          </cell>
          <cell r="D4474" t="str">
            <v/>
          </cell>
          <cell r="F4474">
            <v>0</v>
          </cell>
          <cell r="G4474">
            <v>0</v>
          </cell>
        </row>
        <row r="4475">
          <cell r="A4475" t="str">
            <v/>
          </cell>
          <cell r="B4475" t="str">
            <v/>
          </cell>
          <cell r="D4475" t="str">
            <v/>
          </cell>
          <cell r="F4475">
            <v>0</v>
          </cell>
          <cell r="G4475">
            <v>0</v>
          </cell>
        </row>
        <row r="4476">
          <cell r="A4476" t="str">
            <v/>
          </cell>
          <cell r="B4476" t="str">
            <v/>
          </cell>
          <cell r="D4476" t="str">
            <v/>
          </cell>
          <cell r="F4476">
            <v>0</v>
          </cell>
          <cell r="G4476">
            <v>0</v>
          </cell>
        </row>
        <row r="4477">
          <cell r="A4477" t="str">
            <v/>
          </cell>
          <cell r="B4477" t="str">
            <v/>
          </cell>
          <cell r="D4477" t="str">
            <v/>
          </cell>
          <cell r="F4477">
            <v>0</v>
          </cell>
          <cell r="G4477">
            <v>0</v>
          </cell>
        </row>
        <row r="4478">
          <cell r="F4478" t="str">
            <v>Total A</v>
          </cell>
          <cell r="G4478">
            <v>0</v>
          </cell>
        </row>
        <row r="4479">
          <cell r="A4479" t="str">
            <v>B - MANO DE OBRA</v>
          </cell>
        </row>
        <row r="4480">
          <cell r="A4480" t="str">
            <v/>
          </cell>
          <cell r="B4480" t="str">
            <v/>
          </cell>
          <cell r="D4480" t="str">
            <v/>
          </cell>
          <cell r="F4480">
            <v>0</v>
          </cell>
          <cell r="G4480">
            <v>0</v>
          </cell>
        </row>
        <row r="4481">
          <cell r="A4481" t="str">
            <v/>
          </cell>
          <cell r="B4481" t="str">
            <v/>
          </cell>
          <cell r="D4481" t="str">
            <v/>
          </cell>
          <cell r="F4481">
            <v>0</v>
          </cell>
          <cell r="G4481">
            <v>0</v>
          </cell>
        </row>
        <row r="4482">
          <cell r="A4482" t="str">
            <v/>
          </cell>
          <cell r="B4482" t="str">
            <v/>
          </cell>
          <cell r="D4482" t="str">
            <v/>
          </cell>
          <cell r="F4482">
            <v>0</v>
          </cell>
          <cell r="G4482">
            <v>0</v>
          </cell>
        </row>
        <row r="4483">
          <cell r="A4483" t="str">
            <v/>
          </cell>
          <cell r="B4483" t="str">
            <v/>
          </cell>
          <cell r="D4483" t="str">
            <v/>
          </cell>
          <cell r="F4483">
            <v>0</v>
          </cell>
          <cell r="G4483">
            <v>0</v>
          </cell>
        </row>
        <row r="4484">
          <cell r="A4484" t="str">
            <v/>
          </cell>
          <cell r="B4484" t="str">
            <v/>
          </cell>
          <cell r="D4484" t="str">
            <v/>
          </cell>
          <cell r="F4484">
            <v>0</v>
          </cell>
          <cell r="G4484">
            <v>0</v>
          </cell>
        </row>
        <row r="4485">
          <cell r="A4485" t="str">
            <v/>
          </cell>
          <cell r="B4485" t="str">
            <v/>
          </cell>
          <cell r="D4485" t="str">
            <v/>
          </cell>
          <cell r="F4485">
            <v>0</v>
          </cell>
          <cell r="G4485">
            <v>0</v>
          </cell>
        </row>
        <row r="4486">
          <cell r="A4486" t="str">
            <v/>
          </cell>
          <cell r="B4486" t="str">
            <v/>
          </cell>
          <cell r="D4486" t="str">
            <v/>
          </cell>
          <cell r="F4486">
            <v>0</v>
          </cell>
          <cell r="G4486">
            <v>0</v>
          </cell>
        </row>
        <row r="4487">
          <cell r="A4487" t="str">
            <v/>
          </cell>
          <cell r="B4487" t="str">
            <v/>
          </cell>
          <cell r="D4487" t="str">
            <v/>
          </cell>
          <cell r="F4487">
            <v>0</v>
          </cell>
          <cell r="G4487">
            <v>0</v>
          </cell>
        </row>
        <row r="4488">
          <cell r="F4488" t="str">
            <v>Total B</v>
          </cell>
          <cell r="G4488">
            <v>0</v>
          </cell>
        </row>
        <row r="4489">
          <cell r="A4489" t="str">
            <v>C - EQUIPOS</v>
          </cell>
        </row>
        <row r="4490">
          <cell r="A4490" t="str">
            <v/>
          </cell>
          <cell r="B4490" t="str">
            <v/>
          </cell>
          <cell r="D4490" t="str">
            <v/>
          </cell>
          <cell r="F4490">
            <v>0</v>
          </cell>
          <cell r="G4490">
            <v>0</v>
          </cell>
        </row>
        <row r="4491">
          <cell r="A4491" t="str">
            <v/>
          </cell>
          <cell r="B4491" t="str">
            <v/>
          </cell>
          <cell r="D4491" t="str">
            <v/>
          </cell>
          <cell r="F4491">
            <v>0</v>
          </cell>
          <cell r="G4491">
            <v>0</v>
          </cell>
        </row>
        <row r="4492">
          <cell r="A4492" t="str">
            <v/>
          </cell>
          <cell r="B4492" t="str">
            <v/>
          </cell>
          <cell r="D4492" t="str">
            <v/>
          </cell>
          <cell r="F4492">
            <v>0</v>
          </cell>
          <cell r="G4492">
            <v>0</v>
          </cell>
        </row>
        <row r="4493">
          <cell r="A4493" t="str">
            <v/>
          </cell>
          <cell r="B4493" t="str">
            <v/>
          </cell>
          <cell r="D4493" t="str">
            <v/>
          </cell>
          <cell r="F4493">
            <v>0</v>
          </cell>
          <cell r="G4493">
            <v>0</v>
          </cell>
        </row>
        <row r="4494">
          <cell r="A4494" t="str">
            <v/>
          </cell>
          <cell r="B4494" t="str">
            <v/>
          </cell>
          <cell r="D4494" t="str">
            <v/>
          </cell>
          <cell r="F4494">
            <v>0</v>
          </cell>
          <cell r="G4494">
            <v>0</v>
          </cell>
        </row>
        <row r="4495">
          <cell r="A4495" t="str">
            <v/>
          </cell>
          <cell r="B4495" t="str">
            <v/>
          </cell>
          <cell r="D4495" t="str">
            <v/>
          </cell>
          <cell r="F4495">
            <v>0</v>
          </cell>
          <cell r="G4495">
            <v>0</v>
          </cell>
        </row>
        <row r="4496">
          <cell r="A4496" t="str">
            <v/>
          </cell>
          <cell r="B4496" t="str">
            <v/>
          </cell>
          <cell r="D4496" t="str">
            <v/>
          </cell>
          <cell r="F4496">
            <v>0</v>
          </cell>
          <cell r="G4496">
            <v>0</v>
          </cell>
        </row>
        <row r="4497">
          <cell r="A4497" t="str">
            <v/>
          </cell>
          <cell r="B4497" t="str">
            <v/>
          </cell>
          <cell r="D4497" t="str">
            <v/>
          </cell>
          <cell r="F4497">
            <v>0</v>
          </cell>
          <cell r="G4497">
            <v>0</v>
          </cell>
        </row>
        <row r="4498">
          <cell r="A4498" t="str">
            <v/>
          </cell>
          <cell r="B4498" t="str">
            <v/>
          </cell>
          <cell r="D4498" t="str">
            <v/>
          </cell>
          <cell r="F4498">
            <v>0</v>
          </cell>
          <cell r="G4498">
            <v>0</v>
          </cell>
        </row>
        <row r="4499">
          <cell r="A4499" t="str">
            <v/>
          </cell>
          <cell r="B4499" t="str">
            <v/>
          </cell>
          <cell r="D4499" t="str">
            <v/>
          </cell>
          <cell r="F4499">
            <v>0</v>
          </cell>
          <cell r="G4499">
            <v>0</v>
          </cell>
        </row>
        <row r="4500">
          <cell r="F4500" t="str">
            <v>Total C</v>
          </cell>
          <cell r="G4500">
            <v>0</v>
          </cell>
        </row>
        <row r="4502">
          <cell r="A4502" t="str">
            <v/>
          </cell>
          <cell r="B4502" t="str">
            <v/>
          </cell>
          <cell r="D4502" t="str">
            <v>COSTO NETO</v>
          </cell>
          <cell r="F4502" t="str">
            <v>Total D=A+B+C</v>
          </cell>
          <cell r="G4502">
            <v>0</v>
          </cell>
        </row>
        <row r="4504">
          <cell r="A4504" t="str">
            <v>ANALISIS DE PRECIOS</v>
          </cell>
        </row>
        <row r="4505">
          <cell r="A4505" t="str">
            <v>COMITENTE:</v>
          </cell>
          <cell r="B4505" t="str">
            <v>INSTITUTO PROVINCIAL DE LA VIVIENDA</v>
          </cell>
        </row>
        <row r="4506">
          <cell r="A4506" t="str">
            <v>CONTRATISTA:</v>
          </cell>
          <cell r="B4506">
            <v>0</v>
          </cell>
        </row>
        <row r="4507">
          <cell r="A4507" t="str">
            <v>OBRA:</v>
          </cell>
          <cell r="B4507">
            <v>0</v>
          </cell>
          <cell r="F4507" t="str">
            <v>PRECIOS A:</v>
          </cell>
          <cell r="G4507">
            <v>0</v>
          </cell>
        </row>
        <row r="4508">
          <cell r="A4508" t="str">
            <v>UBICACIÓN:</v>
          </cell>
          <cell r="B4508">
            <v>0</v>
          </cell>
        </row>
        <row r="4509">
          <cell r="A4509" t="str">
            <v>RUBRO:</v>
          </cell>
          <cell r="C4509">
            <v>0</v>
          </cell>
        </row>
        <row r="4510">
          <cell r="A4510" t="str">
            <v>ITEM:</v>
          </cell>
          <cell r="B4510" t="str">
            <v/>
          </cell>
          <cell r="C4510" t="str">
            <v/>
          </cell>
          <cell r="F4510" t="str">
            <v>UNIDAD:</v>
          </cell>
          <cell r="G4510" t="str">
            <v/>
          </cell>
        </row>
        <row r="4512">
          <cell r="A4512" t="str">
            <v>DATOS REDETERMINACION</v>
          </cell>
          <cell r="C4512" t="str">
            <v>DESIGNACION</v>
          </cell>
          <cell r="D4512" t="str">
            <v>U</v>
          </cell>
          <cell r="E4512" t="str">
            <v>Cantidad</v>
          </cell>
          <cell r="F4512" t="str">
            <v>$ Unitarios</v>
          </cell>
          <cell r="G4512" t="str">
            <v>$ Parcial</v>
          </cell>
        </row>
        <row r="4513">
          <cell r="A4513" t="str">
            <v>CÓDIGO</v>
          </cell>
          <cell r="B4513" t="str">
            <v>DESCRIPCIÓN</v>
          </cell>
        </row>
        <row r="4514">
          <cell r="A4514" t="str">
            <v>A - MATERIALES</v>
          </cell>
        </row>
        <row r="4515">
          <cell r="A4515" t="str">
            <v/>
          </cell>
          <cell r="B4515" t="str">
            <v/>
          </cell>
          <cell r="D4515" t="str">
            <v/>
          </cell>
          <cell r="F4515">
            <v>0</v>
          </cell>
          <cell r="G4515">
            <v>0</v>
          </cell>
        </row>
        <row r="4516">
          <cell r="A4516" t="str">
            <v/>
          </cell>
          <cell r="B4516" t="str">
            <v/>
          </cell>
          <cell r="D4516" t="str">
            <v/>
          </cell>
          <cell r="F4516">
            <v>0</v>
          </cell>
          <cell r="G4516">
            <v>0</v>
          </cell>
        </row>
        <row r="4517">
          <cell r="A4517" t="str">
            <v/>
          </cell>
          <cell r="B4517" t="str">
            <v/>
          </cell>
          <cell r="D4517" t="str">
            <v/>
          </cell>
          <cell r="F4517">
            <v>0</v>
          </cell>
          <cell r="G4517">
            <v>0</v>
          </cell>
        </row>
        <row r="4518">
          <cell r="A4518" t="str">
            <v/>
          </cell>
          <cell r="B4518" t="str">
            <v/>
          </cell>
          <cell r="D4518" t="str">
            <v/>
          </cell>
          <cell r="F4518">
            <v>0</v>
          </cell>
          <cell r="G4518">
            <v>0</v>
          </cell>
        </row>
        <row r="4519">
          <cell r="A4519" t="str">
            <v/>
          </cell>
          <cell r="B4519" t="str">
            <v/>
          </cell>
          <cell r="D4519" t="str">
            <v/>
          </cell>
          <cell r="F4519">
            <v>0</v>
          </cell>
          <cell r="G4519">
            <v>0</v>
          </cell>
        </row>
        <row r="4520">
          <cell r="A4520" t="str">
            <v/>
          </cell>
          <cell r="B4520" t="str">
            <v/>
          </cell>
          <cell r="D4520" t="str">
            <v/>
          </cell>
          <cell r="F4520">
            <v>0</v>
          </cell>
          <cell r="G4520">
            <v>0</v>
          </cell>
        </row>
        <row r="4521">
          <cell r="A4521" t="str">
            <v/>
          </cell>
          <cell r="B4521" t="str">
            <v/>
          </cell>
          <cell r="D4521" t="str">
            <v/>
          </cell>
          <cell r="F4521">
            <v>0</v>
          </cell>
          <cell r="G4521">
            <v>0</v>
          </cell>
        </row>
        <row r="4522">
          <cell r="A4522" t="str">
            <v/>
          </cell>
          <cell r="B4522" t="str">
            <v/>
          </cell>
          <cell r="D4522" t="str">
            <v/>
          </cell>
          <cell r="F4522">
            <v>0</v>
          </cell>
          <cell r="G4522">
            <v>0</v>
          </cell>
        </row>
        <row r="4523">
          <cell r="A4523" t="str">
            <v/>
          </cell>
          <cell r="B4523" t="str">
            <v/>
          </cell>
          <cell r="D4523" t="str">
            <v/>
          </cell>
          <cell r="F4523">
            <v>0</v>
          </cell>
          <cell r="G4523">
            <v>0</v>
          </cell>
        </row>
        <row r="4524">
          <cell r="A4524" t="str">
            <v/>
          </cell>
          <cell r="B4524" t="str">
            <v/>
          </cell>
          <cell r="D4524" t="str">
            <v/>
          </cell>
          <cell r="F4524">
            <v>0</v>
          </cell>
          <cell r="G4524">
            <v>0</v>
          </cell>
        </row>
        <row r="4525">
          <cell r="A4525" t="str">
            <v/>
          </cell>
          <cell r="B4525" t="str">
            <v/>
          </cell>
          <cell r="D4525" t="str">
            <v/>
          </cell>
          <cell r="F4525">
            <v>0</v>
          </cell>
          <cell r="G4525">
            <v>0</v>
          </cell>
        </row>
        <row r="4526">
          <cell r="A4526" t="str">
            <v/>
          </cell>
          <cell r="B4526" t="str">
            <v/>
          </cell>
          <cell r="D4526" t="str">
            <v/>
          </cell>
          <cell r="F4526">
            <v>0</v>
          </cell>
          <cell r="G4526">
            <v>0</v>
          </cell>
        </row>
        <row r="4527">
          <cell r="A4527" t="str">
            <v/>
          </cell>
          <cell r="B4527" t="str">
            <v/>
          </cell>
          <cell r="D4527" t="str">
            <v/>
          </cell>
          <cell r="F4527">
            <v>0</v>
          </cell>
          <cell r="G4527">
            <v>0</v>
          </cell>
        </row>
        <row r="4528">
          <cell r="A4528" t="str">
            <v/>
          </cell>
          <cell r="B4528" t="str">
            <v/>
          </cell>
          <cell r="D4528" t="str">
            <v/>
          </cell>
          <cell r="F4528">
            <v>0</v>
          </cell>
          <cell r="G4528">
            <v>0</v>
          </cell>
        </row>
        <row r="4529">
          <cell r="A4529" t="str">
            <v/>
          </cell>
          <cell r="B4529" t="str">
            <v/>
          </cell>
          <cell r="D4529" t="str">
            <v/>
          </cell>
          <cell r="F4529">
            <v>0</v>
          </cell>
          <cell r="G4529">
            <v>0</v>
          </cell>
        </row>
        <row r="4530">
          <cell r="A4530" t="str">
            <v/>
          </cell>
          <cell r="B4530" t="str">
            <v/>
          </cell>
          <cell r="D4530" t="str">
            <v/>
          </cell>
          <cell r="F4530">
            <v>0</v>
          </cell>
          <cell r="G4530">
            <v>0</v>
          </cell>
        </row>
        <row r="4531">
          <cell r="A4531" t="str">
            <v/>
          </cell>
          <cell r="B4531" t="str">
            <v/>
          </cell>
          <cell r="D4531" t="str">
            <v/>
          </cell>
          <cell r="F4531">
            <v>0</v>
          </cell>
          <cell r="G4531">
            <v>0</v>
          </cell>
        </row>
        <row r="4532">
          <cell r="A4532" t="str">
            <v/>
          </cell>
          <cell r="B4532" t="str">
            <v/>
          </cell>
          <cell r="D4532" t="str">
            <v/>
          </cell>
          <cell r="F4532">
            <v>0</v>
          </cell>
          <cell r="G4532">
            <v>0</v>
          </cell>
        </row>
        <row r="4533">
          <cell r="A4533" t="str">
            <v/>
          </cell>
          <cell r="B4533" t="str">
            <v/>
          </cell>
          <cell r="D4533" t="str">
            <v/>
          </cell>
          <cell r="F4533">
            <v>0</v>
          </cell>
          <cell r="G4533">
            <v>0</v>
          </cell>
        </row>
        <row r="4534">
          <cell r="A4534" t="str">
            <v/>
          </cell>
          <cell r="B4534" t="str">
            <v/>
          </cell>
          <cell r="D4534" t="str">
            <v/>
          </cell>
          <cell r="F4534">
            <v>0</v>
          </cell>
          <cell r="G4534">
            <v>0</v>
          </cell>
        </row>
        <row r="4535">
          <cell r="F4535" t="str">
            <v>Total A</v>
          </cell>
          <cell r="G4535">
            <v>0</v>
          </cell>
        </row>
        <row r="4536">
          <cell r="A4536" t="str">
            <v>B - MANO DE OBRA</v>
          </cell>
        </row>
        <row r="4537">
          <cell r="A4537" t="str">
            <v/>
          </cell>
          <cell r="B4537" t="str">
            <v/>
          </cell>
          <cell r="D4537" t="str">
            <v/>
          </cell>
          <cell r="F4537">
            <v>0</v>
          </cell>
          <cell r="G4537">
            <v>0</v>
          </cell>
        </row>
        <row r="4538">
          <cell r="A4538" t="str">
            <v/>
          </cell>
          <cell r="B4538" t="str">
            <v/>
          </cell>
          <cell r="D4538" t="str">
            <v/>
          </cell>
          <cell r="F4538">
            <v>0</v>
          </cell>
          <cell r="G4538">
            <v>0</v>
          </cell>
        </row>
        <row r="4539">
          <cell r="A4539" t="str">
            <v/>
          </cell>
          <cell r="B4539" t="str">
            <v/>
          </cell>
          <cell r="D4539" t="str">
            <v/>
          </cell>
          <cell r="F4539">
            <v>0</v>
          </cell>
          <cell r="G4539">
            <v>0</v>
          </cell>
        </row>
        <row r="4540">
          <cell r="A4540" t="str">
            <v/>
          </cell>
          <cell r="B4540" t="str">
            <v/>
          </cell>
          <cell r="D4540" t="str">
            <v/>
          </cell>
          <cell r="F4540">
            <v>0</v>
          </cell>
          <cell r="G4540">
            <v>0</v>
          </cell>
        </row>
        <row r="4541">
          <cell r="A4541" t="str">
            <v/>
          </cell>
          <cell r="B4541" t="str">
            <v/>
          </cell>
          <cell r="D4541" t="str">
            <v/>
          </cell>
          <cell r="F4541">
            <v>0</v>
          </cell>
          <cell r="G4541">
            <v>0</v>
          </cell>
        </row>
        <row r="4542">
          <cell r="A4542" t="str">
            <v/>
          </cell>
          <cell r="B4542" t="str">
            <v/>
          </cell>
          <cell r="D4542" t="str">
            <v/>
          </cell>
          <cell r="F4542">
            <v>0</v>
          </cell>
          <cell r="G4542">
            <v>0</v>
          </cell>
        </row>
        <row r="4543">
          <cell r="A4543" t="str">
            <v/>
          </cell>
          <cell r="B4543" t="str">
            <v/>
          </cell>
          <cell r="D4543" t="str">
            <v/>
          </cell>
          <cell r="F4543">
            <v>0</v>
          </cell>
          <cell r="G4543">
            <v>0</v>
          </cell>
        </row>
        <row r="4544">
          <cell r="A4544" t="str">
            <v/>
          </cell>
          <cell r="B4544" t="str">
            <v/>
          </cell>
          <cell r="D4544" t="str">
            <v/>
          </cell>
          <cell r="F4544">
            <v>0</v>
          </cell>
          <cell r="G4544">
            <v>0</v>
          </cell>
        </row>
        <row r="4545">
          <cell r="F4545" t="str">
            <v>Total B</v>
          </cell>
          <cell r="G4545">
            <v>0</v>
          </cell>
        </row>
        <row r="4546">
          <cell r="A4546" t="str">
            <v>C - EQUIPOS</v>
          </cell>
        </row>
        <row r="4547">
          <cell r="A4547" t="str">
            <v/>
          </cell>
          <cell r="B4547" t="str">
            <v/>
          </cell>
          <cell r="D4547" t="str">
            <v/>
          </cell>
          <cell r="F4547">
            <v>0</v>
          </cell>
          <cell r="G4547">
            <v>0</v>
          </cell>
        </row>
        <row r="4548">
          <cell r="A4548" t="str">
            <v/>
          </cell>
          <cell r="B4548" t="str">
            <v/>
          </cell>
          <cell r="D4548" t="str">
            <v/>
          </cell>
          <cell r="F4548">
            <v>0</v>
          </cell>
          <cell r="G4548">
            <v>0</v>
          </cell>
        </row>
        <row r="4549">
          <cell r="A4549" t="str">
            <v/>
          </cell>
          <cell r="B4549" t="str">
            <v/>
          </cell>
          <cell r="D4549" t="str">
            <v/>
          </cell>
          <cell r="F4549">
            <v>0</v>
          </cell>
          <cell r="G4549">
            <v>0</v>
          </cell>
        </row>
        <row r="4550">
          <cell r="A4550" t="str">
            <v/>
          </cell>
          <cell r="B4550" t="str">
            <v/>
          </cell>
          <cell r="D4550" t="str">
            <v/>
          </cell>
          <cell r="F4550">
            <v>0</v>
          </cell>
          <cell r="G4550">
            <v>0</v>
          </cell>
        </row>
        <row r="4551">
          <cell r="A4551" t="str">
            <v/>
          </cell>
          <cell r="B4551" t="str">
            <v/>
          </cell>
          <cell r="D4551" t="str">
            <v/>
          </cell>
          <cell r="F4551">
            <v>0</v>
          </cell>
          <cell r="G4551">
            <v>0</v>
          </cell>
        </row>
        <row r="4552">
          <cell r="A4552" t="str">
            <v/>
          </cell>
          <cell r="B4552" t="str">
            <v/>
          </cell>
          <cell r="D4552" t="str">
            <v/>
          </cell>
          <cell r="F4552">
            <v>0</v>
          </cell>
          <cell r="G4552">
            <v>0</v>
          </cell>
        </row>
        <row r="4553">
          <cell r="A4553" t="str">
            <v/>
          </cell>
          <cell r="B4553" t="str">
            <v/>
          </cell>
          <cell r="D4553" t="str">
            <v/>
          </cell>
          <cell r="F4553">
            <v>0</v>
          </cell>
          <cell r="G4553">
            <v>0</v>
          </cell>
        </row>
        <row r="4554">
          <cell r="A4554" t="str">
            <v/>
          </cell>
          <cell r="B4554" t="str">
            <v/>
          </cell>
          <cell r="D4554" t="str">
            <v/>
          </cell>
          <cell r="F4554">
            <v>0</v>
          </cell>
          <cell r="G4554">
            <v>0</v>
          </cell>
        </row>
        <row r="4555">
          <cell r="A4555" t="str">
            <v/>
          </cell>
          <cell r="B4555" t="str">
            <v/>
          </cell>
          <cell r="D4555" t="str">
            <v/>
          </cell>
          <cell r="F4555">
            <v>0</v>
          </cell>
          <cell r="G4555">
            <v>0</v>
          </cell>
        </row>
        <row r="4556">
          <cell r="A4556" t="str">
            <v/>
          </cell>
          <cell r="B4556" t="str">
            <v/>
          </cell>
          <cell r="D4556" t="str">
            <v/>
          </cell>
          <cell r="F4556">
            <v>0</v>
          </cell>
          <cell r="G4556">
            <v>0</v>
          </cell>
        </row>
        <row r="4557">
          <cell r="F4557" t="str">
            <v>Total C</v>
          </cell>
          <cell r="G4557">
            <v>0</v>
          </cell>
        </row>
        <row r="4559">
          <cell r="A4559" t="str">
            <v/>
          </cell>
          <cell r="B4559" t="str">
            <v/>
          </cell>
          <cell r="D4559" t="str">
            <v>COSTO NETO</v>
          </cell>
          <cell r="F4559" t="str">
            <v>Total D=A+B+C</v>
          </cell>
          <cell r="G4559">
            <v>0</v>
          </cell>
        </row>
        <row r="4561">
          <cell r="A4561" t="str">
            <v>ANALISIS DE PRECIOS</v>
          </cell>
        </row>
        <row r="4562">
          <cell r="A4562" t="str">
            <v>COMITENTE:</v>
          </cell>
          <cell r="B4562" t="str">
            <v>INSTITUTO PROVINCIAL DE LA VIVIENDA</v>
          </cell>
        </row>
        <row r="4563">
          <cell r="A4563" t="str">
            <v>CONTRATISTA:</v>
          </cell>
          <cell r="B4563">
            <v>0</v>
          </cell>
        </row>
        <row r="4564">
          <cell r="A4564" t="str">
            <v>OBRA:</v>
          </cell>
          <cell r="B4564">
            <v>0</v>
          </cell>
          <cell r="F4564" t="str">
            <v>PRECIOS A:</v>
          </cell>
          <cell r="G4564">
            <v>0</v>
          </cell>
        </row>
        <row r="4565">
          <cell r="A4565" t="str">
            <v>UBICACIÓN:</v>
          </cell>
          <cell r="B4565">
            <v>0</v>
          </cell>
        </row>
        <row r="4566">
          <cell r="A4566" t="str">
            <v>RUBRO:</v>
          </cell>
          <cell r="C4566">
            <v>0</v>
          </cell>
        </row>
        <row r="4567">
          <cell r="A4567" t="str">
            <v>ITEM:</v>
          </cell>
          <cell r="B4567" t="str">
            <v/>
          </cell>
          <cell r="C4567" t="str">
            <v/>
          </cell>
          <cell r="F4567" t="str">
            <v>UNIDAD:</v>
          </cell>
          <cell r="G4567" t="str">
            <v/>
          </cell>
        </row>
        <row r="4569">
          <cell r="A4569" t="str">
            <v>DATOS REDETERMINACION</v>
          </cell>
          <cell r="C4569" t="str">
            <v>DESIGNACION</v>
          </cell>
          <cell r="D4569" t="str">
            <v>U</v>
          </cell>
          <cell r="E4569" t="str">
            <v>Cantidad</v>
          </cell>
          <cell r="F4569" t="str">
            <v>$ Unitarios</v>
          </cell>
          <cell r="G4569" t="str">
            <v>$ Parcial</v>
          </cell>
        </row>
        <row r="4570">
          <cell r="A4570" t="str">
            <v>CÓDIGO</v>
          </cell>
          <cell r="B4570" t="str">
            <v>DESCRIPCIÓN</v>
          </cell>
        </row>
        <row r="4571">
          <cell r="A4571" t="str">
            <v>A - MATERIALES</v>
          </cell>
        </row>
        <row r="4572">
          <cell r="A4572" t="str">
            <v/>
          </cell>
          <cell r="B4572" t="str">
            <v/>
          </cell>
          <cell r="D4572" t="str">
            <v/>
          </cell>
          <cell r="F4572">
            <v>0</v>
          </cell>
          <cell r="G4572">
            <v>0</v>
          </cell>
        </row>
        <row r="4573">
          <cell r="A4573" t="str">
            <v/>
          </cell>
          <cell r="B4573" t="str">
            <v/>
          </cell>
          <cell r="D4573" t="str">
            <v/>
          </cell>
          <cell r="F4573">
            <v>0</v>
          </cell>
          <cell r="G4573">
            <v>0</v>
          </cell>
        </row>
        <row r="4574">
          <cell r="A4574" t="str">
            <v/>
          </cell>
          <cell r="B4574" t="str">
            <v/>
          </cell>
          <cell r="D4574" t="str">
            <v/>
          </cell>
          <cell r="F4574">
            <v>0</v>
          </cell>
          <cell r="G4574">
            <v>0</v>
          </cell>
        </row>
        <row r="4575">
          <cell r="A4575" t="str">
            <v/>
          </cell>
          <cell r="B4575" t="str">
            <v/>
          </cell>
          <cell r="D4575" t="str">
            <v/>
          </cell>
          <cell r="F4575">
            <v>0</v>
          </cell>
          <cell r="G4575">
            <v>0</v>
          </cell>
        </row>
        <row r="4576">
          <cell r="A4576" t="str">
            <v/>
          </cell>
          <cell r="B4576" t="str">
            <v/>
          </cell>
          <cell r="D4576" t="str">
            <v/>
          </cell>
          <cell r="F4576">
            <v>0</v>
          </cell>
          <cell r="G4576">
            <v>0</v>
          </cell>
        </row>
        <row r="4577">
          <cell r="A4577" t="str">
            <v/>
          </cell>
          <cell r="B4577" t="str">
            <v/>
          </cell>
          <cell r="D4577" t="str">
            <v/>
          </cell>
          <cell r="F4577">
            <v>0</v>
          </cell>
          <cell r="G4577">
            <v>0</v>
          </cell>
        </row>
        <row r="4578">
          <cell r="A4578" t="str">
            <v/>
          </cell>
          <cell r="B4578" t="str">
            <v/>
          </cell>
          <cell r="D4578" t="str">
            <v/>
          </cell>
          <cell r="F4578">
            <v>0</v>
          </cell>
          <cell r="G4578">
            <v>0</v>
          </cell>
        </row>
        <row r="4579">
          <cell r="A4579" t="str">
            <v/>
          </cell>
          <cell r="B4579" t="str">
            <v/>
          </cell>
          <cell r="D4579" t="str">
            <v/>
          </cell>
          <cell r="F4579">
            <v>0</v>
          </cell>
          <cell r="G4579">
            <v>0</v>
          </cell>
        </row>
        <row r="4580">
          <cell r="A4580" t="str">
            <v/>
          </cell>
          <cell r="B4580" t="str">
            <v/>
          </cell>
          <cell r="D4580" t="str">
            <v/>
          </cell>
          <cell r="F4580">
            <v>0</v>
          </cell>
          <cell r="G4580">
            <v>0</v>
          </cell>
        </row>
        <row r="4581">
          <cell r="A4581" t="str">
            <v/>
          </cell>
          <cell r="B4581" t="str">
            <v/>
          </cell>
          <cell r="D4581" t="str">
            <v/>
          </cell>
          <cell r="F4581">
            <v>0</v>
          </cell>
          <cell r="G4581">
            <v>0</v>
          </cell>
        </row>
        <row r="4582">
          <cell r="A4582" t="str">
            <v/>
          </cell>
          <cell r="B4582" t="str">
            <v/>
          </cell>
          <cell r="D4582" t="str">
            <v/>
          </cell>
          <cell r="F4582">
            <v>0</v>
          </cell>
          <cell r="G4582">
            <v>0</v>
          </cell>
        </row>
        <row r="4583">
          <cell r="A4583" t="str">
            <v/>
          </cell>
          <cell r="B4583" t="str">
            <v/>
          </cell>
          <cell r="D4583" t="str">
            <v/>
          </cell>
          <cell r="F4583">
            <v>0</v>
          </cell>
          <cell r="G4583">
            <v>0</v>
          </cell>
        </row>
        <row r="4584">
          <cell r="A4584" t="str">
            <v/>
          </cell>
          <cell r="B4584" t="str">
            <v/>
          </cell>
          <cell r="D4584" t="str">
            <v/>
          </cell>
          <cell r="F4584">
            <v>0</v>
          </cell>
          <cell r="G4584">
            <v>0</v>
          </cell>
        </row>
        <row r="4585">
          <cell r="A4585" t="str">
            <v/>
          </cell>
          <cell r="B4585" t="str">
            <v/>
          </cell>
          <cell r="D4585" t="str">
            <v/>
          </cell>
          <cell r="F4585">
            <v>0</v>
          </cell>
          <cell r="G4585">
            <v>0</v>
          </cell>
        </row>
        <row r="4586">
          <cell r="A4586" t="str">
            <v/>
          </cell>
          <cell r="B4586" t="str">
            <v/>
          </cell>
          <cell r="D4586" t="str">
            <v/>
          </cell>
          <cell r="F4586">
            <v>0</v>
          </cell>
          <cell r="G4586">
            <v>0</v>
          </cell>
        </row>
        <row r="4587">
          <cell r="A4587" t="str">
            <v/>
          </cell>
          <cell r="B4587" t="str">
            <v/>
          </cell>
          <cell r="D4587" t="str">
            <v/>
          </cell>
          <cell r="F4587">
            <v>0</v>
          </cell>
          <cell r="G4587">
            <v>0</v>
          </cell>
        </row>
        <row r="4588">
          <cell r="A4588" t="str">
            <v/>
          </cell>
          <cell r="B4588" t="str">
            <v/>
          </cell>
          <cell r="D4588" t="str">
            <v/>
          </cell>
          <cell r="F4588">
            <v>0</v>
          </cell>
          <cell r="G4588">
            <v>0</v>
          </cell>
        </row>
        <row r="4589">
          <cell r="A4589" t="str">
            <v/>
          </cell>
          <cell r="B4589" t="str">
            <v/>
          </cell>
          <cell r="D4589" t="str">
            <v/>
          </cell>
          <cell r="F4589">
            <v>0</v>
          </cell>
          <cell r="G4589">
            <v>0</v>
          </cell>
        </row>
        <row r="4590">
          <cell r="A4590" t="str">
            <v/>
          </cell>
          <cell r="B4590" t="str">
            <v/>
          </cell>
          <cell r="D4590" t="str">
            <v/>
          </cell>
          <cell r="F4590">
            <v>0</v>
          </cell>
          <cell r="G4590">
            <v>0</v>
          </cell>
        </row>
        <row r="4591">
          <cell r="A4591" t="str">
            <v/>
          </cell>
          <cell r="B4591" t="str">
            <v/>
          </cell>
          <cell r="D4591" t="str">
            <v/>
          </cell>
          <cell r="F4591">
            <v>0</v>
          </cell>
          <cell r="G4591">
            <v>0</v>
          </cell>
        </row>
        <row r="4592">
          <cell r="F4592" t="str">
            <v>Total A</v>
          </cell>
          <cell r="G4592">
            <v>0</v>
          </cell>
        </row>
        <row r="4593">
          <cell r="A4593" t="str">
            <v>B - MANO DE OBRA</v>
          </cell>
        </row>
        <row r="4594">
          <cell r="A4594" t="str">
            <v/>
          </cell>
          <cell r="B4594" t="str">
            <v/>
          </cell>
          <cell r="D4594" t="str">
            <v/>
          </cell>
          <cell r="F4594">
            <v>0</v>
          </cell>
          <cell r="G4594">
            <v>0</v>
          </cell>
        </row>
        <row r="4595">
          <cell r="A4595" t="str">
            <v/>
          </cell>
          <cell r="B4595" t="str">
            <v/>
          </cell>
          <cell r="D4595" t="str">
            <v/>
          </cell>
          <cell r="F4595">
            <v>0</v>
          </cell>
          <cell r="G4595">
            <v>0</v>
          </cell>
        </row>
        <row r="4596">
          <cell r="A4596" t="str">
            <v/>
          </cell>
          <cell r="B4596" t="str">
            <v/>
          </cell>
          <cell r="D4596" t="str">
            <v/>
          </cell>
          <cell r="F4596">
            <v>0</v>
          </cell>
          <cell r="G4596">
            <v>0</v>
          </cell>
        </row>
        <row r="4597">
          <cell r="A4597" t="str">
            <v/>
          </cell>
          <cell r="B4597" t="str">
            <v/>
          </cell>
          <cell r="D4597" t="str">
            <v/>
          </cell>
          <cell r="F4597">
            <v>0</v>
          </cell>
          <cell r="G4597">
            <v>0</v>
          </cell>
        </row>
        <row r="4598">
          <cell r="A4598" t="str">
            <v/>
          </cell>
          <cell r="B4598" t="str">
            <v/>
          </cell>
          <cell r="D4598" t="str">
            <v/>
          </cell>
          <cell r="F4598">
            <v>0</v>
          </cell>
          <cell r="G4598">
            <v>0</v>
          </cell>
        </row>
        <row r="4599">
          <cell r="A4599" t="str">
            <v/>
          </cell>
          <cell r="B4599" t="str">
            <v/>
          </cell>
          <cell r="D4599" t="str">
            <v/>
          </cell>
          <cell r="F4599">
            <v>0</v>
          </cell>
          <cell r="G4599">
            <v>0</v>
          </cell>
        </row>
        <row r="4600">
          <cell r="A4600" t="str">
            <v/>
          </cell>
          <cell r="B4600" t="str">
            <v/>
          </cell>
          <cell r="D4600" t="str">
            <v/>
          </cell>
          <cell r="F4600">
            <v>0</v>
          </cell>
          <cell r="G4600">
            <v>0</v>
          </cell>
        </row>
        <row r="4601">
          <cell r="A4601" t="str">
            <v/>
          </cell>
          <cell r="B4601" t="str">
            <v/>
          </cell>
          <cell r="D4601" t="str">
            <v/>
          </cell>
          <cell r="F4601">
            <v>0</v>
          </cell>
          <cell r="G4601">
            <v>0</v>
          </cell>
        </row>
        <row r="4602">
          <cell r="F4602" t="str">
            <v>Total B</v>
          </cell>
          <cell r="G4602">
            <v>0</v>
          </cell>
        </row>
        <row r="4603">
          <cell r="A4603" t="str">
            <v>C - EQUIPOS</v>
          </cell>
        </row>
        <row r="4604">
          <cell r="A4604" t="str">
            <v/>
          </cell>
          <cell r="B4604" t="str">
            <v/>
          </cell>
          <cell r="D4604" t="str">
            <v/>
          </cell>
          <cell r="F4604">
            <v>0</v>
          </cell>
          <cell r="G4604">
            <v>0</v>
          </cell>
        </row>
        <row r="4605">
          <cell r="A4605" t="str">
            <v/>
          </cell>
          <cell r="B4605" t="str">
            <v/>
          </cell>
          <cell r="D4605" t="str">
            <v/>
          </cell>
          <cell r="F4605">
            <v>0</v>
          </cell>
          <cell r="G4605">
            <v>0</v>
          </cell>
        </row>
        <row r="4606">
          <cell r="A4606" t="str">
            <v/>
          </cell>
          <cell r="B4606" t="str">
            <v/>
          </cell>
          <cell r="D4606" t="str">
            <v/>
          </cell>
          <cell r="F4606">
            <v>0</v>
          </cell>
          <cell r="G4606">
            <v>0</v>
          </cell>
        </row>
        <row r="4607">
          <cell r="A4607" t="str">
            <v/>
          </cell>
          <cell r="B4607" t="str">
            <v/>
          </cell>
          <cell r="D4607" t="str">
            <v/>
          </cell>
          <cell r="F4607">
            <v>0</v>
          </cell>
          <cell r="G4607">
            <v>0</v>
          </cell>
        </row>
        <row r="4608">
          <cell r="A4608" t="str">
            <v/>
          </cell>
          <cell r="B4608" t="str">
            <v/>
          </cell>
          <cell r="D4608" t="str">
            <v/>
          </cell>
          <cell r="F4608">
            <v>0</v>
          </cell>
          <cell r="G4608">
            <v>0</v>
          </cell>
        </row>
        <row r="4609">
          <cell r="A4609" t="str">
            <v/>
          </cell>
          <cell r="B4609" t="str">
            <v/>
          </cell>
          <cell r="D4609" t="str">
            <v/>
          </cell>
          <cell r="F4609">
            <v>0</v>
          </cell>
          <cell r="G4609">
            <v>0</v>
          </cell>
        </row>
        <row r="4610">
          <cell r="A4610" t="str">
            <v/>
          </cell>
          <cell r="B4610" t="str">
            <v/>
          </cell>
          <cell r="D4610" t="str">
            <v/>
          </cell>
          <cell r="F4610">
            <v>0</v>
          </cell>
          <cell r="G4610">
            <v>0</v>
          </cell>
        </row>
        <row r="4611">
          <cell r="A4611" t="str">
            <v/>
          </cell>
          <cell r="B4611" t="str">
            <v/>
          </cell>
          <cell r="D4611" t="str">
            <v/>
          </cell>
          <cell r="F4611">
            <v>0</v>
          </cell>
          <cell r="G4611">
            <v>0</v>
          </cell>
        </row>
        <row r="4612">
          <cell r="A4612" t="str">
            <v/>
          </cell>
          <cell r="B4612" t="str">
            <v/>
          </cell>
          <cell r="D4612" t="str">
            <v/>
          </cell>
          <cell r="F4612">
            <v>0</v>
          </cell>
          <cell r="G4612">
            <v>0</v>
          </cell>
        </row>
        <row r="4613">
          <cell r="A4613" t="str">
            <v/>
          </cell>
          <cell r="B4613" t="str">
            <v/>
          </cell>
          <cell r="D4613" t="str">
            <v/>
          </cell>
          <cell r="F4613">
            <v>0</v>
          </cell>
          <cell r="G4613">
            <v>0</v>
          </cell>
        </row>
        <row r="4614">
          <cell r="F4614" t="str">
            <v>Total C</v>
          </cell>
          <cell r="G4614">
            <v>0</v>
          </cell>
        </row>
        <row r="4616">
          <cell r="A4616" t="str">
            <v/>
          </cell>
          <cell r="B4616" t="str">
            <v/>
          </cell>
          <cell r="D4616" t="str">
            <v>COSTO NETO</v>
          </cell>
          <cell r="F4616" t="str">
            <v>Total D=A+B+C</v>
          </cell>
          <cell r="G4616">
            <v>0</v>
          </cell>
        </row>
        <row r="4618">
          <cell r="A4618" t="str">
            <v>ANALISIS DE PRECIOS</v>
          </cell>
        </row>
        <row r="4619">
          <cell r="A4619" t="str">
            <v>COMITENTE:</v>
          </cell>
          <cell r="B4619" t="str">
            <v>INSTITUTO PROVINCIAL DE LA VIVIENDA</v>
          </cell>
        </row>
        <row r="4620">
          <cell r="A4620" t="str">
            <v>CONTRATISTA:</v>
          </cell>
          <cell r="B4620">
            <v>0</v>
          </cell>
        </row>
        <row r="4621">
          <cell r="A4621" t="str">
            <v>OBRA:</v>
          </cell>
          <cell r="B4621">
            <v>0</v>
          </cell>
          <cell r="F4621" t="str">
            <v>PRECIOS A:</v>
          </cell>
          <cell r="G4621">
            <v>0</v>
          </cell>
        </row>
        <row r="4622">
          <cell r="A4622" t="str">
            <v>UBICACIÓN:</v>
          </cell>
          <cell r="B4622">
            <v>0</v>
          </cell>
        </row>
        <row r="4623">
          <cell r="A4623" t="str">
            <v>RUBRO:</v>
          </cell>
          <cell r="C4623">
            <v>0</v>
          </cell>
        </row>
        <row r="4624">
          <cell r="A4624" t="str">
            <v>ITEM:</v>
          </cell>
          <cell r="B4624" t="str">
            <v/>
          </cell>
          <cell r="C4624" t="str">
            <v/>
          </cell>
          <cell r="F4624" t="str">
            <v>UNIDAD:</v>
          </cell>
          <cell r="G4624" t="str">
            <v/>
          </cell>
        </row>
        <row r="4626">
          <cell r="A4626" t="str">
            <v>DATOS REDETERMINACION</v>
          </cell>
          <cell r="C4626" t="str">
            <v>DESIGNACION</v>
          </cell>
          <cell r="D4626" t="str">
            <v>U</v>
          </cell>
          <cell r="E4626" t="str">
            <v>Cantidad</v>
          </cell>
          <cell r="F4626" t="str">
            <v>$ Unitarios</v>
          </cell>
          <cell r="G4626" t="str">
            <v>$ Parcial</v>
          </cell>
        </row>
        <row r="4627">
          <cell r="A4627" t="str">
            <v>CÓDIGO</v>
          </cell>
          <cell r="B4627" t="str">
            <v>DESCRIPCIÓN</v>
          </cell>
        </row>
        <row r="4628">
          <cell r="A4628" t="str">
            <v>A - MATERIALES</v>
          </cell>
        </row>
        <row r="4629">
          <cell r="A4629" t="str">
            <v/>
          </cell>
          <cell r="B4629" t="str">
            <v/>
          </cell>
          <cell r="D4629" t="str">
            <v/>
          </cell>
          <cell r="F4629">
            <v>0</v>
          </cell>
          <cell r="G4629">
            <v>0</v>
          </cell>
        </row>
        <row r="4630">
          <cell r="A4630" t="str">
            <v/>
          </cell>
          <cell r="B4630" t="str">
            <v/>
          </cell>
          <cell r="D4630" t="str">
            <v/>
          </cell>
          <cell r="F4630">
            <v>0</v>
          </cell>
          <cell r="G4630">
            <v>0</v>
          </cell>
        </row>
        <row r="4631">
          <cell r="A4631" t="str">
            <v/>
          </cell>
          <cell r="B4631" t="str">
            <v/>
          </cell>
          <cell r="D4631" t="str">
            <v/>
          </cell>
          <cell r="F4631">
            <v>0</v>
          </cell>
          <cell r="G4631">
            <v>0</v>
          </cell>
        </row>
        <row r="4632">
          <cell r="A4632" t="str">
            <v/>
          </cell>
          <cell r="B4632" t="str">
            <v/>
          </cell>
          <cell r="D4632" t="str">
            <v/>
          </cell>
          <cell r="F4632">
            <v>0</v>
          </cell>
          <cell r="G4632">
            <v>0</v>
          </cell>
        </row>
        <row r="4633">
          <cell r="A4633" t="str">
            <v/>
          </cell>
          <cell r="B4633" t="str">
            <v/>
          </cell>
          <cell r="D4633" t="str">
            <v/>
          </cell>
          <cell r="F4633">
            <v>0</v>
          </cell>
          <cell r="G4633">
            <v>0</v>
          </cell>
        </row>
        <row r="4634">
          <cell r="A4634" t="str">
            <v/>
          </cell>
          <cell r="B4634" t="str">
            <v/>
          </cell>
          <cell r="D4634" t="str">
            <v/>
          </cell>
          <cell r="F4634">
            <v>0</v>
          </cell>
          <cell r="G4634">
            <v>0</v>
          </cell>
        </row>
        <row r="4635">
          <cell r="A4635" t="str">
            <v/>
          </cell>
          <cell r="B4635" t="str">
            <v/>
          </cell>
          <cell r="D4635" t="str">
            <v/>
          </cell>
          <cell r="F4635">
            <v>0</v>
          </cell>
          <cell r="G4635">
            <v>0</v>
          </cell>
        </row>
        <row r="4636">
          <cell r="A4636" t="str">
            <v/>
          </cell>
          <cell r="B4636" t="str">
            <v/>
          </cell>
          <cell r="D4636" t="str">
            <v/>
          </cell>
          <cell r="F4636">
            <v>0</v>
          </cell>
          <cell r="G4636">
            <v>0</v>
          </cell>
        </row>
        <row r="4637">
          <cell r="A4637" t="str">
            <v/>
          </cell>
          <cell r="B4637" t="str">
            <v/>
          </cell>
          <cell r="D4637" t="str">
            <v/>
          </cell>
          <cell r="F4637">
            <v>0</v>
          </cell>
          <cell r="G4637">
            <v>0</v>
          </cell>
        </row>
        <row r="4638">
          <cell r="A4638" t="str">
            <v/>
          </cell>
          <cell r="B4638" t="str">
            <v/>
          </cell>
          <cell r="D4638" t="str">
            <v/>
          </cell>
          <cell r="F4638">
            <v>0</v>
          </cell>
          <cell r="G4638">
            <v>0</v>
          </cell>
        </row>
        <row r="4639">
          <cell r="A4639" t="str">
            <v/>
          </cell>
          <cell r="B4639" t="str">
            <v/>
          </cell>
          <cell r="D4639" t="str">
            <v/>
          </cell>
          <cell r="F4639">
            <v>0</v>
          </cell>
          <cell r="G4639">
            <v>0</v>
          </cell>
        </row>
        <row r="4640">
          <cell r="A4640" t="str">
            <v/>
          </cell>
          <cell r="B4640" t="str">
            <v/>
          </cell>
          <cell r="D4640" t="str">
            <v/>
          </cell>
          <cell r="F4640">
            <v>0</v>
          </cell>
          <cell r="G4640">
            <v>0</v>
          </cell>
        </row>
        <row r="4641">
          <cell r="A4641" t="str">
            <v/>
          </cell>
          <cell r="B4641" t="str">
            <v/>
          </cell>
          <cell r="D4641" t="str">
            <v/>
          </cell>
          <cell r="F4641">
            <v>0</v>
          </cell>
          <cell r="G4641">
            <v>0</v>
          </cell>
        </row>
        <row r="4642">
          <cell r="A4642" t="str">
            <v/>
          </cell>
          <cell r="B4642" t="str">
            <v/>
          </cell>
          <cell r="D4642" t="str">
            <v/>
          </cell>
          <cell r="F4642">
            <v>0</v>
          </cell>
          <cell r="G4642">
            <v>0</v>
          </cell>
        </row>
        <row r="4643">
          <cell r="A4643" t="str">
            <v/>
          </cell>
          <cell r="B4643" t="str">
            <v/>
          </cell>
          <cell r="D4643" t="str">
            <v/>
          </cell>
          <cell r="F4643">
            <v>0</v>
          </cell>
          <cell r="G4643">
            <v>0</v>
          </cell>
        </row>
        <row r="4644">
          <cell r="A4644" t="str">
            <v/>
          </cell>
          <cell r="B4644" t="str">
            <v/>
          </cell>
          <cell r="D4644" t="str">
            <v/>
          </cell>
          <cell r="F4644">
            <v>0</v>
          </cell>
          <cell r="G4644">
            <v>0</v>
          </cell>
        </row>
        <row r="4645">
          <cell r="A4645" t="str">
            <v/>
          </cell>
          <cell r="B4645" t="str">
            <v/>
          </cell>
          <cell r="D4645" t="str">
            <v/>
          </cell>
          <cell r="F4645">
            <v>0</v>
          </cell>
          <cell r="G4645">
            <v>0</v>
          </cell>
        </row>
        <row r="4646">
          <cell r="A4646" t="str">
            <v/>
          </cell>
          <cell r="B4646" t="str">
            <v/>
          </cell>
          <cell r="D4646" t="str">
            <v/>
          </cell>
          <cell r="F4646">
            <v>0</v>
          </cell>
          <cell r="G4646">
            <v>0</v>
          </cell>
        </row>
        <row r="4647">
          <cell r="A4647" t="str">
            <v/>
          </cell>
          <cell r="B4647" t="str">
            <v/>
          </cell>
          <cell r="D4647" t="str">
            <v/>
          </cell>
          <cell r="F4647">
            <v>0</v>
          </cell>
          <cell r="G4647">
            <v>0</v>
          </cell>
        </row>
        <row r="4648">
          <cell r="A4648" t="str">
            <v/>
          </cell>
          <cell r="B4648" t="str">
            <v/>
          </cell>
          <cell r="D4648" t="str">
            <v/>
          </cell>
          <cell r="F4648">
            <v>0</v>
          </cell>
          <cell r="G4648">
            <v>0</v>
          </cell>
        </row>
        <row r="4649">
          <cell r="F4649" t="str">
            <v>Total A</v>
          </cell>
          <cell r="G4649">
            <v>0</v>
          </cell>
        </row>
        <row r="4650">
          <cell r="A4650" t="str">
            <v>B - MANO DE OBRA</v>
          </cell>
        </row>
        <row r="4651">
          <cell r="A4651" t="str">
            <v/>
          </cell>
          <cell r="B4651" t="str">
            <v/>
          </cell>
          <cell r="D4651" t="str">
            <v/>
          </cell>
          <cell r="F4651">
            <v>0</v>
          </cell>
          <cell r="G4651">
            <v>0</v>
          </cell>
        </row>
        <row r="4652">
          <cell r="A4652" t="str">
            <v/>
          </cell>
          <cell r="B4652" t="str">
            <v/>
          </cell>
          <cell r="D4652" t="str">
            <v/>
          </cell>
          <cell r="F4652">
            <v>0</v>
          </cell>
          <cell r="G4652">
            <v>0</v>
          </cell>
        </row>
        <row r="4653">
          <cell r="A4653" t="str">
            <v/>
          </cell>
          <cell r="B4653" t="str">
            <v/>
          </cell>
          <cell r="D4653" t="str">
            <v/>
          </cell>
          <cell r="F4653">
            <v>0</v>
          </cell>
          <cell r="G4653">
            <v>0</v>
          </cell>
        </row>
        <row r="4654">
          <cell r="A4654" t="str">
            <v/>
          </cell>
          <cell r="B4654" t="str">
            <v/>
          </cell>
          <cell r="D4654" t="str">
            <v/>
          </cell>
          <cell r="F4654">
            <v>0</v>
          </cell>
          <cell r="G4654">
            <v>0</v>
          </cell>
        </row>
        <row r="4655">
          <cell r="A4655" t="str">
            <v/>
          </cell>
          <cell r="B4655" t="str">
            <v/>
          </cell>
          <cell r="D4655" t="str">
            <v/>
          </cell>
          <cell r="F4655">
            <v>0</v>
          </cell>
          <cell r="G4655">
            <v>0</v>
          </cell>
        </row>
        <row r="4656">
          <cell r="A4656" t="str">
            <v/>
          </cell>
          <cell r="B4656" t="str">
            <v/>
          </cell>
          <cell r="D4656" t="str">
            <v/>
          </cell>
          <cell r="F4656">
            <v>0</v>
          </cell>
          <cell r="G4656">
            <v>0</v>
          </cell>
        </row>
        <row r="4657">
          <cell r="A4657" t="str">
            <v/>
          </cell>
          <cell r="B4657" t="str">
            <v/>
          </cell>
          <cell r="D4657" t="str">
            <v/>
          </cell>
          <cell r="F4657">
            <v>0</v>
          </cell>
          <cell r="G4657">
            <v>0</v>
          </cell>
        </row>
        <row r="4658">
          <cell r="A4658" t="str">
            <v/>
          </cell>
          <cell r="B4658" t="str">
            <v/>
          </cell>
          <cell r="D4658" t="str">
            <v/>
          </cell>
          <cell r="F4658">
            <v>0</v>
          </cell>
          <cell r="G4658">
            <v>0</v>
          </cell>
        </row>
        <row r="4659">
          <cell r="F4659" t="str">
            <v>Total B</v>
          </cell>
          <cell r="G4659">
            <v>0</v>
          </cell>
        </row>
        <row r="4660">
          <cell r="A4660" t="str">
            <v>C - EQUIPOS</v>
          </cell>
        </row>
        <row r="4661">
          <cell r="A4661" t="str">
            <v/>
          </cell>
          <cell r="B4661" t="str">
            <v/>
          </cell>
          <cell r="D4661" t="str">
            <v/>
          </cell>
          <cell r="F4661">
            <v>0</v>
          </cell>
          <cell r="G4661">
            <v>0</v>
          </cell>
        </row>
        <row r="4662">
          <cell r="A4662" t="str">
            <v/>
          </cell>
          <cell r="B4662" t="str">
            <v/>
          </cell>
          <cell r="D4662" t="str">
            <v/>
          </cell>
          <cell r="F4662">
            <v>0</v>
          </cell>
          <cell r="G4662">
            <v>0</v>
          </cell>
        </row>
        <row r="4663">
          <cell r="A4663" t="str">
            <v/>
          </cell>
          <cell r="B4663" t="str">
            <v/>
          </cell>
          <cell r="D4663" t="str">
            <v/>
          </cell>
          <cell r="F4663">
            <v>0</v>
          </cell>
          <cell r="G4663">
            <v>0</v>
          </cell>
        </row>
        <row r="4664">
          <cell r="A4664" t="str">
            <v/>
          </cell>
          <cell r="B4664" t="str">
            <v/>
          </cell>
          <cell r="D4664" t="str">
            <v/>
          </cell>
          <cell r="F4664">
            <v>0</v>
          </cell>
          <cell r="G4664">
            <v>0</v>
          </cell>
        </row>
        <row r="4665">
          <cell r="A4665" t="str">
            <v/>
          </cell>
          <cell r="B4665" t="str">
            <v/>
          </cell>
          <cell r="D4665" t="str">
            <v/>
          </cell>
          <cell r="F4665">
            <v>0</v>
          </cell>
          <cell r="G4665">
            <v>0</v>
          </cell>
        </row>
        <row r="4666">
          <cell r="A4666" t="str">
            <v/>
          </cell>
          <cell r="B4666" t="str">
            <v/>
          </cell>
          <cell r="D4666" t="str">
            <v/>
          </cell>
          <cell r="F4666">
            <v>0</v>
          </cell>
          <cell r="G4666">
            <v>0</v>
          </cell>
        </row>
        <row r="4667">
          <cell r="A4667" t="str">
            <v/>
          </cell>
          <cell r="B4667" t="str">
            <v/>
          </cell>
          <cell r="D4667" t="str">
            <v/>
          </cell>
          <cell r="F4667">
            <v>0</v>
          </cell>
          <cell r="G4667">
            <v>0</v>
          </cell>
        </row>
        <row r="4668">
          <cell r="A4668" t="str">
            <v/>
          </cell>
          <cell r="B4668" t="str">
            <v/>
          </cell>
          <cell r="D4668" t="str">
            <v/>
          </cell>
          <cell r="F4668">
            <v>0</v>
          </cell>
          <cell r="G4668">
            <v>0</v>
          </cell>
        </row>
        <row r="4669">
          <cell r="A4669" t="str">
            <v/>
          </cell>
          <cell r="B4669" t="str">
            <v/>
          </cell>
          <cell r="D4669" t="str">
            <v/>
          </cell>
          <cell r="F4669">
            <v>0</v>
          </cell>
          <cell r="G4669">
            <v>0</v>
          </cell>
        </row>
        <row r="4670">
          <cell r="A4670" t="str">
            <v/>
          </cell>
          <cell r="B4670" t="str">
            <v/>
          </cell>
          <cell r="D4670" t="str">
            <v/>
          </cell>
          <cell r="F4670">
            <v>0</v>
          </cell>
          <cell r="G4670">
            <v>0</v>
          </cell>
        </row>
        <row r="4671">
          <cell r="F4671" t="str">
            <v>Total C</v>
          </cell>
          <cell r="G4671">
            <v>0</v>
          </cell>
        </row>
        <row r="4673">
          <cell r="A4673" t="str">
            <v/>
          </cell>
          <cell r="B4673" t="str">
            <v/>
          </cell>
          <cell r="D4673" t="str">
            <v>COSTO NETO</v>
          </cell>
          <cell r="F4673" t="str">
            <v>Total D=A+B+C</v>
          </cell>
          <cell r="G4673">
            <v>0</v>
          </cell>
        </row>
        <row r="4675">
          <cell r="A4675" t="str">
            <v>ANALISIS DE PRECIOS</v>
          </cell>
        </row>
        <row r="4676">
          <cell r="A4676" t="str">
            <v>COMITENTE:</v>
          </cell>
          <cell r="B4676" t="str">
            <v>INSTITUTO PROVINCIAL DE LA VIVIENDA</v>
          </cell>
        </row>
        <row r="4677">
          <cell r="A4677" t="str">
            <v>CONTRATISTA:</v>
          </cell>
          <cell r="B4677">
            <v>0</v>
          </cell>
        </row>
        <row r="4678">
          <cell r="A4678" t="str">
            <v>OBRA:</v>
          </cell>
          <cell r="B4678">
            <v>0</v>
          </cell>
          <cell r="F4678" t="str">
            <v>PRECIOS A:</v>
          </cell>
          <cell r="G4678">
            <v>0</v>
          </cell>
        </row>
        <row r="4679">
          <cell r="A4679" t="str">
            <v>UBICACIÓN:</v>
          </cell>
          <cell r="B4679">
            <v>0</v>
          </cell>
        </row>
        <row r="4680">
          <cell r="A4680" t="str">
            <v>RUBRO:</v>
          </cell>
          <cell r="C4680">
            <v>0</v>
          </cell>
        </row>
        <row r="4681">
          <cell r="A4681" t="str">
            <v>ITEM:</v>
          </cell>
          <cell r="B4681" t="str">
            <v/>
          </cell>
          <cell r="C4681" t="str">
            <v/>
          </cell>
          <cell r="F4681" t="str">
            <v>UNIDAD:</v>
          </cell>
          <cell r="G4681" t="str">
            <v/>
          </cell>
        </row>
        <row r="4683">
          <cell r="A4683" t="str">
            <v>DATOS REDETERMINACION</v>
          </cell>
          <cell r="C4683" t="str">
            <v>DESIGNACION</v>
          </cell>
          <cell r="D4683" t="str">
            <v>U</v>
          </cell>
          <cell r="E4683" t="str">
            <v>Cantidad</v>
          </cell>
          <cell r="F4683" t="str">
            <v>$ Unitarios</v>
          </cell>
          <cell r="G4683" t="str">
            <v>$ Parcial</v>
          </cell>
        </row>
        <row r="4684">
          <cell r="A4684" t="str">
            <v>CÓDIGO</v>
          </cell>
          <cell r="B4684" t="str">
            <v>DESCRIPCIÓN</v>
          </cell>
        </row>
        <row r="4685">
          <cell r="A4685" t="str">
            <v>A - MATERIALES</v>
          </cell>
        </row>
        <row r="4686">
          <cell r="A4686" t="str">
            <v/>
          </cell>
          <cell r="B4686" t="str">
            <v/>
          </cell>
          <cell r="D4686" t="str">
            <v/>
          </cell>
          <cell r="F4686">
            <v>0</v>
          </cell>
          <cell r="G4686">
            <v>0</v>
          </cell>
        </row>
        <row r="4687">
          <cell r="A4687" t="str">
            <v/>
          </cell>
          <cell r="B4687" t="str">
            <v/>
          </cell>
          <cell r="D4687" t="str">
            <v/>
          </cell>
          <cell r="F4687">
            <v>0</v>
          </cell>
          <cell r="G4687">
            <v>0</v>
          </cell>
        </row>
        <row r="4688">
          <cell r="A4688" t="str">
            <v/>
          </cell>
          <cell r="B4688" t="str">
            <v/>
          </cell>
          <cell r="D4688" t="str">
            <v/>
          </cell>
          <cell r="F4688">
            <v>0</v>
          </cell>
          <cell r="G4688">
            <v>0</v>
          </cell>
        </row>
        <row r="4689">
          <cell r="A4689" t="str">
            <v/>
          </cell>
          <cell r="B4689" t="str">
            <v/>
          </cell>
          <cell r="D4689" t="str">
            <v/>
          </cell>
          <cell r="F4689">
            <v>0</v>
          </cell>
          <cell r="G4689">
            <v>0</v>
          </cell>
        </row>
        <row r="4690">
          <cell r="A4690" t="str">
            <v/>
          </cell>
          <cell r="B4690" t="str">
            <v/>
          </cell>
          <cell r="D4690" t="str">
            <v/>
          </cell>
          <cell r="F4690">
            <v>0</v>
          </cell>
          <cell r="G4690">
            <v>0</v>
          </cell>
        </row>
        <row r="4691">
          <cell r="A4691" t="str">
            <v/>
          </cell>
          <cell r="B4691" t="str">
            <v/>
          </cell>
          <cell r="D4691" t="str">
            <v/>
          </cell>
          <cell r="F4691">
            <v>0</v>
          </cell>
          <cell r="G4691">
            <v>0</v>
          </cell>
        </row>
        <row r="4692">
          <cell r="A4692" t="str">
            <v/>
          </cell>
          <cell r="B4692" t="str">
            <v/>
          </cell>
          <cell r="D4692" t="str">
            <v/>
          </cell>
          <cell r="F4692">
            <v>0</v>
          </cell>
          <cell r="G4692">
            <v>0</v>
          </cell>
        </row>
        <row r="4693">
          <cell r="A4693" t="str">
            <v/>
          </cell>
          <cell r="B4693" t="str">
            <v/>
          </cell>
          <cell r="D4693" t="str">
            <v/>
          </cell>
          <cell r="F4693">
            <v>0</v>
          </cell>
          <cell r="G4693">
            <v>0</v>
          </cell>
        </row>
        <row r="4694">
          <cell r="A4694" t="str">
            <v/>
          </cell>
          <cell r="B4694" t="str">
            <v/>
          </cell>
          <cell r="D4694" t="str">
            <v/>
          </cell>
          <cell r="F4694">
            <v>0</v>
          </cell>
          <cell r="G4694">
            <v>0</v>
          </cell>
        </row>
        <row r="4695">
          <cell r="A4695" t="str">
            <v/>
          </cell>
          <cell r="B4695" t="str">
            <v/>
          </cell>
          <cell r="D4695" t="str">
            <v/>
          </cell>
          <cell r="F4695">
            <v>0</v>
          </cell>
          <cell r="G4695">
            <v>0</v>
          </cell>
        </row>
        <row r="4696">
          <cell r="A4696" t="str">
            <v/>
          </cell>
          <cell r="B4696" t="str">
            <v/>
          </cell>
          <cell r="D4696" t="str">
            <v/>
          </cell>
          <cell r="F4696">
            <v>0</v>
          </cell>
          <cell r="G4696">
            <v>0</v>
          </cell>
        </row>
        <row r="4697">
          <cell r="A4697" t="str">
            <v/>
          </cell>
          <cell r="B4697" t="str">
            <v/>
          </cell>
          <cell r="D4697" t="str">
            <v/>
          </cell>
          <cell r="F4697">
            <v>0</v>
          </cell>
          <cell r="G4697">
            <v>0</v>
          </cell>
        </row>
        <row r="4698">
          <cell r="A4698" t="str">
            <v/>
          </cell>
          <cell r="B4698" t="str">
            <v/>
          </cell>
          <cell r="D4698" t="str">
            <v/>
          </cell>
          <cell r="F4698">
            <v>0</v>
          </cell>
          <cell r="G4698">
            <v>0</v>
          </cell>
        </row>
        <row r="4699">
          <cell r="A4699" t="str">
            <v/>
          </cell>
          <cell r="B4699" t="str">
            <v/>
          </cell>
          <cell r="D4699" t="str">
            <v/>
          </cell>
          <cell r="F4699">
            <v>0</v>
          </cell>
          <cell r="G4699">
            <v>0</v>
          </cell>
        </row>
        <row r="4700">
          <cell r="A4700" t="str">
            <v/>
          </cell>
          <cell r="B4700" t="str">
            <v/>
          </cell>
          <cell r="D4700" t="str">
            <v/>
          </cell>
          <cell r="F4700">
            <v>0</v>
          </cell>
          <cell r="G4700">
            <v>0</v>
          </cell>
        </row>
        <row r="4701">
          <cell r="A4701" t="str">
            <v/>
          </cell>
          <cell r="B4701" t="str">
            <v/>
          </cell>
          <cell r="D4701" t="str">
            <v/>
          </cell>
          <cell r="F4701">
            <v>0</v>
          </cell>
          <cell r="G4701">
            <v>0</v>
          </cell>
        </row>
        <row r="4702">
          <cell r="A4702" t="str">
            <v/>
          </cell>
          <cell r="B4702" t="str">
            <v/>
          </cell>
          <cell r="D4702" t="str">
            <v/>
          </cell>
          <cell r="F4702">
            <v>0</v>
          </cell>
          <cell r="G4702">
            <v>0</v>
          </cell>
        </row>
        <row r="4703">
          <cell r="A4703" t="str">
            <v/>
          </cell>
          <cell r="B4703" t="str">
            <v/>
          </cell>
          <cell r="D4703" t="str">
            <v/>
          </cell>
          <cell r="F4703">
            <v>0</v>
          </cell>
          <cell r="G4703">
            <v>0</v>
          </cell>
        </row>
        <row r="4704">
          <cell r="A4704" t="str">
            <v/>
          </cell>
          <cell r="B4704" t="str">
            <v/>
          </cell>
          <cell r="D4704" t="str">
            <v/>
          </cell>
          <cell r="F4704">
            <v>0</v>
          </cell>
          <cell r="G4704">
            <v>0</v>
          </cell>
        </row>
        <row r="4705">
          <cell r="A4705" t="str">
            <v/>
          </cell>
          <cell r="B4705" t="str">
            <v/>
          </cell>
          <cell r="D4705" t="str">
            <v/>
          </cell>
          <cell r="F4705">
            <v>0</v>
          </cell>
          <cell r="G4705">
            <v>0</v>
          </cell>
        </row>
        <row r="4706">
          <cell r="F4706" t="str">
            <v>Total A</v>
          </cell>
          <cell r="G4706">
            <v>0</v>
          </cell>
        </row>
        <row r="4707">
          <cell r="A4707" t="str">
            <v>B - MANO DE OBRA</v>
          </cell>
        </row>
        <row r="4708">
          <cell r="A4708" t="str">
            <v/>
          </cell>
          <cell r="B4708" t="str">
            <v/>
          </cell>
          <cell r="D4708" t="str">
            <v/>
          </cell>
          <cell r="F4708">
            <v>0</v>
          </cell>
          <cell r="G4708">
            <v>0</v>
          </cell>
        </row>
        <row r="4709">
          <cell r="A4709" t="str">
            <v/>
          </cell>
          <cell r="B4709" t="str">
            <v/>
          </cell>
          <cell r="D4709" t="str">
            <v/>
          </cell>
          <cell r="F4709">
            <v>0</v>
          </cell>
          <cell r="G4709">
            <v>0</v>
          </cell>
        </row>
        <row r="4710">
          <cell r="A4710" t="str">
            <v/>
          </cell>
          <cell r="B4710" t="str">
            <v/>
          </cell>
          <cell r="D4710" t="str">
            <v/>
          </cell>
          <cell r="F4710">
            <v>0</v>
          </cell>
          <cell r="G4710">
            <v>0</v>
          </cell>
        </row>
        <row r="4711">
          <cell r="A4711" t="str">
            <v/>
          </cell>
          <cell r="B4711" t="str">
            <v/>
          </cell>
          <cell r="D4711" t="str">
            <v/>
          </cell>
          <cell r="F4711">
            <v>0</v>
          </cell>
          <cell r="G4711">
            <v>0</v>
          </cell>
        </row>
        <row r="4712">
          <cell r="A4712" t="str">
            <v/>
          </cell>
          <cell r="B4712" t="str">
            <v/>
          </cell>
          <cell r="D4712" t="str">
            <v/>
          </cell>
          <cell r="F4712">
            <v>0</v>
          </cell>
          <cell r="G4712">
            <v>0</v>
          </cell>
        </row>
        <row r="4713">
          <cell r="A4713" t="str">
            <v/>
          </cell>
          <cell r="B4713" t="str">
            <v/>
          </cell>
          <cell r="D4713" t="str">
            <v/>
          </cell>
          <cell r="F4713">
            <v>0</v>
          </cell>
          <cell r="G4713">
            <v>0</v>
          </cell>
        </row>
        <row r="4714">
          <cell r="A4714" t="str">
            <v/>
          </cell>
          <cell r="B4714" t="str">
            <v/>
          </cell>
          <cell r="D4714" t="str">
            <v/>
          </cell>
          <cell r="F4714">
            <v>0</v>
          </cell>
          <cell r="G4714">
            <v>0</v>
          </cell>
        </row>
        <row r="4715">
          <cell r="A4715" t="str">
            <v/>
          </cell>
          <cell r="B4715" t="str">
            <v/>
          </cell>
          <cell r="D4715" t="str">
            <v/>
          </cell>
          <cell r="F4715">
            <v>0</v>
          </cell>
          <cell r="G4715">
            <v>0</v>
          </cell>
        </row>
        <row r="4716">
          <cell r="F4716" t="str">
            <v>Total B</v>
          </cell>
          <cell r="G4716">
            <v>0</v>
          </cell>
        </row>
        <row r="4717">
          <cell r="A4717" t="str">
            <v>C - EQUIPOS</v>
          </cell>
        </row>
        <row r="4718">
          <cell r="A4718" t="str">
            <v/>
          </cell>
          <cell r="B4718" t="str">
            <v/>
          </cell>
          <cell r="D4718" t="str">
            <v/>
          </cell>
          <cell r="F4718">
            <v>0</v>
          </cell>
          <cell r="G4718">
            <v>0</v>
          </cell>
        </row>
        <row r="4719">
          <cell r="A4719" t="str">
            <v/>
          </cell>
          <cell r="B4719" t="str">
            <v/>
          </cell>
          <cell r="D4719" t="str">
            <v/>
          </cell>
          <cell r="F4719">
            <v>0</v>
          </cell>
          <cell r="G4719">
            <v>0</v>
          </cell>
        </row>
        <row r="4720">
          <cell r="A4720" t="str">
            <v/>
          </cell>
          <cell r="B4720" t="str">
            <v/>
          </cell>
          <cell r="D4720" t="str">
            <v/>
          </cell>
          <cell r="F4720">
            <v>0</v>
          </cell>
          <cell r="G4720">
            <v>0</v>
          </cell>
        </row>
        <row r="4721">
          <cell r="A4721" t="str">
            <v/>
          </cell>
          <cell r="B4721" t="str">
            <v/>
          </cell>
          <cell r="D4721" t="str">
            <v/>
          </cell>
          <cell r="F4721">
            <v>0</v>
          </cell>
          <cell r="G4721">
            <v>0</v>
          </cell>
        </row>
        <row r="4722">
          <cell r="A4722" t="str">
            <v/>
          </cell>
          <cell r="B4722" t="str">
            <v/>
          </cell>
          <cell r="D4722" t="str">
            <v/>
          </cell>
          <cell r="F4722">
            <v>0</v>
          </cell>
          <cell r="G4722">
            <v>0</v>
          </cell>
        </row>
        <row r="4723">
          <cell r="A4723" t="str">
            <v/>
          </cell>
          <cell r="B4723" t="str">
            <v/>
          </cell>
          <cell r="D4723" t="str">
            <v/>
          </cell>
          <cell r="F4723">
            <v>0</v>
          </cell>
          <cell r="G4723">
            <v>0</v>
          </cell>
        </row>
        <row r="4724">
          <cell r="A4724" t="str">
            <v/>
          </cell>
          <cell r="B4724" t="str">
            <v/>
          </cell>
          <cell r="D4724" t="str">
            <v/>
          </cell>
          <cell r="F4724">
            <v>0</v>
          </cell>
          <cell r="G4724">
            <v>0</v>
          </cell>
        </row>
        <row r="4725">
          <cell r="A4725" t="str">
            <v/>
          </cell>
          <cell r="B4725" t="str">
            <v/>
          </cell>
          <cell r="D4725" t="str">
            <v/>
          </cell>
          <cell r="F4725">
            <v>0</v>
          </cell>
          <cell r="G4725">
            <v>0</v>
          </cell>
        </row>
        <row r="4726">
          <cell r="A4726" t="str">
            <v/>
          </cell>
          <cell r="B4726" t="str">
            <v/>
          </cell>
          <cell r="D4726" t="str">
            <v/>
          </cell>
          <cell r="F4726">
            <v>0</v>
          </cell>
          <cell r="G4726">
            <v>0</v>
          </cell>
        </row>
        <row r="4727">
          <cell r="A4727" t="str">
            <v/>
          </cell>
          <cell r="B4727" t="str">
            <v/>
          </cell>
          <cell r="D4727" t="str">
            <v/>
          </cell>
          <cell r="F4727">
            <v>0</v>
          </cell>
          <cell r="G4727">
            <v>0</v>
          </cell>
        </row>
        <row r="4728">
          <cell r="F4728" t="str">
            <v>Total C</v>
          </cell>
          <cell r="G4728">
            <v>0</v>
          </cell>
        </row>
        <row r="4730">
          <cell r="A4730" t="str">
            <v/>
          </cell>
          <cell r="B4730" t="str">
            <v/>
          </cell>
          <cell r="D4730" t="str">
            <v>COSTO NETO</v>
          </cell>
          <cell r="F4730" t="str">
            <v>Total D=A+B+C</v>
          </cell>
          <cell r="G4730">
            <v>0</v>
          </cell>
        </row>
        <row r="4732">
          <cell r="A4732" t="str">
            <v>ANALISIS DE PRECIOS</v>
          </cell>
        </row>
        <row r="4733">
          <cell r="A4733" t="str">
            <v>COMITENTE:</v>
          </cell>
          <cell r="B4733" t="str">
            <v>INSTITUTO PROVINCIAL DE LA VIVIENDA</v>
          </cell>
        </row>
        <row r="4734">
          <cell r="A4734" t="str">
            <v>CONTRATISTA:</v>
          </cell>
          <cell r="B4734">
            <v>0</v>
          </cell>
        </row>
        <row r="4735">
          <cell r="A4735" t="str">
            <v>OBRA:</v>
          </cell>
          <cell r="B4735">
            <v>0</v>
          </cell>
          <cell r="F4735" t="str">
            <v>PRECIOS A:</v>
          </cell>
          <cell r="G4735">
            <v>0</v>
          </cell>
        </row>
        <row r="4736">
          <cell r="A4736" t="str">
            <v>UBICACIÓN:</v>
          </cell>
          <cell r="B4736">
            <v>0</v>
          </cell>
        </row>
        <row r="4737">
          <cell r="A4737" t="str">
            <v>RUBRO:</v>
          </cell>
          <cell r="C4737">
            <v>0</v>
          </cell>
        </row>
        <row r="4738">
          <cell r="A4738" t="str">
            <v>ITEM:</v>
          </cell>
          <cell r="B4738" t="str">
            <v/>
          </cell>
          <cell r="C4738" t="str">
            <v/>
          </cell>
          <cell r="F4738" t="str">
            <v>UNIDAD:</v>
          </cell>
          <cell r="G4738" t="str">
            <v/>
          </cell>
        </row>
        <row r="4740">
          <cell r="A4740" t="str">
            <v>DATOS REDETERMINACION</v>
          </cell>
          <cell r="C4740" t="str">
            <v>DESIGNACION</v>
          </cell>
          <cell r="D4740" t="str">
            <v>U</v>
          </cell>
          <cell r="E4740" t="str">
            <v>Cantidad</v>
          </cell>
          <cell r="F4740" t="str">
            <v>$ Unitarios</v>
          </cell>
          <cell r="G4740" t="str">
            <v>$ Parcial</v>
          </cell>
        </row>
        <row r="4741">
          <cell r="A4741" t="str">
            <v>CÓDIGO</v>
          </cell>
          <cell r="B4741" t="str">
            <v>DESCRIPCIÓN</v>
          </cell>
        </row>
        <row r="4742">
          <cell r="A4742" t="str">
            <v>A - MATERIALES</v>
          </cell>
        </row>
        <row r="4743">
          <cell r="A4743" t="str">
            <v/>
          </cell>
          <cell r="B4743" t="str">
            <v/>
          </cell>
          <cell r="D4743" t="str">
            <v/>
          </cell>
          <cell r="F4743">
            <v>0</v>
          </cell>
          <cell r="G4743">
            <v>0</v>
          </cell>
        </row>
        <row r="4744">
          <cell r="A4744" t="str">
            <v/>
          </cell>
          <cell r="B4744" t="str">
            <v/>
          </cell>
          <cell r="D4744" t="str">
            <v/>
          </cell>
          <cell r="F4744">
            <v>0</v>
          </cell>
          <cell r="G4744">
            <v>0</v>
          </cell>
        </row>
        <row r="4745">
          <cell r="A4745" t="str">
            <v/>
          </cell>
          <cell r="B4745" t="str">
            <v/>
          </cell>
          <cell r="D4745" t="str">
            <v/>
          </cell>
          <cell r="F4745">
            <v>0</v>
          </cell>
          <cell r="G4745">
            <v>0</v>
          </cell>
        </row>
        <row r="4746">
          <cell r="A4746" t="str">
            <v/>
          </cell>
          <cell r="B4746" t="str">
            <v/>
          </cell>
          <cell r="D4746" t="str">
            <v/>
          </cell>
          <cell r="F4746">
            <v>0</v>
          </cell>
          <cell r="G4746">
            <v>0</v>
          </cell>
        </row>
        <row r="4747">
          <cell r="A4747" t="str">
            <v/>
          </cell>
          <cell r="B4747" t="str">
            <v/>
          </cell>
          <cell r="D4747" t="str">
            <v/>
          </cell>
          <cell r="F4747">
            <v>0</v>
          </cell>
          <cell r="G4747">
            <v>0</v>
          </cell>
        </row>
        <row r="4748">
          <cell r="A4748" t="str">
            <v/>
          </cell>
          <cell r="B4748" t="str">
            <v/>
          </cell>
          <cell r="D4748" t="str">
            <v/>
          </cell>
          <cell r="F4748">
            <v>0</v>
          </cell>
          <cell r="G4748">
            <v>0</v>
          </cell>
        </row>
        <row r="4749">
          <cell r="A4749" t="str">
            <v/>
          </cell>
          <cell r="B4749" t="str">
            <v/>
          </cell>
          <cell r="D4749" t="str">
            <v/>
          </cell>
          <cell r="F4749">
            <v>0</v>
          </cell>
          <cell r="G4749">
            <v>0</v>
          </cell>
        </row>
        <row r="4750">
          <cell r="A4750" t="str">
            <v/>
          </cell>
          <cell r="B4750" t="str">
            <v/>
          </cell>
          <cell r="D4750" t="str">
            <v/>
          </cell>
          <cell r="F4750">
            <v>0</v>
          </cell>
          <cell r="G4750">
            <v>0</v>
          </cell>
        </row>
        <row r="4751">
          <cell r="A4751" t="str">
            <v/>
          </cell>
          <cell r="B4751" t="str">
            <v/>
          </cell>
          <cell r="D4751" t="str">
            <v/>
          </cell>
          <cell r="F4751">
            <v>0</v>
          </cell>
          <cell r="G4751">
            <v>0</v>
          </cell>
        </row>
        <row r="4752">
          <cell r="A4752" t="str">
            <v/>
          </cell>
          <cell r="B4752" t="str">
            <v/>
          </cell>
          <cell r="D4752" t="str">
            <v/>
          </cell>
          <cell r="F4752">
            <v>0</v>
          </cell>
          <cell r="G4752">
            <v>0</v>
          </cell>
        </row>
        <row r="4753">
          <cell r="A4753" t="str">
            <v/>
          </cell>
          <cell r="B4753" t="str">
            <v/>
          </cell>
          <cell r="D4753" t="str">
            <v/>
          </cell>
          <cell r="F4753">
            <v>0</v>
          </cell>
          <cell r="G4753">
            <v>0</v>
          </cell>
        </row>
        <row r="4754">
          <cell r="A4754" t="str">
            <v/>
          </cell>
          <cell r="B4754" t="str">
            <v/>
          </cell>
          <cell r="D4754" t="str">
            <v/>
          </cell>
          <cell r="F4754">
            <v>0</v>
          </cell>
          <cell r="G4754">
            <v>0</v>
          </cell>
        </row>
        <row r="4755">
          <cell r="A4755" t="str">
            <v/>
          </cell>
          <cell r="B4755" t="str">
            <v/>
          </cell>
          <cell r="D4755" t="str">
            <v/>
          </cell>
          <cell r="F4755">
            <v>0</v>
          </cell>
          <cell r="G4755">
            <v>0</v>
          </cell>
        </row>
        <row r="4756">
          <cell r="A4756" t="str">
            <v/>
          </cell>
          <cell r="B4756" t="str">
            <v/>
          </cell>
          <cell r="D4756" t="str">
            <v/>
          </cell>
          <cell r="F4756">
            <v>0</v>
          </cell>
          <cell r="G4756">
            <v>0</v>
          </cell>
        </row>
        <row r="4757">
          <cell r="A4757" t="str">
            <v/>
          </cell>
          <cell r="B4757" t="str">
            <v/>
          </cell>
          <cell r="D4757" t="str">
            <v/>
          </cell>
          <cell r="F4757">
            <v>0</v>
          </cell>
          <cell r="G4757">
            <v>0</v>
          </cell>
        </row>
        <row r="4758">
          <cell r="A4758" t="str">
            <v/>
          </cell>
          <cell r="B4758" t="str">
            <v/>
          </cell>
          <cell r="D4758" t="str">
            <v/>
          </cell>
          <cell r="F4758">
            <v>0</v>
          </cell>
          <cell r="G4758">
            <v>0</v>
          </cell>
        </row>
        <row r="4759">
          <cell r="A4759" t="str">
            <v/>
          </cell>
          <cell r="B4759" t="str">
            <v/>
          </cell>
          <cell r="D4759" t="str">
            <v/>
          </cell>
          <cell r="F4759">
            <v>0</v>
          </cell>
          <cell r="G4759">
            <v>0</v>
          </cell>
        </row>
        <row r="4760">
          <cell r="A4760" t="str">
            <v/>
          </cell>
          <cell r="B4760" t="str">
            <v/>
          </cell>
          <cell r="D4760" t="str">
            <v/>
          </cell>
          <cell r="F4760">
            <v>0</v>
          </cell>
          <cell r="G4760">
            <v>0</v>
          </cell>
        </row>
        <row r="4761">
          <cell r="A4761" t="str">
            <v/>
          </cell>
          <cell r="B4761" t="str">
            <v/>
          </cell>
          <cell r="D4761" t="str">
            <v/>
          </cell>
          <cell r="F4761">
            <v>0</v>
          </cell>
          <cell r="G4761">
            <v>0</v>
          </cell>
        </row>
        <row r="4762">
          <cell r="A4762" t="str">
            <v/>
          </cell>
          <cell r="B4762" t="str">
            <v/>
          </cell>
          <cell r="D4762" t="str">
            <v/>
          </cell>
          <cell r="F4762">
            <v>0</v>
          </cell>
          <cell r="G4762">
            <v>0</v>
          </cell>
        </row>
        <row r="4763">
          <cell r="F4763" t="str">
            <v>Total A</v>
          </cell>
          <cell r="G4763">
            <v>0</v>
          </cell>
        </row>
        <row r="4764">
          <cell r="A4764" t="str">
            <v>B - MANO DE OBRA</v>
          </cell>
        </row>
        <row r="4765">
          <cell r="A4765" t="str">
            <v/>
          </cell>
          <cell r="B4765" t="str">
            <v/>
          </cell>
          <cell r="D4765" t="str">
            <v/>
          </cell>
          <cell r="F4765">
            <v>0</v>
          </cell>
          <cell r="G4765">
            <v>0</v>
          </cell>
        </row>
        <row r="4766">
          <cell r="A4766" t="str">
            <v/>
          </cell>
          <cell r="B4766" t="str">
            <v/>
          </cell>
          <cell r="D4766" t="str">
            <v/>
          </cell>
          <cell r="F4766">
            <v>0</v>
          </cell>
          <cell r="G4766">
            <v>0</v>
          </cell>
        </row>
        <row r="4767">
          <cell r="A4767" t="str">
            <v/>
          </cell>
          <cell r="B4767" t="str">
            <v/>
          </cell>
          <cell r="D4767" t="str">
            <v/>
          </cell>
          <cell r="F4767">
            <v>0</v>
          </cell>
          <cell r="G4767">
            <v>0</v>
          </cell>
        </row>
        <row r="4768">
          <cell r="A4768" t="str">
            <v/>
          </cell>
          <cell r="B4768" t="str">
            <v/>
          </cell>
          <cell r="D4768" t="str">
            <v/>
          </cell>
          <cell r="F4768">
            <v>0</v>
          </cell>
          <cell r="G4768">
            <v>0</v>
          </cell>
        </row>
        <row r="4769">
          <cell r="A4769" t="str">
            <v/>
          </cell>
          <cell r="B4769" t="str">
            <v/>
          </cell>
          <cell r="D4769" t="str">
            <v/>
          </cell>
          <cell r="F4769">
            <v>0</v>
          </cell>
          <cell r="G4769">
            <v>0</v>
          </cell>
        </row>
        <row r="4770">
          <cell r="A4770" t="str">
            <v/>
          </cell>
          <cell r="B4770" t="str">
            <v/>
          </cell>
          <cell r="D4770" t="str">
            <v/>
          </cell>
          <cell r="F4770">
            <v>0</v>
          </cell>
          <cell r="G4770">
            <v>0</v>
          </cell>
        </row>
        <row r="4771">
          <cell r="A4771" t="str">
            <v/>
          </cell>
          <cell r="B4771" t="str">
            <v/>
          </cell>
          <cell r="D4771" t="str">
            <v/>
          </cell>
          <cell r="F4771">
            <v>0</v>
          </cell>
          <cell r="G4771">
            <v>0</v>
          </cell>
        </row>
        <row r="4772">
          <cell r="A4772" t="str">
            <v/>
          </cell>
          <cell r="B4772" t="str">
            <v/>
          </cell>
          <cell r="D4772" t="str">
            <v/>
          </cell>
          <cell r="F4772">
            <v>0</v>
          </cell>
          <cell r="G4772">
            <v>0</v>
          </cell>
        </row>
        <row r="4773">
          <cell r="F4773" t="str">
            <v>Total B</v>
          </cell>
          <cell r="G4773">
            <v>0</v>
          </cell>
        </row>
        <row r="4774">
          <cell r="A4774" t="str">
            <v>C - EQUIPOS</v>
          </cell>
        </row>
        <row r="4775">
          <cell r="A4775" t="str">
            <v/>
          </cell>
          <cell r="B4775" t="str">
            <v/>
          </cell>
          <cell r="D4775" t="str">
            <v/>
          </cell>
          <cell r="F4775">
            <v>0</v>
          </cell>
          <cell r="G4775">
            <v>0</v>
          </cell>
        </row>
        <row r="4776">
          <cell r="A4776" t="str">
            <v/>
          </cell>
          <cell r="B4776" t="str">
            <v/>
          </cell>
          <cell r="D4776" t="str">
            <v/>
          </cell>
          <cell r="F4776">
            <v>0</v>
          </cell>
          <cell r="G4776">
            <v>0</v>
          </cell>
        </row>
        <row r="4777">
          <cell r="A4777" t="str">
            <v/>
          </cell>
          <cell r="B4777" t="str">
            <v/>
          </cell>
          <cell r="D4777" t="str">
            <v/>
          </cell>
          <cell r="F4777">
            <v>0</v>
          </cell>
          <cell r="G4777">
            <v>0</v>
          </cell>
        </row>
        <row r="4778">
          <cell r="A4778" t="str">
            <v/>
          </cell>
          <cell r="B4778" t="str">
            <v/>
          </cell>
          <cell r="D4778" t="str">
            <v/>
          </cell>
          <cell r="F4778">
            <v>0</v>
          </cell>
          <cell r="G4778">
            <v>0</v>
          </cell>
        </row>
        <row r="4779">
          <cell r="A4779" t="str">
            <v/>
          </cell>
          <cell r="B4779" t="str">
            <v/>
          </cell>
          <cell r="D4779" t="str">
            <v/>
          </cell>
          <cell r="F4779">
            <v>0</v>
          </cell>
          <cell r="G4779">
            <v>0</v>
          </cell>
        </row>
        <row r="4780">
          <cell r="A4780" t="str">
            <v/>
          </cell>
          <cell r="B4780" t="str">
            <v/>
          </cell>
          <cell r="D4780" t="str">
            <v/>
          </cell>
          <cell r="F4780">
            <v>0</v>
          </cell>
          <cell r="G4780">
            <v>0</v>
          </cell>
        </row>
        <row r="4781">
          <cell r="A4781" t="str">
            <v/>
          </cell>
          <cell r="B4781" t="str">
            <v/>
          </cell>
          <cell r="D4781" t="str">
            <v/>
          </cell>
          <cell r="F4781">
            <v>0</v>
          </cell>
          <cell r="G4781">
            <v>0</v>
          </cell>
        </row>
        <row r="4782">
          <cell r="A4782" t="str">
            <v/>
          </cell>
          <cell r="B4782" t="str">
            <v/>
          </cell>
          <cell r="D4782" t="str">
            <v/>
          </cell>
          <cell r="F4782">
            <v>0</v>
          </cell>
          <cell r="G4782">
            <v>0</v>
          </cell>
        </row>
        <row r="4783">
          <cell r="A4783" t="str">
            <v/>
          </cell>
          <cell r="B4783" t="str">
            <v/>
          </cell>
          <cell r="D4783" t="str">
            <v/>
          </cell>
          <cell r="F4783">
            <v>0</v>
          </cell>
          <cell r="G4783">
            <v>0</v>
          </cell>
        </row>
        <row r="4784">
          <cell r="A4784" t="str">
            <v/>
          </cell>
          <cell r="B4784" t="str">
            <v/>
          </cell>
          <cell r="D4784" t="str">
            <v/>
          </cell>
          <cell r="F4784">
            <v>0</v>
          </cell>
          <cell r="G4784">
            <v>0</v>
          </cell>
        </row>
        <row r="4785">
          <cell r="F4785" t="str">
            <v>Total C</v>
          </cell>
          <cell r="G4785">
            <v>0</v>
          </cell>
        </row>
        <row r="4787">
          <cell r="A4787" t="str">
            <v/>
          </cell>
          <cell r="B4787" t="str">
            <v/>
          </cell>
          <cell r="D4787" t="str">
            <v>COSTO NETO</v>
          </cell>
          <cell r="F4787" t="str">
            <v>Total D=A+B+C</v>
          </cell>
          <cell r="G4787">
            <v>0</v>
          </cell>
        </row>
        <row r="4789">
          <cell r="A4789" t="str">
            <v>ANALISIS DE PRECIOS</v>
          </cell>
        </row>
        <row r="4790">
          <cell r="A4790" t="str">
            <v>COMITENTE:</v>
          </cell>
          <cell r="B4790" t="str">
            <v>INSTITUTO PROVINCIAL DE LA VIVIENDA</v>
          </cell>
        </row>
        <row r="4791">
          <cell r="A4791" t="str">
            <v>CONTRATISTA:</v>
          </cell>
          <cell r="B4791">
            <v>0</v>
          </cell>
        </row>
        <row r="4792">
          <cell r="A4792" t="str">
            <v>OBRA:</v>
          </cell>
          <cell r="B4792">
            <v>0</v>
          </cell>
          <cell r="F4792" t="str">
            <v>PRECIOS A:</v>
          </cell>
          <cell r="G4792">
            <v>0</v>
          </cell>
        </row>
        <row r="4793">
          <cell r="A4793" t="str">
            <v>UBICACIÓN:</v>
          </cell>
          <cell r="B4793">
            <v>0</v>
          </cell>
        </row>
        <row r="4794">
          <cell r="A4794" t="str">
            <v>RUBRO:</v>
          </cell>
          <cell r="C4794">
            <v>0</v>
          </cell>
        </row>
        <row r="4795">
          <cell r="A4795" t="str">
            <v>ITEM:</v>
          </cell>
          <cell r="B4795" t="str">
            <v/>
          </cell>
          <cell r="C4795" t="str">
            <v/>
          </cell>
          <cell r="F4795" t="str">
            <v>UNIDAD:</v>
          </cell>
          <cell r="G4795" t="str">
            <v/>
          </cell>
        </row>
        <row r="4797">
          <cell r="A4797" t="str">
            <v>DATOS REDETERMINACION</v>
          </cell>
          <cell r="C4797" t="str">
            <v>DESIGNACION</v>
          </cell>
          <cell r="D4797" t="str">
            <v>U</v>
          </cell>
          <cell r="E4797" t="str">
            <v>Cantidad</v>
          </cell>
          <cell r="F4797" t="str">
            <v>$ Unitarios</v>
          </cell>
          <cell r="G4797" t="str">
            <v>$ Parcial</v>
          </cell>
        </row>
        <row r="4798">
          <cell r="A4798" t="str">
            <v>CÓDIGO</v>
          </cell>
          <cell r="B4798" t="str">
            <v>DESCRIPCIÓN</v>
          </cell>
        </row>
        <row r="4799">
          <cell r="A4799" t="str">
            <v>A - MATERIALES</v>
          </cell>
        </row>
        <row r="4800">
          <cell r="A4800" t="str">
            <v/>
          </cell>
          <cell r="B4800" t="str">
            <v/>
          </cell>
          <cell r="D4800" t="str">
            <v/>
          </cell>
          <cell r="F4800">
            <v>0</v>
          </cell>
          <cell r="G4800">
            <v>0</v>
          </cell>
        </row>
        <row r="4801">
          <cell r="A4801" t="str">
            <v/>
          </cell>
          <cell r="B4801" t="str">
            <v/>
          </cell>
          <cell r="D4801" t="str">
            <v/>
          </cell>
          <cell r="F4801">
            <v>0</v>
          </cell>
          <cell r="G4801">
            <v>0</v>
          </cell>
        </row>
        <row r="4802">
          <cell r="A4802" t="str">
            <v/>
          </cell>
          <cell r="B4802" t="str">
            <v/>
          </cell>
          <cell r="D4802" t="str">
            <v/>
          </cell>
          <cell r="F4802">
            <v>0</v>
          </cell>
          <cell r="G4802">
            <v>0</v>
          </cell>
        </row>
        <row r="4803">
          <cell r="A4803" t="str">
            <v/>
          </cell>
          <cell r="B4803" t="str">
            <v/>
          </cell>
          <cell r="D4803" t="str">
            <v/>
          </cell>
          <cell r="F4803">
            <v>0</v>
          </cell>
          <cell r="G4803">
            <v>0</v>
          </cell>
        </row>
        <row r="4804">
          <cell r="A4804" t="str">
            <v/>
          </cell>
          <cell r="B4804" t="str">
            <v/>
          </cell>
          <cell r="D4804" t="str">
            <v/>
          </cell>
          <cell r="F4804">
            <v>0</v>
          </cell>
          <cell r="G4804">
            <v>0</v>
          </cell>
        </row>
        <row r="4805">
          <cell r="A4805" t="str">
            <v/>
          </cell>
          <cell r="B4805" t="str">
            <v/>
          </cell>
          <cell r="D4805" t="str">
            <v/>
          </cell>
          <cell r="F4805">
            <v>0</v>
          </cell>
          <cell r="G4805">
            <v>0</v>
          </cell>
        </row>
        <row r="4806">
          <cell r="A4806" t="str">
            <v/>
          </cell>
          <cell r="B4806" t="str">
            <v/>
          </cell>
          <cell r="D4806" t="str">
            <v/>
          </cell>
          <cell r="F4806">
            <v>0</v>
          </cell>
          <cell r="G4806">
            <v>0</v>
          </cell>
        </row>
        <row r="4807">
          <cell r="A4807" t="str">
            <v/>
          </cell>
          <cell r="B4807" t="str">
            <v/>
          </cell>
          <cell r="D4807" t="str">
            <v/>
          </cell>
          <cell r="F4807">
            <v>0</v>
          </cell>
          <cell r="G4807">
            <v>0</v>
          </cell>
        </row>
        <row r="4808">
          <cell r="A4808" t="str">
            <v/>
          </cell>
          <cell r="B4808" t="str">
            <v/>
          </cell>
          <cell r="D4808" t="str">
            <v/>
          </cell>
          <cell r="F4808">
            <v>0</v>
          </cell>
          <cell r="G4808">
            <v>0</v>
          </cell>
        </row>
        <row r="4809">
          <cell r="A4809" t="str">
            <v/>
          </cell>
          <cell r="B4809" t="str">
            <v/>
          </cell>
          <cell r="D4809" t="str">
            <v/>
          </cell>
          <cell r="F4809">
            <v>0</v>
          </cell>
          <cell r="G4809">
            <v>0</v>
          </cell>
        </row>
        <row r="4810">
          <cell r="A4810" t="str">
            <v/>
          </cell>
          <cell r="B4810" t="str">
            <v/>
          </cell>
          <cell r="D4810" t="str">
            <v/>
          </cell>
          <cell r="F4810">
            <v>0</v>
          </cell>
          <cell r="G4810">
            <v>0</v>
          </cell>
        </row>
        <row r="4811">
          <cell r="A4811" t="str">
            <v/>
          </cell>
          <cell r="B4811" t="str">
            <v/>
          </cell>
          <cell r="D4811" t="str">
            <v/>
          </cell>
          <cell r="F4811">
            <v>0</v>
          </cell>
          <cell r="G4811">
            <v>0</v>
          </cell>
        </row>
        <row r="4812">
          <cell r="A4812" t="str">
            <v/>
          </cell>
          <cell r="B4812" t="str">
            <v/>
          </cell>
          <cell r="D4812" t="str">
            <v/>
          </cell>
          <cell r="F4812">
            <v>0</v>
          </cell>
          <cell r="G4812">
            <v>0</v>
          </cell>
        </row>
        <row r="4813">
          <cell r="A4813" t="str">
            <v/>
          </cell>
          <cell r="B4813" t="str">
            <v/>
          </cell>
          <cell r="D4813" t="str">
            <v/>
          </cell>
          <cell r="F4813">
            <v>0</v>
          </cell>
          <cell r="G4813">
            <v>0</v>
          </cell>
        </row>
        <row r="4814">
          <cell r="A4814" t="str">
            <v/>
          </cell>
          <cell r="B4814" t="str">
            <v/>
          </cell>
          <cell r="D4814" t="str">
            <v/>
          </cell>
          <cell r="F4814">
            <v>0</v>
          </cell>
          <cell r="G4814">
            <v>0</v>
          </cell>
        </row>
        <row r="4815">
          <cell r="A4815" t="str">
            <v/>
          </cell>
          <cell r="B4815" t="str">
            <v/>
          </cell>
          <cell r="D4815" t="str">
            <v/>
          </cell>
          <cell r="F4815">
            <v>0</v>
          </cell>
          <cell r="G4815">
            <v>0</v>
          </cell>
        </row>
        <row r="4816">
          <cell r="A4816" t="str">
            <v/>
          </cell>
          <cell r="B4816" t="str">
            <v/>
          </cell>
          <cell r="D4816" t="str">
            <v/>
          </cell>
          <cell r="F4816">
            <v>0</v>
          </cell>
          <cell r="G4816">
            <v>0</v>
          </cell>
        </row>
        <row r="4817">
          <cell r="A4817" t="str">
            <v/>
          </cell>
          <cell r="B4817" t="str">
            <v/>
          </cell>
          <cell r="D4817" t="str">
            <v/>
          </cell>
          <cell r="F4817">
            <v>0</v>
          </cell>
          <cell r="G4817">
            <v>0</v>
          </cell>
        </row>
        <row r="4818">
          <cell r="A4818" t="str">
            <v/>
          </cell>
          <cell r="B4818" t="str">
            <v/>
          </cell>
          <cell r="D4818" t="str">
            <v/>
          </cell>
          <cell r="F4818">
            <v>0</v>
          </cell>
          <cell r="G4818">
            <v>0</v>
          </cell>
        </row>
        <row r="4819">
          <cell r="A4819" t="str">
            <v/>
          </cell>
          <cell r="B4819" t="str">
            <v/>
          </cell>
          <cell r="D4819" t="str">
            <v/>
          </cell>
          <cell r="F4819">
            <v>0</v>
          </cell>
          <cell r="G4819">
            <v>0</v>
          </cell>
        </row>
        <row r="4820">
          <cell r="F4820" t="str">
            <v>Total A</v>
          </cell>
          <cell r="G4820">
            <v>0</v>
          </cell>
        </row>
        <row r="4821">
          <cell r="A4821" t="str">
            <v>B - MANO DE OBRA</v>
          </cell>
        </row>
        <row r="4822">
          <cell r="A4822" t="str">
            <v/>
          </cell>
          <cell r="B4822" t="str">
            <v/>
          </cell>
          <cell r="D4822" t="str">
            <v/>
          </cell>
          <cell r="F4822">
            <v>0</v>
          </cell>
          <cell r="G4822">
            <v>0</v>
          </cell>
        </row>
        <row r="4823">
          <cell r="A4823" t="str">
            <v/>
          </cell>
          <cell r="B4823" t="str">
            <v/>
          </cell>
          <cell r="D4823" t="str">
            <v/>
          </cell>
          <cell r="F4823">
            <v>0</v>
          </cell>
          <cell r="G4823">
            <v>0</v>
          </cell>
        </row>
        <row r="4824">
          <cell r="A4824" t="str">
            <v/>
          </cell>
          <cell r="B4824" t="str">
            <v/>
          </cell>
          <cell r="D4824" t="str">
            <v/>
          </cell>
          <cell r="F4824">
            <v>0</v>
          </cell>
          <cell r="G4824">
            <v>0</v>
          </cell>
        </row>
        <row r="4825">
          <cell r="A4825" t="str">
            <v/>
          </cell>
          <cell r="B4825" t="str">
            <v/>
          </cell>
          <cell r="D4825" t="str">
            <v/>
          </cell>
          <cell r="F4825">
            <v>0</v>
          </cell>
          <cell r="G4825">
            <v>0</v>
          </cell>
        </row>
        <row r="4826">
          <cell r="A4826" t="str">
            <v/>
          </cell>
          <cell r="B4826" t="str">
            <v/>
          </cell>
          <cell r="D4826" t="str">
            <v/>
          </cell>
          <cell r="F4826">
            <v>0</v>
          </cell>
          <cell r="G4826">
            <v>0</v>
          </cell>
        </row>
        <row r="4827">
          <cell r="A4827" t="str">
            <v/>
          </cell>
          <cell r="B4827" t="str">
            <v/>
          </cell>
          <cell r="D4827" t="str">
            <v/>
          </cell>
          <cell r="F4827">
            <v>0</v>
          </cell>
          <cell r="G4827">
            <v>0</v>
          </cell>
        </row>
        <row r="4828">
          <cell r="A4828" t="str">
            <v/>
          </cell>
          <cell r="B4828" t="str">
            <v/>
          </cell>
          <cell r="D4828" t="str">
            <v/>
          </cell>
          <cell r="F4828">
            <v>0</v>
          </cell>
          <cell r="G4828">
            <v>0</v>
          </cell>
        </row>
        <row r="4829">
          <cell r="A4829" t="str">
            <v/>
          </cell>
          <cell r="B4829" t="str">
            <v/>
          </cell>
          <cell r="D4829" t="str">
            <v/>
          </cell>
          <cell r="F4829">
            <v>0</v>
          </cell>
          <cell r="G4829">
            <v>0</v>
          </cell>
        </row>
        <row r="4830">
          <cell r="F4830" t="str">
            <v>Total B</v>
          </cell>
          <cell r="G4830">
            <v>0</v>
          </cell>
        </row>
        <row r="4831">
          <cell r="A4831" t="str">
            <v>C - EQUIPOS</v>
          </cell>
        </row>
        <row r="4832">
          <cell r="A4832" t="str">
            <v/>
          </cell>
          <cell r="B4832" t="str">
            <v/>
          </cell>
          <cell r="D4832" t="str">
            <v/>
          </cell>
          <cell r="F4832">
            <v>0</v>
          </cell>
          <cell r="G4832">
            <v>0</v>
          </cell>
        </row>
        <row r="4833">
          <cell r="A4833" t="str">
            <v/>
          </cell>
          <cell r="B4833" t="str">
            <v/>
          </cell>
          <cell r="D4833" t="str">
            <v/>
          </cell>
          <cell r="F4833">
            <v>0</v>
          </cell>
          <cell r="G4833">
            <v>0</v>
          </cell>
        </row>
        <row r="4834">
          <cell r="A4834" t="str">
            <v/>
          </cell>
          <cell r="B4834" t="str">
            <v/>
          </cell>
          <cell r="D4834" t="str">
            <v/>
          </cell>
          <cell r="F4834">
            <v>0</v>
          </cell>
          <cell r="G4834">
            <v>0</v>
          </cell>
        </row>
        <row r="4835">
          <cell r="A4835" t="str">
            <v/>
          </cell>
          <cell r="B4835" t="str">
            <v/>
          </cell>
          <cell r="D4835" t="str">
            <v/>
          </cell>
          <cell r="F4835">
            <v>0</v>
          </cell>
          <cell r="G4835">
            <v>0</v>
          </cell>
        </row>
        <row r="4836">
          <cell r="A4836" t="str">
            <v/>
          </cell>
          <cell r="B4836" t="str">
            <v/>
          </cell>
          <cell r="D4836" t="str">
            <v/>
          </cell>
          <cell r="F4836">
            <v>0</v>
          </cell>
          <cell r="G4836">
            <v>0</v>
          </cell>
        </row>
        <row r="4837">
          <cell r="A4837" t="str">
            <v/>
          </cell>
          <cell r="B4837" t="str">
            <v/>
          </cell>
          <cell r="D4837" t="str">
            <v/>
          </cell>
          <cell r="F4837">
            <v>0</v>
          </cell>
          <cell r="G4837">
            <v>0</v>
          </cell>
        </row>
        <row r="4838">
          <cell r="A4838" t="str">
            <v/>
          </cell>
          <cell r="B4838" t="str">
            <v/>
          </cell>
          <cell r="D4838" t="str">
            <v/>
          </cell>
          <cell r="F4838">
            <v>0</v>
          </cell>
          <cell r="G4838">
            <v>0</v>
          </cell>
        </row>
        <row r="4839">
          <cell r="A4839" t="str">
            <v/>
          </cell>
          <cell r="B4839" t="str">
            <v/>
          </cell>
          <cell r="D4839" t="str">
            <v/>
          </cell>
          <cell r="F4839">
            <v>0</v>
          </cell>
          <cell r="G4839">
            <v>0</v>
          </cell>
        </row>
        <row r="4840">
          <cell r="A4840" t="str">
            <v/>
          </cell>
          <cell r="B4840" t="str">
            <v/>
          </cell>
          <cell r="D4840" t="str">
            <v/>
          </cell>
          <cell r="F4840">
            <v>0</v>
          </cell>
          <cell r="G4840">
            <v>0</v>
          </cell>
        </row>
        <row r="4841">
          <cell r="A4841" t="str">
            <v/>
          </cell>
          <cell r="B4841" t="str">
            <v/>
          </cell>
          <cell r="D4841" t="str">
            <v/>
          </cell>
          <cell r="F4841">
            <v>0</v>
          </cell>
          <cell r="G4841">
            <v>0</v>
          </cell>
        </row>
        <row r="4842">
          <cell r="F4842" t="str">
            <v>Total C</v>
          </cell>
          <cell r="G4842">
            <v>0</v>
          </cell>
        </row>
        <row r="4844">
          <cell r="A4844" t="str">
            <v/>
          </cell>
          <cell r="B4844" t="str">
            <v/>
          </cell>
          <cell r="D4844" t="str">
            <v>COSTO NETO</v>
          </cell>
          <cell r="F4844" t="str">
            <v>Total D=A+B+C</v>
          </cell>
          <cell r="G4844">
            <v>0</v>
          </cell>
        </row>
        <row r="4846">
          <cell r="A4846" t="str">
            <v>ANALISIS DE PRECIOS</v>
          </cell>
        </row>
        <row r="4847">
          <cell r="A4847" t="str">
            <v>COMITENTE:</v>
          </cell>
          <cell r="B4847" t="str">
            <v>INSTITUTO PROVINCIAL DE LA VIVIENDA</v>
          </cell>
        </row>
        <row r="4848">
          <cell r="A4848" t="str">
            <v>CONTRATISTA:</v>
          </cell>
          <cell r="B4848">
            <v>0</v>
          </cell>
        </row>
        <row r="4849">
          <cell r="A4849" t="str">
            <v>OBRA:</v>
          </cell>
          <cell r="B4849">
            <v>0</v>
          </cell>
          <cell r="F4849" t="str">
            <v>PRECIOS A:</v>
          </cell>
          <cell r="G4849">
            <v>0</v>
          </cell>
        </row>
        <row r="4850">
          <cell r="A4850" t="str">
            <v>UBICACIÓN:</v>
          </cell>
          <cell r="B4850">
            <v>0</v>
          </cell>
        </row>
        <row r="4851">
          <cell r="A4851" t="str">
            <v>RUBRO:</v>
          </cell>
          <cell r="C4851">
            <v>0</v>
          </cell>
        </row>
        <row r="4852">
          <cell r="A4852" t="str">
            <v>ITEM:</v>
          </cell>
          <cell r="B4852" t="str">
            <v/>
          </cell>
          <cell r="C4852" t="str">
            <v/>
          </cell>
          <cell r="F4852" t="str">
            <v>UNIDAD:</v>
          </cell>
          <cell r="G4852" t="str">
            <v/>
          </cell>
        </row>
        <row r="4854">
          <cell r="A4854" t="str">
            <v>DATOS REDETERMINACION</v>
          </cell>
          <cell r="C4854" t="str">
            <v>DESIGNACION</v>
          </cell>
          <cell r="D4854" t="str">
            <v>U</v>
          </cell>
          <cell r="E4854" t="str">
            <v>Cantidad</v>
          </cell>
          <cell r="F4854" t="str">
            <v>$ Unitarios</v>
          </cell>
          <cell r="G4854" t="str">
            <v>$ Parcial</v>
          </cell>
        </row>
        <row r="4855">
          <cell r="A4855" t="str">
            <v>CÓDIGO</v>
          </cell>
          <cell r="B4855" t="str">
            <v>DESCRIPCIÓN</v>
          </cell>
        </row>
        <row r="4856">
          <cell r="A4856" t="str">
            <v>A - MATERIALES</v>
          </cell>
        </row>
        <row r="4857">
          <cell r="A4857" t="str">
            <v/>
          </cell>
          <cell r="B4857" t="str">
            <v/>
          </cell>
          <cell r="D4857" t="str">
            <v/>
          </cell>
          <cell r="F4857">
            <v>0</v>
          </cell>
          <cell r="G4857">
            <v>0</v>
          </cell>
        </row>
        <row r="4858">
          <cell r="A4858" t="str">
            <v/>
          </cell>
          <cell r="B4858" t="str">
            <v/>
          </cell>
          <cell r="D4858" t="str">
            <v/>
          </cell>
          <cell r="F4858">
            <v>0</v>
          </cell>
          <cell r="G4858">
            <v>0</v>
          </cell>
        </row>
        <row r="4859">
          <cell r="A4859" t="str">
            <v/>
          </cell>
          <cell r="B4859" t="str">
            <v/>
          </cell>
          <cell r="D4859" t="str">
            <v/>
          </cell>
          <cell r="F4859">
            <v>0</v>
          </cell>
          <cell r="G4859">
            <v>0</v>
          </cell>
        </row>
        <row r="4860">
          <cell r="A4860" t="str">
            <v/>
          </cell>
          <cell r="B4860" t="str">
            <v/>
          </cell>
          <cell r="D4860" t="str">
            <v/>
          </cell>
          <cell r="F4860">
            <v>0</v>
          </cell>
          <cell r="G4860">
            <v>0</v>
          </cell>
        </row>
        <row r="4861">
          <cell r="A4861" t="str">
            <v/>
          </cell>
          <cell r="B4861" t="str">
            <v/>
          </cell>
          <cell r="D4861" t="str">
            <v/>
          </cell>
          <cell r="F4861">
            <v>0</v>
          </cell>
          <cell r="G4861">
            <v>0</v>
          </cell>
        </row>
        <row r="4862">
          <cell r="A4862" t="str">
            <v/>
          </cell>
          <cell r="B4862" t="str">
            <v/>
          </cell>
          <cell r="D4862" t="str">
            <v/>
          </cell>
          <cell r="F4862">
            <v>0</v>
          </cell>
          <cell r="G4862">
            <v>0</v>
          </cell>
        </row>
        <row r="4863">
          <cell r="A4863" t="str">
            <v/>
          </cell>
          <cell r="B4863" t="str">
            <v/>
          </cell>
          <cell r="D4863" t="str">
            <v/>
          </cell>
          <cell r="F4863">
            <v>0</v>
          </cell>
          <cell r="G4863">
            <v>0</v>
          </cell>
        </row>
        <row r="4864">
          <cell r="A4864" t="str">
            <v/>
          </cell>
          <cell r="B4864" t="str">
            <v/>
          </cell>
          <cell r="D4864" t="str">
            <v/>
          </cell>
          <cell r="F4864">
            <v>0</v>
          </cell>
          <cell r="G4864">
            <v>0</v>
          </cell>
        </row>
        <row r="4865">
          <cell r="A4865" t="str">
            <v/>
          </cell>
          <cell r="B4865" t="str">
            <v/>
          </cell>
          <cell r="D4865" t="str">
            <v/>
          </cell>
          <cell r="F4865">
            <v>0</v>
          </cell>
          <cell r="G4865">
            <v>0</v>
          </cell>
        </row>
        <row r="4866">
          <cell r="A4866" t="str">
            <v/>
          </cell>
          <cell r="B4866" t="str">
            <v/>
          </cell>
          <cell r="D4866" t="str">
            <v/>
          </cell>
          <cell r="F4866">
            <v>0</v>
          </cell>
          <cell r="G4866">
            <v>0</v>
          </cell>
        </row>
        <row r="4867">
          <cell r="A4867" t="str">
            <v/>
          </cell>
          <cell r="B4867" t="str">
            <v/>
          </cell>
          <cell r="D4867" t="str">
            <v/>
          </cell>
          <cell r="F4867">
            <v>0</v>
          </cell>
          <cell r="G4867">
            <v>0</v>
          </cell>
        </row>
        <row r="4868">
          <cell r="A4868" t="str">
            <v/>
          </cell>
          <cell r="B4868" t="str">
            <v/>
          </cell>
          <cell r="D4868" t="str">
            <v/>
          </cell>
          <cell r="F4868">
            <v>0</v>
          </cell>
          <cell r="G4868">
            <v>0</v>
          </cell>
        </row>
        <row r="4869">
          <cell r="A4869" t="str">
            <v/>
          </cell>
          <cell r="B4869" t="str">
            <v/>
          </cell>
          <cell r="D4869" t="str">
            <v/>
          </cell>
          <cell r="F4869">
            <v>0</v>
          </cell>
          <cell r="G4869">
            <v>0</v>
          </cell>
        </row>
        <row r="4870">
          <cell r="A4870" t="str">
            <v/>
          </cell>
          <cell r="B4870" t="str">
            <v/>
          </cell>
          <cell r="D4870" t="str">
            <v/>
          </cell>
          <cell r="F4870">
            <v>0</v>
          </cell>
          <cell r="G4870">
            <v>0</v>
          </cell>
        </row>
        <row r="4871">
          <cell r="A4871" t="str">
            <v/>
          </cell>
          <cell r="B4871" t="str">
            <v/>
          </cell>
          <cell r="D4871" t="str">
            <v/>
          </cell>
          <cell r="F4871">
            <v>0</v>
          </cell>
          <cell r="G4871">
            <v>0</v>
          </cell>
        </row>
        <row r="4872">
          <cell r="A4872" t="str">
            <v/>
          </cell>
          <cell r="B4872" t="str">
            <v/>
          </cell>
          <cell r="D4872" t="str">
            <v/>
          </cell>
          <cell r="F4872">
            <v>0</v>
          </cell>
          <cell r="G4872">
            <v>0</v>
          </cell>
        </row>
        <row r="4873">
          <cell r="A4873" t="str">
            <v/>
          </cell>
          <cell r="B4873" t="str">
            <v/>
          </cell>
          <cell r="D4873" t="str">
            <v/>
          </cell>
          <cell r="F4873">
            <v>0</v>
          </cell>
          <cell r="G4873">
            <v>0</v>
          </cell>
        </row>
        <row r="4874">
          <cell r="A4874" t="str">
            <v/>
          </cell>
          <cell r="B4874" t="str">
            <v/>
          </cell>
          <cell r="D4874" t="str">
            <v/>
          </cell>
          <cell r="F4874">
            <v>0</v>
          </cell>
          <cell r="G4874">
            <v>0</v>
          </cell>
        </row>
        <row r="4875">
          <cell r="A4875" t="str">
            <v/>
          </cell>
          <cell r="B4875" t="str">
            <v/>
          </cell>
          <cell r="D4875" t="str">
            <v/>
          </cell>
          <cell r="F4875">
            <v>0</v>
          </cell>
          <cell r="G4875">
            <v>0</v>
          </cell>
        </row>
        <row r="4876">
          <cell r="A4876" t="str">
            <v/>
          </cell>
          <cell r="B4876" t="str">
            <v/>
          </cell>
          <cell r="D4876" t="str">
            <v/>
          </cell>
          <cell r="F4876">
            <v>0</v>
          </cell>
          <cell r="G4876">
            <v>0</v>
          </cell>
        </row>
        <row r="4877">
          <cell r="F4877" t="str">
            <v>Total A</v>
          </cell>
          <cell r="G4877">
            <v>0</v>
          </cell>
        </row>
        <row r="4878">
          <cell r="A4878" t="str">
            <v>B - MANO DE OBRA</v>
          </cell>
        </row>
        <row r="4879">
          <cell r="A4879" t="str">
            <v/>
          </cell>
          <cell r="B4879" t="str">
            <v/>
          </cell>
          <cell r="D4879" t="str">
            <v/>
          </cell>
          <cell r="F4879">
            <v>0</v>
          </cell>
          <cell r="G4879">
            <v>0</v>
          </cell>
        </row>
        <row r="4880">
          <cell r="A4880" t="str">
            <v/>
          </cell>
          <cell r="B4880" t="str">
            <v/>
          </cell>
          <cell r="D4880" t="str">
            <v/>
          </cell>
          <cell r="F4880">
            <v>0</v>
          </cell>
          <cell r="G4880">
            <v>0</v>
          </cell>
        </row>
        <row r="4881">
          <cell r="A4881" t="str">
            <v/>
          </cell>
          <cell r="B4881" t="str">
            <v/>
          </cell>
          <cell r="D4881" t="str">
            <v/>
          </cell>
          <cell r="F4881">
            <v>0</v>
          </cell>
          <cell r="G4881">
            <v>0</v>
          </cell>
        </row>
        <row r="4882">
          <cell r="A4882" t="str">
            <v/>
          </cell>
          <cell r="B4882" t="str">
            <v/>
          </cell>
          <cell r="D4882" t="str">
            <v/>
          </cell>
          <cell r="F4882">
            <v>0</v>
          </cell>
          <cell r="G4882">
            <v>0</v>
          </cell>
        </row>
        <row r="4883">
          <cell r="A4883" t="str">
            <v/>
          </cell>
          <cell r="B4883" t="str">
            <v/>
          </cell>
          <cell r="D4883" t="str">
            <v/>
          </cell>
          <cell r="F4883">
            <v>0</v>
          </cell>
          <cell r="G4883">
            <v>0</v>
          </cell>
        </row>
        <row r="4884">
          <cell r="A4884" t="str">
            <v/>
          </cell>
          <cell r="B4884" t="str">
            <v/>
          </cell>
          <cell r="D4884" t="str">
            <v/>
          </cell>
          <cell r="F4884">
            <v>0</v>
          </cell>
          <cell r="G4884">
            <v>0</v>
          </cell>
        </row>
        <row r="4885">
          <cell r="A4885" t="str">
            <v/>
          </cell>
          <cell r="B4885" t="str">
            <v/>
          </cell>
          <cell r="D4885" t="str">
            <v/>
          </cell>
          <cell r="F4885">
            <v>0</v>
          </cell>
          <cell r="G4885">
            <v>0</v>
          </cell>
        </row>
        <row r="4886">
          <cell r="A4886" t="str">
            <v/>
          </cell>
          <cell r="B4886" t="str">
            <v/>
          </cell>
          <cell r="D4886" t="str">
            <v/>
          </cell>
          <cell r="F4886">
            <v>0</v>
          </cell>
          <cell r="G4886">
            <v>0</v>
          </cell>
        </row>
        <row r="4887">
          <cell r="F4887" t="str">
            <v>Total B</v>
          </cell>
          <cell r="G4887">
            <v>0</v>
          </cell>
        </row>
        <row r="4888">
          <cell r="A4888" t="str">
            <v>C - EQUIPOS</v>
          </cell>
        </row>
        <row r="4889">
          <cell r="A4889" t="str">
            <v/>
          </cell>
          <cell r="B4889" t="str">
            <v/>
          </cell>
          <cell r="D4889" t="str">
            <v/>
          </cell>
          <cell r="F4889">
            <v>0</v>
          </cell>
          <cell r="G4889">
            <v>0</v>
          </cell>
        </row>
        <row r="4890">
          <cell r="A4890" t="str">
            <v/>
          </cell>
          <cell r="B4890" t="str">
            <v/>
          </cell>
          <cell r="D4890" t="str">
            <v/>
          </cell>
          <cell r="F4890">
            <v>0</v>
          </cell>
          <cell r="G4890">
            <v>0</v>
          </cell>
        </row>
        <row r="4891">
          <cell r="A4891" t="str">
            <v/>
          </cell>
          <cell r="B4891" t="str">
            <v/>
          </cell>
          <cell r="D4891" t="str">
            <v/>
          </cell>
          <cell r="F4891">
            <v>0</v>
          </cell>
          <cell r="G4891">
            <v>0</v>
          </cell>
        </row>
        <row r="4892">
          <cell r="A4892" t="str">
            <v/>
          </cell>
          <cell r="B4892" t="str">
            <v/>
          </cell>
          <cell r="D4892" t="str">
            <v/>
          </cell>
          <cell r="F4892">
            <v>0</v>
          </cell>
          <cell r="G4892">
            <v>0</v>
          </cell>
        </row>
        <row r="4893">
          <cell r="A4893" t="str">
            <v/>
          </cell>
          <cell r="B4893" t="str">
            <v/>
          </cell>
          <cell r="D4893" t="str">
            <v/>
          </cell>
          <cell r="F4893">
            <v>0</v>
          </cell>
          <cell r="G4893">
            <v>0</v>
          </cell>
        </row>
        <row r="4894">
          <cell r="A4894" t="str">
            <v/>
          </cell>
          <cell r="B4894" t="str">
            <v/>
          </cell>
          <cell r="D4894" t="str">
            <v/>
          </cell>
          <cell r="F4894">
            <v>0</v>
          </cell>
          <cell r="G4894">
            <v>0</v>
          </cell>
        </row>
        <row r="4895">
          <cell r="A4895" t="str">
            <v/>
          </cell>
          <cell r="B4895" t="str">
            <v/>
          </cell>
          <cell r="D4895" t="str">
            <v/>
          </cell>
          <cell r="F4895">
            <v>0</v>
          </cell>
          <cell r="G4895">
            <v>0</v>
          </cell>
        </row>
        <row r="4896">
          <cell r="A4896" t="str">
            <v/>
          </cell>
          <cell r="B4896" t="str">
            <v/>
          </cell>
          <cell r="D4896" t="str">
            <v/>
          </cell>
          <cell r="F4896">
            <v>0</v>
          </cell>
          <cell r="G4896">
            <v>0</v>
          </cell>
        </row>
        <row r="4897">
          <cell r="A4897" t="str">
            <v/>
          </cell>
          <cell r="B4897" t="str">
            <v/>
          </cell>
          <cell r="D4897" t="str">
            <v/>
          </cell>
          <cell r="F4897">
            <v>0</v>
          </cell>
          <cell r="G4897">
            <v>0</v>
          </cell>
        </row>
        <row r="4898">
          <cell r="A4898" t="str">
            <v/>
          </cell>
          <cell r="B4898" t="str">
            <v/>
          </cell>
          <cell r="D4898" t="str">
            <v/>
          </cell>
          <cell r="F4898">
            <v>0</v>
          </cell>
          <cell r="G4898">
            <v>0</v>
          </cell>
        </row>
        <row r="4899">
          <cell r="F4899" t="str">
            <v>Total C</v>
          </cell>
          <cell r="G4899">
            <v>0</v>
          </cell>
        </row>
        <row r="4901">
          <cell r="A4901" t="str">
            <v/>
          </cell>
          <cell r="B4901" t="str">
            <v/>
          </cell>
          <cell r="D4901" t="str">
            <v>COSTO NETO</v>
          </cell>
          <cell r="F4901" t="str">
            <v>Total D=A+B+C</v>
          </cell>
          <cell r="G4901">
            <v>0</v>
          </cell>
        </row>
        <row r="4903">
          <cell r="A4903" t="str">
            <v>ANALISIS DE PRECIOS</v>
          </cell>
        </row>
        <row r="4904">
          <cell r="A4904" t="str">
            <v>COMITENTE:</v>
          </cell>
          <cell r="B4904" t="str">
            <v>INSTITUTO PROVINCIAL DE LA VIVIENDA</v>
          </cell>
        </row>
        <row r="4905">
          <cell r="A4905" t="str">
            <v>CONTRATISTA:</v>
          </cell>
          <cell r="B4905">
            <v>0</v>
          </cell>
        </row>
        <row r="4906">
          <cell r="A4906" t="str">
            <v>OBRA:</v>
          </cell>
          <cell r="B4906">
            <v>0</v>
          </cell>
          <cell r="F4906" t="str">
            <v>PRECIOS A:</v>
          </cell>
          <cell r="G4906">
            <v>0</v>
          </cell>
        </row>
        <row r="4907">
          <cell r="A4907" t="str">
            <v>UBICACIÓN:</v>
          </cell>
          <cell r="B4907">
            <v>0</v>
          </cell>
        </row>
        <row r="4908">
          <cell r="A4908" t="str">
            <v>RUBRO:</v>
          </cell>
          <cell r="C4908">
            <v>0</v>
          </cell>
        </row>
        <row r="4909">
          <cell r="A4909" t="str">
            <v>ITEM:</v>
          </cell>
          <cell r="B4909" t="str">
            <v/>
          </cell>
          <cell r="C4909" t="str">
            <v/>
          </cell>
          <cell r="F4909" t="str">
            <v>UNIDAD:</v>
          </cell>
          <cell r="G4909" t="str">
            <v/>
          </cell>
        </row>
        <row r="4911">
          <cell r="A4911" t="str">
            <v>DATOS REDETERMINACION</v>
          </cell>
          <cell r="C4911" t="str">
            <v>DESIGNACION</v>
          </cell>
          <cell r="D4911" t="str">
            <v>U</v>
          </cell>
          <cell r="E4911" t="str">
            <v>Cantidad</v>
          </cell>
          <cell r="F4911" t="str">
            <v>$ Unitarios</v>
          </cell>
          <cell r="G4911" t="str">
            <v>$ Parcial</v>
          </cell>
        </row>
        <row r="4912">
          <cell r="A4912" t="str">
            <v>CÓDIGO</v>
          </cell>
          <cell r="B4912" t="str">
            <v>DESCRIPCIÓN</v>
          </cell>
        </row>
        <row r="4913">
          <cell r="A4913" t="str">
            <v>A - MATERIALES</v>
          </cell>
        </row>
        <row r="4914">
          <cell r="A4914" t="str">
            <v/>
          </cell>
          <cell r="B4914" t="str">
            <v/>
          </cell>
          <cell r="D4914" t="str">
            <v/>
          </cell>
          <cell r="F4914">
            <v>0</v>
          </cell>
          <cell r="G4914">
            <v>0</v>
          </cell>
        </row>
        <row r="4915">
          <cell r="A4915" t="str">
            <v/>
          </cell>
          <cell r="B4915" t="str">
            <v/>
          </cell>
          <cell r="D4915" t="str">
            <v/>
          </cell>
          <cell r="F4915">
            <v>0</v>
          </cell>
          <cell r="G4915">
            <v>0</v>
          </cell>
        </row>
        <row r="4916">
          <cell r="A4916" t="str">
            <v/>
          </cell>
          <cell r="B4916" t="str">
            <v/>
          </cell>
          <cell r="D4916" t="str">
            <v/>
          </cell>
          <cell r="F4916">
            <v>0</v>
          </cell>
          <cell r="G4916">
            <v>0</v>
          </cell>
        </row>
        <row r="4917">
          <cell r="A4917" t="str">
            <v/>
          </cell>
          <cell r="B4917" t="str">
            <v/>
          </cell>
          <cell r="D4917" t="str">
            <v/>
          </cell>
          <cell r="F4917">
            <v>0</v>
          </cell>
          <cell r="G4917">
            <v>0</v>
          </cell>
        </row>
        <row r="4918">
          <cell r="A4918" t="str">
            <v/>
          </cell>
          <cell r="B4918" t="str">
            <v/>
          </cell>
          <cell r="D4918" t="str">
            <v/>
          </cell>
          <cell r="F4918">
            <v>0</v>
          </cell>
          <cell r="G4918">
            <v>0</v>
          </cell>
        </row>
        <row r="4919">
          <cell r="A4919" t="str">
            <v/>
          </cell>
          <cell r="B4919" t="str">
            <v/>
          </cell>
          <cell r="D4919" t="str">
            <v/>
          </cell>
          <cell r="F4919">
            <v>0</v>
          </cell>
          <cell r="G4919">
            <v>0</v>
          </cell>
        </row>
        <row r="4920">
          <cell r="A4920" t="str">
            <v/>
          </cell>
          <cell r="B4920" t="str">
            <v/>
          </cell>
          <cell r="D4920" t="str">
            <v/>
          </cell>
          <cell r="F4920">
            <v>0</v>
          </cell>
          <cell r="G4920">
            <v>0</v>
          </cell>
        </row>
        <row r="4921">
          <cell r="A4921" t="str">
            <v/>
          </cell>
          <cell r="B4921" t="str">
            <v/>
          </cell>
          <cell r="D4921" t="str">
            <v/>
          </cell>
          <cell r="F4921">
            <v>0</v>
          </cell>
          <cell r="G4921">
            <v>0</v>
          </cell>
        </row>
        <row r="4922">
          <cell r="A4922" t="str">
            <v/>
          </cell>
          <cell r="B4922" t="str">
            <v/>
          </cell>
          <cell r="D4922" t="str">
            <v/>
          </cell>
          <cell r="F4922">
            <v>0</v>
          </cell>
          <cell r="G4922">
            <v>0</v>
          </cell>
        </row>
        <row r="4923">
          <cell r="A4923" t="str">
            <v/>
          </cell>
          <cell r="B4923" t="str">
            <v/>
          </cell>
          <cell r="D4923" t="str">
            <v/>
          </cell>
          <cell r="F4923">
            <v>0</v>
          </cell>
          <cell r="G4923">
            <v>0</v>
          </cell>
        </row>
        <row r="4924">
          <cell r="A4924" t="str">
            <v/>
          </cell>
          <cell r="B4924" t="str">
            <v/>
          </cell>
          <cell r="D4924" t="str">
            <v/>
          </cell>
          <cell r="F4924">
            <v>0</v>
          </cell>
          <cell r="G4924">
            <v>0</v>
          </cell>
        </row>
        <row r="4925">
          <cell r="A4925" t="str">
            <v/>
          </cell>
          <cell r="B4925" t="str">
            <v/>
          </cell>
          <cell r="D4925" t="str">
            <v/>
          </cell>
          <cell r="F4925">
            <v>0</v>
          </cell>
          <cell r="G4925">
            <v>0</v>
          </cell>
        </row>
        <row r="4926">
          <cell r="A4926" t="str">
            <v/>
          </cell>
          <cell r="B4926" t="str">
            <v/>
          </cell>
          <cell r="D4926" t="str">
            <v/>
          </cell>
          <cell r="F4926">
            <v>0</v>
          </cell>
          <cell r="G4926">
            <v>0</v>
          </cell>
        </row>
        <row r="4927">
          <cell r="A4927" t="str">
            <v/>
          </cell>
          <cell r="B4927" t="str">
            <v/>
          </cell>
          <cell r="D4927" t="str">
            <v/>
          </cell>
          <cell r="F4927">
            <v>0</v>
          </cell>
          <cell r="G4927">
            <v>0</v>
          </cell>
        </row>
        <row r="4928">
          <cell r="A4928" t="str">
            <v/>
          </cell>
          <cell r="B4928" t="str">
            <v/>
          </cell>
          <cell r="D4928" t="str">
            <v/>
          </cell>
          <cell r="F4928">
            <v>0</v>
          </cell>
          <cell r="G4928">
            <v>0</v>
          </cell>
        </row>
        <row r="4929">
          <cell r="A4929" t="str">
            <v/>
          </cell>
          <cell r="B4929" t="str">
            <v/>
          </cell>
          <cell r="D4929" t="str">
            <v/>
          </cell>
          <cell r="F4929">
            <v>0</v>
          </cell>
          <cell r="G4929">
            <v>0</v>
          </cell>
        </row>
        <row r="4930">
          <cell r="A4930" t="str">
            <v/>
          </cell>
          <cell r="B4930" t="str">
            <v/>
          </cell>
          <cell r="D4930" t="str">
            <v/>
          </cell>
          <cell r="F4930">
            <v>0</v>
          </cell>
          <cell r="G4930">
            <v>0</v>
          </cell>
        </row>
        <row r="4931">
          <cell r="A4931" t="str">
            <v/>
          </cell>
          <cell r="B4931" t="str">
            <v/>
          </cell>
          <cell r="D4931" t="str">
            <v/>
          </cell>
          <cell r="F4931">
            <v>0</v>
          </cell>
          <cell r="G4931">
            <v>0</v>
          </cell>
        </row>
        <row r="4932">
          <cell r="A4932" t="str">
            <v/>
          </cell>
          <cell r="B4932" t="str">
            <v/>
          </cell>
          <cell r="D4932" t="str">
            <v/>
          </cell>
          <cell r="F4932">
            <v>0</v>
          </cell>
          <cell r="G4932">
            <v>0</v>
          </cell>
        </row>
        <row r="4933">
          <cell r="A4933" t="str">
            <v/>
          </cell>
          <cell r="B4933" t="str">
            <v/>
          </cell>
          <cell r="D4933" t="str">
            <v/>
          </cell>
          <cell r="F4933">
            <v>0</v>
          </cell>
          <cell r="G4933">
            <v>0</v>
          </cell>
        </row>
        <row r="4934">
          <cell r="F4934" t="str">
            <v>Total A</v>
          </cell>
          <cell r="G4934">
            <v>0</v>
          </cell>
        </row>
        <row r="4935">
          <cell r="A4935" t="str">
            <v>B - MANO DE OBRA</v>
          </cell>
        </row>
        <row r="4936">
          <cell r="A4936" t="str">
            <v/>
          </cell>
          <cell r="B4936" t="str">
            <v/>
          </cell>
          <cell r="D4936" t="str">
            <v/>
          </cell>
          <cell r="F4936">
            <v>0</v>
          </cell>
          <cell r="G4936">
            <v>0</v>
          </cell>
        </row>
        <row r="4937">
          <cell r="A4937" t="str">
            <v/>
          </cell>
          <cell r="B4937" t="str">
            <v/>
          </cell>
          <cell r="D4937" t="str">
            <v/>
          </cell>
          <cell r="F4937">
            <v>0</v>
          </cell>
          <cell r="G4937">
            <v>0</v>
          </cell>
        </row>
        <row r="4938">
          <cell r="A4938" t="str">
            <v/>
          </cell>
          <cell r="B4938" t="str">
            <v/>
          </cell>
          <cell r="D4938" t="str">
            <v/>
          </cell>
          <cell r="F4938">
            <v>0</v>
          </cell>
          <cell r="G4938">
            <v>0</v>
          </cell>
        </row>
        <row r="4939">
          <cell r="A4939" t="str">
            <v/>
          </cell>
          <cell r="B4939" t="str">
            <v/>
          </cell>
          <cell r="D4939" t="str">
            <v/>
          </cell>
          <cell r="F4939">
            <v>0</v>
          </cell>
          <cell r="G4939">
            <v>0</v>
          </cell>
        </row>
        <row r="4940">
          <cell r="A4940" t="str">
            <v/>
          </cell>
          <cell r="B4940" t="str">
            <v/>
          </cell>
          <cell r="D4940" t="str">
            <v/>
          </cell>
          <cell r="F4940">
            <v>0</v>
          </cell>
          <cell r="G4940">
            <v>0</v>
          </cell>
        </row>
        <row r="4941">
          <cell r="A4941" t="str">
            <v/>
          </cell>
          <cell r="B4941" t="str">
            <v/>
          </cell>
          <cell r="D4941" t="str">
            <v/>
          </cell>
          <cell r="F4941">
            <v>0</v>
          </cell>
          <cell r="G4941">
            <v>0</v>
          </cell>
        </row>
        <row r="4942">
          <cell r="A4942" t="str">
            <v/>
          </cell>
          <cell r="B4942" t="str">
            <v/>
          </cell>
          <cell r="D4942" t="str">
            <v/>
          </cell>
          <cell r="F4942">
            <v>0</v>
          </cell>
          <cell r="G4942">
            <v>0</v>
          </cell>
        </row>
        <row r="4943">
          <cell r="A4943" t="str">
            <v/>
          </cell>
          <cell r="B4943" t="str">
            <v/>
          </cell>
          <cell r="D4943" t="str">
            <v/>
          </cell>
          <cell r="F4943">
            <v>0</v>
          </cell>
          <cell r="G4943">
            <v>0</v>
          </cell>
        </row>
        <row r="4944">
          <cell r="F4944" t="str">
            <v>Total B</v>
          </cell>
          <cell r="G4944">
            <v>0</v>
          </cell>
        </row>
        <row r="4945">
          <cell r="A4945" t="str">
            <v>C - EQUIPOS</v>
          </cell>
        </row>
        <row r="4946">
          <cell r="A4946" t="str">
            <v/>
          </cell>
          <cell r="B4946" t="str">
            <v/>
          </cell>
          <cell r="D4946" t="str">
            <v/>
          </cell>
          <cell r="F4946">
            <v>0</v>
          </cell>
          <cell r="G4946">
            <v>0</v>
          </cell>
        </row>
        <row r="4947">
          <cell r="A4947" t="str">
            <v/>
          </cell>
          <cell r="B4947" t="str">
            <v/>
          </cell>
          <cell r="D4947" t="str">
            <v/>
          </cell>
          <cell r="F4947">
            <v>0</v>
          </cell>
          <cell r="G4947">
            <v>0</v>
          </cell>
        </row>
        <row r="4948">
          <cell r="A4948" t="str">
            <v/>
          </cell>
          <cell r="B4948" t="str">
            <v/>
          </cell>
          <cell r="D4948" t="str">
            <v/>
          </cell>
          <cell r="F4948">
            <v>0</v>
          </cell>
          <cell r="G4948">
            <v>0</v>
          </cell>
        </row>
        <row r="4949">
          <cell r="A4949" t="str">
            <v/>
          </cell>
          <cell r="B4949" t="str">
            <v/>
          </cell>
          <cell r="D4949" t="str">
            <v/>
          </cell>
          <cell r="F4949">
            <v>0</v>
          </cell>
          <cell r="G4949">
            <v>0</v>
          </cell>
        </row>
        <row r="4950">
          <cell r="A4950" t="str">
            <v/>
          </cell>
          <cell r="B4950" t="str">
            <v/>
          </cell>
          <cell r="D4950" t="str">
            <v/>
          </cell>
          <cell r="F4950">
            <v>0</v>
          </cell>
          <cell r="G4950">
            <v>0</v>
          </cell>
        </row>
        <row r="4951">
          <cell r="A4951" t="str">
            <v/>
          </cell>
          <cell r="B4951" t="str">
            <v/>
          </cell>
          <cell r="D4951" t="str">
            <v/>
          </cell>
          <cell r="F4951">
            <v>0</v>
          </cell>
          <cell r="G4951">
            <v>0</v>
          </cell>
        </row>
        <row r="4952">
          <cell r="A4952" t="str">
            <v/>
          </cell>
          <cell r="B4952" t="str">
            <v/>
          </cell>
          <cell r="D4952" t="str">
            <v/>
          </cell>
          <cell r="F4952">
            <v>0</v>
          </cell>
          <cell r="G4952">
            <v>0</v>
          </cell>
        </row>
        <row r="4953">
          <cell r="A4953" t="str">
            <v/>
          </cell>
          <cell r="B4953" t="str">
            <v/>
          </cell>
          <cell r="D4953" t="str">
            <v/>
          </cell>
          <cell r="F4953">
            <v>0</v>
          </cell>
          <cell r="G4953">
            <v>0</v>
          </cell>
        </row>
        <row r="4954">
          <cell r="A4954" t="str">
            <v/>
          </cell>
          <cell r="B4954" t="str">
            <v/>
          </cell>
          <cell r="D4954" t="str">
            <v/>
          </cell>
          <cell r="F4954">
            <v>0</v>
          </cell>
          <cell r="G4954">
            <v>0</v>
          </cell>
        </row>
        <row r="4955">
          <cell r="A4955" t="str">
            <v/>
          </cell>
          <cell r="B4955" t="str">
            <v/>
          </cell>
          <cell r="D4955" t="str">
            <v/>
          </cell>
          <cell r="F4955">
            <v>0</v>
          </cell>
          <cell r="G4955">
            <v>0</v>
          </cell>
        </row>
        <row r="4956">
          <cell r="F4956" t="str">
            <v>Total C</v>
          </cell>
          <cell r="G4956">
            <v>0</v>
          </cell>
        </row>
        <row r="4958">
          <cell r="A4958" t="str">
            <v/>
          </cell>
          <cell r="B4958" t="str">
            <v/>
          </cell>
          <cell r="D4958" t="str">
            <v>COSTO NETO</v>
          </cell>
          <cell r="F4958" t="str">
            <v>Total D=A+B+C</v>
          </cell>
          <cell r="G4958">
            <v>0</v>
          </cell>
        </row>
        <row r="4960">
          <cell r="A4960" t="str">
            <v>ANALISIS DE PRECIOS</v>
          </cell>
        </row>
        <row r="4961">
          <cell r="A4961" t="str">
            <v>COMITENTE:</v>
          </cell>
          <cell r="B4961" t="str">
            <v>INSTITUTO PROVINCIAL DE LA VIVIENDA</v>
          </cell>
        </row>
        <row r="4962">
          <cell r="A4962" t="str">
            <v>CONTRATISTA:</v>
          </cell>
          <cell r="B4962">
            <v>0</v>
          </cell>
        </row>
        <row r="4963">
          <cell r="A4963" t="str">
            <v>OBRA:</v>
          </cell>
          <cell r="B4963">
            <v>0</v>
          </cell>
          <cell r="F4963" t="str">
            <v>PRECIOS A:</v>
          </cell>
          <cell r="G4963">
            <v>0</v>
          </cell>
        </row>
        <row r="4964">
          <cell r="A4964" t="str">
            <v>UBICACIÓN:</v>
          </cell>
          <cell r="B4964">
            <v>0</v>
          </cell>
        </row>
        <row r="4965">
          <cell r="A4965" t="str">
            <v>RUBRO:</v>
          </cell>
          <cell r="C4965">
            <v>0</v>
          </cell>
        </row>
        <row r="4966">
          <cell r="A4966" t="str">
            <v>ITEM:</v>
          </cell>
          <cell r="B4966" t="str">
            <v/>
          </cell>
          <cell r="C4966" t="str">
            <v/>
          </cell>
          <cell r="F4966" t="str">
            <v>UNIDAD:</v>
          </cell>
          <cell r="G4966" t="str">
            <v/>
          </cell>
        </row>
        <row r="4968">
          <cell r="A4968" t="str">
            <v>DATOS REDETERMINACION</v>
          </cell>
          <cell r="C4968" t="str">
            <v>DESIGNACION</v>
          </cell>
          <cell r="D4968" t="str">
            <v>U</v>
          </cell>
          <cell r="E4968" t="str">
            <v>Cantidad</v>
          </cell>
          <cell r="F4968" t="str">
            <v>$ Unitarios</v>
          </cell>
          <cell r="G4968" t="str">
            <v>$ Parcial</v>
          </cell>
        </row>
        <row r="4969">
          <cell r="A4969" t="str">
            <v>CÓDIGO</v>
          </cell>
          <cell r="B4969" t="str">
            <v>DESCRIPCIÓN</v>
          </cell>
        </row>
        <row r="4970">
          <cell r="A4970" t="str">
            <v>A - MATERIALES</v>
          </cell>
        </row>
        <row r="4971">
          <cell r="A4971" t="str">
            <v/>
          </cell>
          <cell r="B4971" t="str">
            <v/>
          </cell>
          <cell r="D4971" t="str">
            <v/>
          </cell>
          <cell r="F4971">
            <v>0</v>
          </cell>
          <cell r="G4971">
            <v>0</v>
          </cell>
        </row>
        <row r="4972">
          <cell r="A4972" t="str">
            <v/>
          </cell>
          <cell r="B4972" t="str">
            <v/>
          </cell>
          <cell r="D4972" t="str">
            <v/>
          </cell>
          <cell r="F4972">
            <v>0</v>
          </cell>
          <cell r="G4972">
            <v>0</v>
          </cell>
        </row>
        <row r="4973">
          <cell r="A4973" t="str">
            <v/>
          </cell>
          <cell r="B4973" t="str">
            <v/>
          </cell>
          <cell r="D4973" t="str">
            <v/>
          </cell>
          <cell r="F4973">
            <v>0</v>
          </cell>
          <cell r="G4973">
            <v>0</v>
          </cell>
        </row>
        <row r="4974">
          <cell r="A4974" t="str">
            <v/>
          </cell>
          <cell r="B4974" t="str">
            <v/>
          </cell>
          <cell r="D4974" t="str">
            <v/>
          </cell>
          <cell r="F4974">
            <v>0</v>
          </cell>
          <cell r="G4974">
            <v>0</v>
          </cell>
        </row>
        <row r="4975">
          <cell r="A4975" t="str">
            <v/>
          </cell>
          <cell r="B4975" t="str">
            <v/>
          </cell>
          <cell r="D4975" t="str">
            <v/>
          </cell>
          <cell r="F4975">
            <v>0</v>
          </cell>
          <cell r="G4975">
            <v>0</v>
          </cell>
        </row>
        <row r="4976">
          <cell r="A4976" t="str">
            <v/>
          </cell>
          <cell r="B4976" t="str">
            <v/>
          </cell>
          <cell r="D4976" t="str">
            <v/>
          </cell>
          <cell r="F4976">
            <v>0</v>
          </cell>
          <cell r="G4976">
            <v>0</v>
          </cell>
        </row>
        <row r="4977">
          <cell r="A4977" t="str">
            <v/>
          </cell>
          <cell r="B4977" t="str">
            <v/>
          </cell>
          <cell r="D4977" t="str">
            <v/>
          </cell>
          <cell r="F4977">
            <v>0</v>
          </cell>
          <cell r="G4977">
            <v>0</v>
          </cell>
        </row>
        <row r="4978">
          <cell r="A4978" t="str">
            <v/>
          </cell>
          <cell r="B4978" t="str">
            <v/>
          </cell>
          <cell r="D4978" t="str">
            <v/>
          </cell>
          <cell r="F4978">
            <v>0</v>
          </cell>
          <cell r="G4978">
            <v>0</v>
          </cell>
        </row>
        <row r="4979">
          <cell r="A4979" t="str">
            <v/>
          </cell>
          <cell r="B4979" t="str">
            <v/>
          </cell>
          <cell r="D4979" t="str">
            <v/>
          </cell>
          <cell r="F4979">
            <v>0</v>
          </cell>
          <cell r="G4979">
            <v>0</v>
          </cell>
        </row>
        <row r="4980">
          <cell r="A4980" t="str">
            <v/>
          </cell>
          <cell r="B4980" t="str">
            <v/>
          </cell>
          <cell r="D4980" t="str">
            <v/>
          </cell>
          <cell r="F4980">
            <v>0</v>
          </cell>
          <cell r="G4980">
            <v>0</v>
          </cell>
        </row>
        <row r="4981">
          <cell r="A4981" t="str">
            <v/>
          </cell>
          <cell r="B4981" t="str">
            <v/>
          </cell>
          <cell r="D4981" t="str">
            <v/>
          </cell>
          <cell r="F4981">
            <v>0</v>
          </cell>
          <cell r="G4981">
            <v>0</v>
          </cell>
        </row>
        <row r="4982">
          <cell r="A4982" t="str">
            <v/>
          </cell>
          <cell r="B4982" t="str">
            <v/>
          </cell>
          <cell r="D4982" t="str">
            <v/>
          </cell>
          <cell r="F4982">
            <v>0</v>
          </cell>
          <cell r="G4982">
            <v>0</v>
          </cell>
        </row>
        <row r="4983">
          <cell r="A4983" t="str">
            <v/>
          </cell>
          <cell r="B4983" t="str">
            <v/>
          </cell>
          <cell r="D4983" t="str">
            <v/>
          </cell>
          <cell r="F4983">
            <v>0</v>
          </cell>
          <cell r="G4983">
            <v>0</v>
          </cell>
        </row>
        <row r="4984">
          <cell r="A4984" t="str">
            <v/>
          </cell>
          <cell r="B4984" t="str">
            <v/>
          </cell>
          <cell r="D4984" t="str">
            <v/>
          </cell>
          <cell r="F4984">
            <v>0</v>
          </cell>
          <cell r="G4984">
            <v>0</v>
          </cell>
        </row>
        <row r="4985">
          <cell r="A4985" t="str">
            <v/>
          </cell>
          <cell r="B4985" t="str">
            <v/>
          </cell>
          <cell r="D4985" t="str">
            <v/>
          </cell>
          <cell r="F4985">
            <v>0</v>
          </cell>
          <cell r="G4985">
            <v>0</v>
          </cell>
        </row>
        <row r="4986">
          <cell r="A4986" t="str">
            <v/>
          </cell>
          <cell r="B4986" t="str">
            <v/>
          </cell>
          <cell r="D4986" t="str">
            <v/>
          </cell>
          <cell r="F4986">
            <v>0</v>
          </cell>
          <cell r="G4986">
            <v>0</v>
          </cell>
        </row>
        <row r="4987">
          <cell r="A4987" t="str">
            <v/>
          </cell>
          <cell r="B4987" t="str">
            <v/>
          </cell>
          <cell r="D4987" t="str">
            <v/>
          </cell>
          <cell r="F4987">
            <v>0</v>
          </cell>
          <cell r="G4987">
            <v>0</v>
          </cell>
        </row>
        <row r="4988">
          <cell r="A4988" t="str">
            <v/>
          </cell>
          <cell r="B4988" t="str">
            <v/>
          </cell>
          <cell r="D4988" t="str">
            <v/>
          </cell>
          <cell r="F4988">
            <v>0</v>
          </cell>
          <cell r="G4988">
            <v>0</v>
          </cell>
        </row>
        <row r="4989">
          <cell r="A4989" t="str">
            <v/>
          </cell>
          <cell r="B4989" t="str">
            <v/>
          </cell>
          <cell r="D4989" t="str">
            <v/>
          </cell>
          <cell r="F4989">
            <v>0</v>
          </cell>
          <cell r="G4989">
            <v>0</v>
          </cell>
        </row>
        <row r="4990">
          <cell r="A4990" t="str">
            <v/>
          </cell>
          <cell r="B4990" t="str">
            <v/>
          </cell>
          <cell r="D4990" t="str">
            <v/>
          </cell>
          <cell r="F4990">
            <v>0</v>
          </cell>
          <cell r="G4990">
            <v>0</v>
          </cell>
        </row>
        <row r="4991">
          <cell r="F4991" t="str">
            <v>Total A</v>
          </cell>
          <cell r="G4991">
            <v>0</v>
          </cell>
        </row>
        <row r="4992">
          <cell r="A4992" t="str">
            <v>B - MANO DE OBRA</v>
          </cell>
        </row>
        <row r="4993">
          <cell r="A4993" t="str">
            <v/>
          </cell>
          <cell r="B4993" t="str">
            <v/>
          </cell>
          <cell r="D4993" t="str">
            <v/>
          </cell>
          <cell r="F4993">
            <v>0</v>
          </cell>
          <cell r="G4993">
            <v>0</v>
          </cell>
        </row>
        <row r="4994">
          <cell r="A4994" t="str">
            <v/>
          </cell>
          <cell r="B4994" t="str">
            <v/>
          </cell>
          <cell r="D4994" t="str">
            <v/>
          </cell>
          <cell r="F4994">
            <v>0</v>
          </cell>
          <cell r="G4994">
            <v>0</v>
          </cell>
        </row>
        <row r="4995">
          <cell r="A4995" t="str">
            <v/>
          </cell>
          <cell r="B4995" t="str">
            <v/>
          </cell>
          <cell r="D4995" t="str">
            <v/>
          </cell>
          <cell r="F4995">
            <v>0</v>
          </cell>
          <cell r="G4995">
            <v>0</v>
          </cell>
        </row>
        <row r="4996">
          <cell r="A4996" t="str">
            <v/>
          </cell>
          <cell r="B4996" t="str">
            <v/>
          </cell>
          <cell r="D4996" t="str">
            <v/>
          </cell>
          <cell r="F4996">
            <v>0</v>
          </cell>
          <cell r="G4996">
            <v>0</v>
          </cell>
        </row>
        <row r="4997">
          <cell r="A4997" t="str">
            <v/>
          </cell>
          <cell r="B4997" t="str">
            <v/>
          </cell>
          <cell r="D4997" t="str">
            <v/>
          </cell>
          <cell r="F4997">
            <v>0</v>
          </cell>
          <cell r="G4997">
            <v>0</v>
          </cell>
        </row>
        <row r="4998">
          <cell r="A4998" t="str">
            <v/>
          </cell>
          <cell r="B4998" t="str">
            <v/>
          </cell>
          <cell r="D4998" t="str">
            <v/>
          </cell>
          <cell r="F4998">
            <v>0</v>
          </cell>
          <cell r="G4998">
            <v>0</v>
          </cell>
        </row>
        <row r="4999">
          <cell r="A4999" t="str">
            <v/>
          </cell>
          <cell r="B4999" t="str">
            <v/>
          </cell>
          <cell r="D4999" t="str">
            <v/>
          </cell>
          <cell r="F4999">
            <v>0</v>
          </cell>
          <cell r="G4999">
            <v>0</v>
          </cell>
        </row>
        <row r="5000">
          <cell r="A5000" t="str">
            <v/>
          </cell>
          <cell r="B5000" t="str">
            <v/>
          </cell>
          <cell r="D5000" t="str">
            <v/>
          </cell>
          <cell r="F5000">
            <v>0</v>
          </cell>
          <cell r="G5000">
            <v>0</v>
          </cell>
        </row>
        <row r="5001">
          <cell r="F5001" t="str">
            <v>Total B</v>
          </cell>
          <cell r="G5001">
            <v>0</v>
          </cell>
        </row>
        <row r="5002">
          <cell r="A5002" t="str">
            <v>C - EQUIPOS</v>
          </cell>
        </row>
        <row r="5003">
          <cell r="A5003" t="str">
            <v/>
          </cell>
          <cell r="B5003" t="str">
            <v/>
          </cell>
          <cell r="D5003" t="str">
            <v/>
          </cell>
          <cell r="F5003">
            <v>0</v>
          </cell>
          <cell r="G5003">
            <v>0</v>
          </cell>
        </row>
        <row r="5004">
          <cell r="A5004" t="str">
            <v/>
          </cell>
          <cell r="B5004" t="str">
            <v/>
          </cell>
          <cell r="D5004" t="str">
            <v/>
          </cell>
          <cell r="F5004">
            <v>0</v>
          </cell>
          <cell r="G5004">
            <v>0</v>
          </cell>
        </row>
        <row r="5005">
          <cell r="A5005" t="str">
            <v/>
          </cell>
          <cell r="B5005" t="str">
            <v/>
          </cell>
          <cell r="D5005" t="str">
            <v/>
          </cell>
          <cell r="F5005">
            <v>0</v>
          </cell>
          <cell r="G5005">
            <v>0</v>
          </cell>
        </row>
        <row r="5006">
          <cell r="A5006" t="str">
            <v/>
          </cell>
          <cell r="B5006" t="str">
            <v/>
          </cell>
          <cell r="D5006" t="str">
            <v/>
          </cell>
          <cell r="F5006">
            <v>0</v>
          </cell>
          <cell r="G5006">
            <v>0</v>
          </cell>
        </row>
        <row r="5007">
          <cell r="A5007" t="str">
            <v/>
          </cell>
          <cell r="B5007" t="str">
            <v/>
          </cell>
          <cell r="D5007" t="str">
            <v/>
          </cell>
          <cell r="F5007">
            <v>0</v>
          </cell>
          <cell r="G5007">
            <v>0</v>
          </cell>
        </row>
        <row r="5008">
          <cell r="A5008" t="str">
            <v/>
          </cell>
          <cell r="B5008" t="str">
            <v/>
          </cell>
          <cell r="D5008" t="str">
            <v/>
          </cell>
          <cell r="F5008">
            <v>0</v>
          </cell>
          <cell r="G5008">
            <v>0</v>
          </cell>
        </row>
        <row r="5009">
          <cell r="A5009" t="str">
            <v/>
          </cell>
          <cell r="B5009" t="str">
            <v/>
          </cell>
          <cell r="D5009" t="str">
            <v/>
          </cell>
          <cell r="F5009">
            <v>0</v>
          </cell>
          <cell r="G5009">
            <v>0</v>
          </cell>
        </row>
        <row r="5010">
          <cell r="A5010" t="str">
            <v/>
          </cell>
          <cell r="B5010" t="str">
            <v/>
          </cell>
          <cell r="D5010" t="str">
            <v/>
          </cell>
          <cell r="F5010">
            <v>0</v>
          </cell>
          <cell r="G5010">
            <v>0</v>
          </cell>
        </row>
        <row r="5011">
          <cell r="A5011" t="str">
            <v/>
          </cell>
          <cell r="B5011" t="str">
            <v/>
          </cell>
          <cell r="D5011" t="str">
            <v/>
          </cell>
          <cell r="F5011">
            <v>0</v>
          </cell>
          <cell r="G5011">
            <v>0</v>
          </cell>
        </row>
        <row r="5012">
          <cell r="A5012" t="str">
            <v/>
          </cell>
          <cell r="B5012" t="str">
            <v/>
          </cell>
          <cell r="D5012" t="str">
            <v/>
          </cell>
          <cell r="F5012">
            <v>0</v>
          </cell>
          <cell r="G5012">
            <v>0</v>
          </cell>
        </row>
        <row r="5013">
          <cell r="F5013" t="str">
            <v>Total C</v>
          </cell>
          <cell r="G5013">
            <v>0</v>
          </cell>
        </row>
        <row r="5015">
          <cell r="A5015" t="str">
            <v/>
          </cell>
          <cell r="B5015" t="str">
            <v/>
          </cell>
          <cell r="D5015" t="str">
            <v>COSTO NETO</v>
          </cell>
          <cell r="F5015" t="str">
            <v>Total D=A+B+C</v>
          </cell>
          <cell r="G5015">
            <v>0</v>
          </cell>
        </row>
        <row r="5017">
          <cell r="A5017" t="str">
            <v>ANALISIS DE PRECIOS</v>
          </cell>
        </row>
        <row r="5018">
          <cell r="A5018" t="str">
            <v>COMITENTE:</v>
          </cell>
          <cell r="B5018" t="str">
            <v>INSTITUTO PROVINCIAL DE LA VIVIENDA</v>
          </cell>
        </row>
        <row r="5019">
          <cell r="A5019" t="str">
            <v>CONTRATISTA:</v>
          </cell>
          <cell r="B5019">
            <v>0</v>
          </cell>
        </row>
        <row r="5020">
          <cell r="A5020" t="str">
            <v>OBRA:</v>
          </cell>
          <cell r="B5020">
            <v>0</v>
          </cell>
          <cell r="F5020" t="str">
            <v>PRECIOS A:</v>
          </cell>
          <cell r="G5020">
            <v>0</v>
          </cell>
        </row>
        <row r="5021">
          <cell r="A5021" t="str">
            <v>UBICACIÓN:</v>
          </cell>
          <cell r="B5021">
            <v>0</v>
          </cell>
        </row>
        <row r="5022">
          <cell r="A5022" t="str">
            <v>RUBRO:</v>
          </cell>
          <cell r="C5022">
            <v>0</v>
          </cell>
        </row>
        <row r="5023">
          <cell r="A5023" t="str">
            <v>ITEM:</v>
          </cell>
          <cell r="B5023" t="str">
            <v/>
          </cell>
          <cell r="C5023" t="str">
            <v/>
          </cell>
          <cell r="F5023" t="str">
            <v>UNIDAD:</v>
          </cell>
          <cell r="G5023" t="str">
            <v/>
          </cell>
        </row>
        <row r="5025">
          <cell r="A5025" t="str">
            <v>DATOS REDETERMINACION</v>
          </cell>
          <cell r="C5025" t="str">
            <v>DESIGNACION</v>
          </cell>
          <cell r="D5025" t="str">
            <v>U</v>
          </cell>
          <cell r="E5025" t="str">
            <v>Cantidad</v>
          </cell>
          <cell r="F5025" t="str">
            <v>$ Unitarios</v>
          </cell>
          <cell r="G5025" t="str">
            <v>$ Parcial</v>
          </cell>
        </row>
        <row r="5026">
          <cell r="A5026" t="str">
            <v>CÓDIGO</v>
          </cell>
          <cell r="B5026" t="str">
            <v>DESCRIPCIÓN</v>
          </cell>
        </row>
        <row r="5027">
          <cell r="A5027" t="str">
            <v>A - MATERIALES</v>
          </cell>
        </row>
        <row r="5028">
          <cell r="A5028" t="str">
            <v/>
          </cell>
          <cell r="B5028" t="str">
            <v/>
          </cell>
          <cell r="D5028" t="str">
            <v/>
          </cell>
          <cell r="F5028">
            <v>0</v>
          </cell>
          <cell r="G5028">
            <v>0</v>
          </cell>
        </row>
        <row r="5029">
          <cell r="A5029" t="str">
            <v/>
          </cell>
          <cell r="B5029" t="str">
            <v/>
          </cell>
          <cell r="D5029" t="str">
            <v/>
          </cell>
          <cell r="F5029">
            <v>0</v>
          </cell>
          <cell r="G5029">
            <v>0</v>
          </cell>
        </row>
        <row r="5030">
          <cell r="A5030" t="str">
            <v/>
          </cell>
          <cell r="B5030" t="str">
            <v/>
          </cell>
          <cell r="D5030" t="str">
            <v/>
          </cell>
          <cell r="F5030">
            <v>0</v>
          </cell>
          <cell r="G5030">
            <v>0</v>
          </cell>
        </row>
        <row r="5031">
          <cell r="A5031" t="str">
            <v/>
          </cell>
          <cell r="B5031" t="str">
            <v/>
          </cell>
          <cell r="D5031" t="str">
            <v/>
          </cell>
          <cell r="F5031">
            <v>0</v>
          </cell>
          <cell r="G5031">
            <v>0</v>
          </cell>
        </row>
        <row r="5032">
          <cell r="A5032" t="str">
            <v/>
          </cell>
          <cell r="B5032" t="str">
            <v/>
          </cell>
          <cell r="D5032" t="str">
            <v/>
          </cell>
          <cell r="F5032">
            <v>0</v>
          </cell>
          <cell r="G5032">
            <v>0</v>
          </cell>
        </row>
        <row r="5033">
          <cell r="A5033" t="str">
            <v/>
          </cell>
          <cell r="B5033" t="str">
            <v/>
          </cell>
          <cell r="D5033" t="str">
            <v/>
          </cell>
          <cell r="F5033">
            <v>0</v>
          </cell>
          <cell r="G5033">
            <v>0</v>
          </cell>
        </row>
        <row r="5034">
          <cell r="A5034" t="str">
            <v/>
          </cell>
          <cell r="B5034" t="str">
            <v/>
          </cell>
          <cell r="D5034" t="str">
            <v/>
          </cell>
          <cell r="F5034">
            <v>0</v>
          </cell>
          <cell r="G5034">
            <v>0</v>
          </cell>
        </row>
        <row r="5035">
          <cell r="A5035" t="str">
            <v/>
          </cell>
          <cell r="B5035" t="str">
            <v/>
          </cell>
          <cell r="D5035" t="str">
            <v/>
          </cell>
          <cell r="F5035">
            <v>0</v>
          </cell>
          <cell r="G5035">
            <v>0</v>
          </cell>
        </row>
        <row r="5036">
          <cell r="A5036" t="str">
            <v/>
          </cell>
          <cell r="B5036" t="str">
            <v/>
          </cell>
          <cell r="D5036" t="str">
            <v/>
          </cell>
          <cell r="F5036">
            <v>0</v>
          </cell>
          <cell r="G5036">
            <v>0</v>
          </cell>
        </row>
        <row r="5037">
          <cell r="A5037" t="str">
            <v/>
          </cell>
          <cell r="B5037" t="str">
            <v/>
          </cell>
          <cell r="D5037" t="str">
            <v/>
          </cell>
          <cell r="F5037">
            <v>0</v>
          </cell>
          <cell r="G5037">
            <v>0</v>
          </cell>
        </row>
        <row r="5038">
          <cell r="A5038" t="str">
            <v/>
          </cell>
          <cell r="B5038" t="str">
            <v/>
          </cell>
          <cell r="D5038" t="str">
            <v/>
          </cell>
          <cell r="F5038">
            <v>0</v>
          </cell>
          <cell r="G5038">
            <v>0</v>
          </cell>
        </row>
        <row r="5039">
          <cell r="A5039" t="str">
            <v/>
          </cell>
          <cell r="B5039" t="str">
            <v/>
          </cell>
          <cell r="D5039" t="str">
            <v/>
          </cell>
          <cell r="F5039">
            <v>0</v>
          </cell>
          <cell r="G5039">
            <v>0</v>
          </cell>
        </row>
        <row r="5040">
          <cell r="A5040" t="str">
            <v/>
          </cell>
          <cell r="B5040" t="str">
            <v/>
          </cell>
          <cell r="D5040" t="str">
            <v/>
          </cell>
          <cell r="F5040">
            <v>0</v>
          </cell>
          <cell r="G5040">
            <v>0</v>
          </cell>
        </row>
        <row r="5041">
          <cell r="A5041" t="str">
            <v/>
          </cell>
          <cell r="B5041" t="str">
            <v/>
          </cell>
          <cell r="D5041" t="str">
            <v/>
          </cell>
          <cell r="F5041">
            <v>0</v>
          </cell>
          <cell r="G5041">
            <v>0</v>
          </cell>
        </row>
        <row r="5042">
          <cell r="A5042" t="str">
            <v/>
          </cell>
          <cell r="B5042" t="str">
            <v/>
          </cell>
          <cell r="D5042" t="str">
            <v/>
          </cell>
          <cell r="F5042">
            <v>0</v>
          </cell>
          <cell r="G5042">
            <v>0</v>
          </cell>
        </row>
        <row r="5043">
          <cell r="A5043" t="str">
            <v/>
          </cell>
          <cell r="B5043" t="str">
            <v/>
          </cell>
          <cell r="D5043" t="str">
            <v/>
          </cell>
          <cell r="F5043">
            <v>0</v>
          </cell>
          <cell r="G5043">
            <v>0</v>
          </cell>
        </row>
        <row r="5044">
          <cell r="A5044" t="str">
            <v/>
          </cell>
          <cell r="B5044" t="str">
            <v/>
          </cell>
          <cell r="D5044" t="str">
            <v/>
          </cell>
          <cell r="F5044">
            <v>0</v>
          </cell>
          <cell r="G5044">
            <v>0</v>
          </cell>
        </row>
        <row r="5045">
          <cell r="A5045" t="str">
            <v/>
          </cell>
          <cell r="B5045" t="str">
            <v/>
          </cell>
          <cell r="D5045" t="str">
            <v/>
          </cell>
          <cell r="F5045">
            <v>0</v>
          </cell>
          <cell r="G5045">
            <v>0</v>
          </cell>
        </row>
        <row r="5046">
          <cell r="A5046" t="str">
            <v/>
          </cell>
          <cell r="B5046" t="str">
            <v/>
          </cell>
          <cell r="D5046" t="str">
            <v/>
          </cell>
          <cell r="F5046">
            <v>0</v>
          </cell>
          <cell r="G5046">
            <v>0</v>
          </cell>
        </row>
        <row r="5047">
          <cell r="A5047" t="str">
            <v/>
          </cell>
          <cell r="B5047" t="str">
            <v/>
          </cell>
          <cell r="D5047" t="str">
            <v/>
          </cell>
          <cell r="F5047">
            <v>0</v>
          </cell>
          <cell r="G5047">
            <v>0</v>
          </cell>
        </row>
        <row r="5048">
          <cell r="F5048" t="str">
            <v>Total A</v>
          </cell>
          <cell r="G5048">
            <v>0</v>
          </cell>
        </row>
        <row r="5049">
          <cell r="A5049" t="str">
            <v>B - MANO DE OBRA</v>
          </cell>
        </row>
        <row r="5050">
          <cell r="A5050" t="str">
            <v/>
          </cell>
          <cell r="B5050" t="str">
            <v/>
          </cell>
          <cell r="D5050" t="str">
            <v/>
          </cell>
          <cell r="F5050">
            <v>0</v>
          </cell>
          <cell r="G5050">
            <v>0</v>
          </cell>
        </row>
        <row r="5051">
          <cell r="A5051" t="str">
            <v/>
          </cell>
          <cell r="B5051" t="str">
            <v/>
          </cell>
          <cell r="D5051" t="str">
            <v/>
          </cell>
          <cell r="F5051">
            <v>0</v>
          </cell>
          <cell r="G5051">
            <v>0</v>
          </cell>
        </row>
        <row r="5052">
          <cell r="A5052" t="str">
            <v/>
          </cell>
          <cell r="B5052" t="str">
            <v/>
          </cell>
          <cell r="D5052" t="str">
            <v/>
          </cell>
          <cell r="F5052">
            <v>0</v>
          </cell>
          <cell r="G5052">
            <v>0</v>
          </cell>
        </row>
        <row r="5053">
          <cell r="A5053" t="str">
            <v/>
          </cell>
          <cell r="B5053" t="str">
            <v/>
          </cell>
          <cell r="D5053" t="str">
            <v/>
          </cell>
          <cell r="F5053">
            <v>0</v>
          </cell>
          <cell r="G5053">
            <v>0</v>
          </cell>
        </row>
        <row r="5054">
          <cell r="A5054" t="str">
            <v/>
          </cell>
          <cell r="B5054" t="str">
            <v/>
          </cell>
          <cell r="D5054" t="str">
            <v/>
          </cell>
          <cell r="F5054">
            <v>0</v>
          </cell>
          <cell r="G5054">
            <v>0</v>
          </cell>
        </row>
        <row r="5055">
          <cell r="A5055" t="str">
            <v/>
          </cell>
          <cell r="B5055" t="str">
            <v/>
          </cell>
          <cell r="D5055" t="str">
            <v/>
          </cell>
          <cell r="F5055">
            <v>0</v>
          </cell>
          <cell r="G5055">
            <v>0</v>
          </cell>
        </row>
        <row r="5056">
          <cell r="A5056" t="str">
            <v/>
          </cell>
          <cell r="B5056" t="str">
            <v/>
          </cell>
          <cell r="D5056" t="str">
            <v/>
          </cell>
          <cell r="F5056">
            <v>0</v>
          </cell>
          <cell r="G5056">
            <v>0</v>
          </cell>
        </row>
        <row r="5057">
          <cell r="A5057" t="str">
            <v/>
          </cell>
          <cell r="B5057" t="str">
            <v/>
          </cell>
          <cell r="D5057" t="str">
            <v/>
          </cell>
          <cell r="F5057">
            <v>0</v>
          </cell>
          <cell r="G5057">
            <v>0</v>
          </cell>
        </row>
        <row r="5058">
          <cell r="F5058" t="str">
            <v>Total B</v>
          </cell>
          <cell r="G5058">
            <v>0</v>
          </cell>
        </row>
        <row r="5059">
          <cell r="A5059" t="str">
            <v>C - EQUIPOS</v>
          </cell>
        </row>
        <row r="5060">
          <cell r="A5060" t="str">
            <v/>
          </cell>
          <cell r="B5060" t="str">
            <v/>
          </cell>
          <cell r="D5060" t="str">
            <v/>
          </cell>
          <cell r="F5060">
            <v>0</v>
          </cell>
          <cell r="G5060">
            <v>0</v>
          </cell>
        </row>
        <row r="5061">
          <cell r="A5061" t="str">
            <v/>
          </cell>
          <cell r="B5061" t="str">
            <v/>
          </cell>
          <cell r="D5061" t="str">
            <v/>
          </cell>
          <cell r="F5061">
            <v>0</v>
          </cell>
          <cell r="G5061">
            <v>0</v>
          </cell>
        </row>
        <row r="5062">
          <cell r="A5062" t="str">
            <v/>
          </cell>
          <cell r="B5062" t="str">
            <v/>
          </cell>
          <cell r="D5062" t="str">
            <v/>
          </cell>
          <cell r="F5062">
            <v>0</v>
          </cell>
          <cell r="G5062">
            <v>0</v>
          </cell>
        </row>
        <row r="5063">
          <cell r="A5063" t="str">
            <v/>
          </cell>
          <cell r="B5063" t="str">
            <v/>
          </cell>
          <cell r="D5063" t="str">
            <v/>
          </cell>
          <cell r="F5063">
            <v>0</v>
          </cell>
          <cell r="G5063">
            <v>0</v>
          </cell>
        </row>
        <row r="5064">
          <cell r="A5064" t="str">
            <v/>
          </cell>
          <cell r="B5064" t="str">
            <v/>
          </cell>
          <cell r="D5064" t="str">
            <v/>
          </cell>
          <cell r="F5064">
            <v>0</v>
          </cell>
          <cell r="G5064">
            <v>0</v>
          </cell>
        </row>
        <row r="5065">
          <cell r="A5065" t="str">
            <v/>
          </cell>
          <cell r="B5065" t="str">
            <v/>
          </cell>
          <cell r="D5065" t="str">
            <v/>
          </cell>
          <cell r="F5065">
            <v>0</v>
          </cell>
          <cell r="G5065">
            <v>0</v>
          </cell>
        </row>
        <row r="5066">
          <cell r="A5066" t="str">
            <v/>
          </cell>
          <cell r="B5066" t="str">
            <v/>
          </cell>
          <cell r="D5066" t="str">
            <v/>
          </cell>
          <cell r="F5066">
            <v>0</v>
          </cell>
          <cell r="G5066">
            <v>0</v>
          </cell>
        </row>
        <row r="5067">
          <cell r="A5067" t="str">
            <v/>
          </cell>
          <cell r="B5067" t="str">
            <v/>
          </cell>
          <cell r="D5067" t="str">
            <v/>
          </cell>
          <cell r="F5067">
            <v>0</v>
          </cell>
          <cell r="G5067">
            <v>0</v>
          </cell>
        </row>
        <row r="5068">
          <cell r="A5068" t="str">
            <v/>
          </cell>
          <cell r="B5068" t="str">
            <v/>
          </cell>
          <cell r="D5068" t="str">
            <v/>
          </cell>
          <cell r="F5068">
            <v>0</v>
          </cell>
          <cell r="G5068">
            <v>0</v>
          </cell>
        </row>
        <row r="5069">
          <cell r="A5069" t="str">
            <v/>
          </cell>
          <cell r="B5069" t="str">
            <v/>
          </cell>
          <cell r="D5069" t="str">
            <v/>
          </cell>
          <cell r="F5069">
            <v>0</v>
          </cell>
          <cell r="G5069">
            <v>0</v>
          </cell>
        </row>
        <row r="5070">
          <cell r="F5070" t="str">
            <v>Total C</v>
          </cell>
          <cell r="G5070">
            <v>0</v>
          </cell>
        </row>
        <row r="5072">
          <cell r="A5072" t="str">
            <v/>
          </cell>
          <cell r="B5072" t="str">
            <v/>
          </cell>
          <cell r="D5072" t="str">
            <v>COSTO NETO</v>
          </cell>
          <cell r="F5072" t="str">
            <v>Total D=A+B+C</v>
          </cell>
          <cell r="G5072">
            <v>0</v>
          </cell>
        </row>
        <row r="5074">
          <cell r="A5074" t="str">
            <v>ANALISIS DE PRECIOS</v>
          </cell>
        </row>
        <row r="5075">
          <cell r="A5075" t="str">
            <v>COMITENTE:</v>
          </cell>
          <cell r="B5075" t="str">
            <v>INSTITUTO PROVINCIAL DE LA VIVIENDA</v>
          </cell>
        </row>
        <row r="5076">
          <cell r="A5076" t="str">
            <v>CONTRATISTA:</v>
          </cell>
          <cell r="B5076">
            <v>0</v>
          </cell>
        </row>
        <row r="5077">
          <cell r="A5077" t="str">
            <v>OBRA:</v>
          </cell>
          <cell r="B5077">
            <v>0</v>
          </cell>
          <cell r="F5077" t="str">
            <v>PRECIOS A:</v>
          </cell>
          <cell r="G5077">
            <v>0</v>
          </cell>
        </row>
        <row r="5078">
          <cell r="A5078" t="str">
            <v>UBICACIÓN:</v>
          </cell>
          <cell r="B5078">
            <v>0</v>
          </cell>
        </row>
        <row r="5079">
          <cell r="A5079" t="str">
            <v>RUBRO:</v>
          </cell>
          <cell r="C5079">
            <v>0</v>
          </cell>
        </row>
        <row r="5080">
          <cell r="A5080" t="str">
            <v>ITEM:</v>
          </cell>
          <cell r="B5080" t="str">
            <v/>
          </cell>
          <cell r="C5080" t="str">
            <v/>
          </cell>
          <cell r="F5080" t="str">
            <v>UNIDAD:</v>
          </cell>
          <cell r="G5080" t="str">
            <v/>
          </cell>
        </row>
        <row r="5082">
          <cell r="A5082" t="str">
            <v>DATOS REDETERMINACION</v>
          </cell>
          <cell r="C5082" t="str">
            <v>DESIGNACION</v>
          </cell>
          <cell r="D5082" t="str">
            <v>U</v>
          </cell>
          <cell r="E5082" t="str">
            <v>Cantidad</v>
          </cell>
          <cell r="F5082" t="str">
            <v>$ Unitarios</v>
          </cell>
          <cell r="G5082" t="str">
            <v>$ Parcial</v>
          </cell>
        </row>
        <row r="5083">
          <cell r="A5083" t="str">
            <v>CÓDIGO</v>
          </cell>
          <cell r="B5083" t="str">
            <v>DESCRIPCIÓN</v>
          </cell>
        </row>
        <row r="5084">
          <cell r="A5084" t="str">
            <v>A - MATERIALES</v>
          </cell>
        </row>
        <row r="5085">
          <cell r="A5085" t="str">
            <v/>
          </cell>
          <cell r="B5085" t="str">
            <v/>
          </cell>
          <cell r="D5085" t="str">
            <v/>
          </cell>
          <cell r="F5085">
            <v>0</v>
          </cell>
          <cell r="G5085">
            <v>0</v>
          </cell>
        </row>
        <row r="5086">
          <cell r="A5086" t="str">
            <v/>
          </cell>
          <cell r="B5086" t="str">
            <v/>
          </cell>
          <cell r="D5086" t="str">
            <v/>
          </cell>
          <cell r="F5086">
            <v>0</v>
          </cell>
          <cell r="G5086">
            <v>0</v>
          </cell>
        </row>
        <row r="5087">
          <cell r="A5087" t="str">
            <v/>
          </cell>
          <cell r="B5087" t="str">
            <v/>
          </cell>
          <cell r="D5087" t="str">
            <v/>
          </cell>
          <cell r="F5087">
            <v>0</v>
          </cell>
          <cell r="G5087">
            <v>0</v>
          </cell>
        </row>
        <row r="5088">
          <cell r="A5088" t="str">
            <v/>
          </cell>
          <cell r="B5088" t="str">
            <v/>
          </cell>
          <cell r="D5088" t="str">
            <v/>
          </cell>
          <cell r="F5088">
            <v>0</v>
          </cell>
          <cell r="G5088">
            <v>0</v>
          </cell>
        </row>
        <row r="5089">
          <cell r="A5089" t="str">
            <v/>
          </cell>
          <cell r="B5089" t="str">
            <v/>
          </cell>
          <cell r="D5089" t="str">
            <v/>
          </cell>
          <cell r="F5089">
            <v>0</v>
          </cell>
          <cell r="G5089">
            <v>0</v>
          </cell>
        </row>
        <row r="5090">
          <cell r="A5090" t="str">
            <v/>
          </cell>
          <cell r="B5090" t="str">
            <v/>
          </cell>
          <cell r="D5090" t="str">
            <v/>
          </cell>
          <cell r="F5090">
            <v>0</v>
          </cell>
          <cell r="G5090">
            <v>0</v>
          </cell>
        </row>
        <row r="5091">
          <cell r="A5091" t="str">
            <v/>
          </cell>
          <cell r="B5091" t="str">
            <v/>
          </cell>
          <cell r="D5091" t="str">
            <v/>
          </cell>
          <cell r="F5091">
            <v>0</v>
          </cell>
          <cell r="G5091">
            <v>0</v>
          </cell>
        </row>
        <row r="5092">
          <cell r="A5092" t="str">
            <v/>
          </cell>
          <cell r="B5092" t="str">
            <v/>
          </cell>
          <cell r="D5092" t="str">
            <v/>
          </cell>
          <cell r="F5092">
            <v>0</v>
          </cell>
          <cell r="G5092">
            <v>0</v>
          </cell>
        </row>
        <row r="5093">
          <cell r="A5093" t="str">
            <v/>
          </cell>
          <cell r="B5093" t="str">
            <v/>
          </cell>
          <cell r="D5093" t="str">
            <v/>
          </cell>
          <cell r="F5093">
            <v>0</v>
          </cell>
          <cell r="G5093">
            <v>0</v>
          </cell>
        </row>
        <row r="5094">
          <cell r="A5094" t="str">
            <v/>
          </cell>
          <cell r="B5094" t="str">
            <v/>
          </cell>
          <cell r="D5094" t="str">
            <v/>
          </cell>
          <cell r="F5094">
            <v>0</v>
          </cell>
          <cell r="G5094">
            <v>0</v>
          </cell>
        </row>
        <row r="5095">
          <cell r="A5095" t="str">
            <v/>
          </cell>
          <cell r="B5095" t="str">
            <v/>
          </cell>
          <cell r="D5095" t="str">
            <v/>
          </cell>
          <cell r="F5095">
            <v>0</v>
          </cell>
          <cell r="G5095">
            <v>0</v>
          </cell>
        </row>
        <row r="5096">
          <cell r="A5096" t="str">
            <v/>
          </cell>
          <cell r="B5096" t="str">
            <v/>
          </cell>
          <cell r="D5096" t="str">
            <v/>
          </cell>
          <cell r="F5096">
            <v>0</v>
          </cell>
          <cell r="G5096">
            <v>0</v>
          </cell>
        </row>
        <row r="5097">
          <cell r="A5097" t="str">
            <v/>
          </cell>
          <cell r="B5097" t="str">
            <v/>
          </cell>
          <cell r="D5097" t="str">
            <v/>
          </cell>
          <cell r="F5097">
            <v>0</v>
          </cell>
          <cell r="G5097">
            <v>0</v>
          </cell>
        </row>
        <row r="5098">
          <cell r="A5098" t="str">
            <v/>
          </cell>
          <cell r="B5098" t="str">
            <v/>
          </cell>
          <cell r="D5098" t="str">
            <v/>
          </cell>
          <cell r="F5098">
            <v>0</v>
          </cell>
          <cell r="G5098">
            <v>0</v>
          </cell>
        </row>
        <row r="5099">
          <cell r="A5099" t="str">
            <v/>
          </cell>
          <cell r="B5099" t="str">
            <v/>
          </cell>
          <cell r="D5099" t="str">
            <v/>
          </cell>
          <cell r="F5099">
            <v>0</v>
          </cell>
          <cell r="G5099">
            <v>0</v>
          </cell>
        </row>
        <row r="5100">
          <cell r="A5100" t="str">
            <v/>
          </cell>
          <cell r="B5100" t="str">
            <v/>
          </cell>
          <cell r="D5100" t="str">
            <v/>
          </cell>
          <cell r="F5100">
            <v>0</v>
          </cell>
          <cell r="G5100">
            <v>0</v>
          </cell>
        </row>
        <row r="5101">
          <cell r="A5101" t="str">
            <v/>
          </cell>
          <cell r="B5101" t="str">
            <v/>
          </cell>
          <cell r="D5101" t="str">
            <v/>
          </cell>
          <cell r="F5101">
            <v>0</v>
          </cell>
          <cell r="G5101">
            <v>0</v>
          </cell>
        </row>
        <row r="5102">
          <cell r="A5102" t="str">
            <v/>
          </cell>
          <cell r="B5102" t="str">
            <v/>
          </cell>
          <cell r="D5102" t="str">
            <v/>
          </cell>
          <cell r="F5102">
            <v>0</v>
          </cell>
          <cell r="G5102">
            <v>0</v>
          </cell>
        </row>
        <row r="5103">
          <cell r="A5103" t="str">
            <v/>
          </cell>
          <cell r="B5103" t="str">
            <v/>
          </cell>
          <cell r="D5103" t="str">
            <v/>
          </cell>
          <cell r="F5103">
            <v>0</v>
          </cell>
          <cell r="G5103">
            <v>0</v>
          </cell>
        </row>
        <row r="5104">
          <cell r="A5104" t="str">
            <v/>
          </cell>
          <cell r="B5104" t="str">
            <v/>
          </cell>
          <cell r="D5104" t="str">
            <v/>
          </cell>
          <cell r="F5104">
            <v>0</v>
          </cell>
          <cell r="G5104">
            <v>0</v>
          </cell>
        </row>
        <row r="5105">
          <cell r="F5105" t="str">
            <v>Total A</v>
          </cell>
          <cell r="G5105">
            <v>0</v>
          </cell>
        </row>
        <row r="5106">
          <cell r="A5106" t="str">
            <v>B - MANO DE OBRA</v>
          </cell>
        </row>
        <row r="5107">
          <cell r="A5107" t="str">
            <v/>
          </cell>
          <cell r="B5107" t="str">
            <v/>
          </cell>
          <cell r="D5107" t="str">
            <v/>
          </cell>
          <cell r="F5107">
            <v>0</v>
          </cell>
          <cell r="G5107">
            <v>0</v>
          </cell>
        </row>
        <row r="5108">
          <cell r="A5108" t="str">
            <v/>
          </cell>
          <cell r="B5108" t="str">
            <v/>
          </cell>
          <cell r="D5108" t="str">
            <v/>
          </cell>
          <cell r="F5108">
            <v>0</v>
          </cell>
          <cell r="G5108">
            <v>0</v>
          </cell>
        </row>
        <row r="5109">
          <cell r="A5109" t="str">
            <v/>
          </cell>
          <cell r="B5109" t="str">
            <v/>
          </cell>
          <cell r="D5109" t="str">
            <v/>
          </cell>
          <cell r="F5109">
            <v>0</v>
          </cell>
          <cell r="G5109">
            <v>0</v>
          </cell>
        </row>
        <row r="5110">
          <cell r="A5110" t="str">
            <v/>
          </cell>
          <cell r="B5110" t="str">
            <v/>
          </cell>
          <cell r="D5110" t="str">
            <v/>
          </cell>
          <cell r="F5110">
            <v>0</v>
          </cell>
          <cell r="G5110">
            <v>0</v>
          </cell>
        </row>
        <row r="5111">
          <cell r="A5111" t="str">
            <v/>
          </cell>
          <cell r="B5111" t="str">
            <v/>
          </cell>
          <cell r="D5111" t="str">
            <v/>
          </cell>
          <cell r="F5111">
            <v>0</v>
          </cell>
          <cell r="G5111">
            <v>0</v>
          </cell>
        </row>
        <row r="5112">
          <cell r="A5112" t="str">
            <v/>
          </cell>
          <cell r="B5112" t="str">
            <v/>
          </cell>
          <cell r="D5112" t="str">
            <v/>
          </cell>
          <cell r="F5112">
            <v>0</v>
          </cell>
          <cell r="G5112">
            <v>0</v>
          </cell>
        </row>
        <row r="5113">
          <cell r="A5113" t="str">
            <v/>
          </cell>
          <cell r="B5113" t="str">
            <v/>
          </cell>
          <cell r="D5113" t="str">
            <v/>
          </cell>
          <cell r="F5113">
            <v>0</v>
          </cell>
          <cell r="G5113">
            <v>0</v>
          </cell>
        </row>
        <row r="5114">
          <cell r="A5114" t="str">
            <v/>
          </cell>
          <cell r="B5114" t="str">
            <v/>
          </cell>
          <cell r="D5114" t="str">
            <v/>
          </cell>
          <cell r="F5114">
            <v>0</v>
          </cell>
          <cell r="G5114">
            <v>0</v>
          </cell>
        </row>
        <row r="5115">
          <cell r="F5115" t="str">
            <v>Total B</v>
          </cell>
          <cell r="G5115">
            <v>0</v>
          </cell>
        </row>
        <row r="5116">
          <cell r="A5116" t="str">
            <v>C - EQUIPOS</v>
          </cell>
        </row>
        <row r="5117">
          <cell r="A5117" t="str">
            <v/>
          </cell>
          <cell r="B5117" t="str">
            <v/>
          </cell>
          <cell r="D5117" t="str">
            <v/>
          </cell>
          <cell r="F5117">
            <v>0</v>
          </cell>
          <cell r="G5117">
            <v>0</v>
          </cell>
        </row>
        <row r="5118">
          <cell r="A5118" t="str">
            <v/>
          </cell>
          <cell r="B5118" t="str">
            <v/>
          </cell>
          <cell r="D5118" t="str">
            <v/>
          </cell>
          <cell r="F5118">
            <v>0</v>
          </cell>
          <cell r="G5118">
            <v>0</v>
          </cell>
        </row>
        <row r="5119">
          <cell r="A5119" t="str">
            <v/>
          </cell>
          <cell r="B5119" t="str">
            <v/>
          </cell>
          <cell r="D5119" t="str">
            <v/>
          </cell>
          <cell r="F5119">
            <v>0</v>
          </cell>
          <cell r="G5119">
            <v>0</v>
          </cell>
        </row>
        <row r="5120">
          <cell r="A5120" t="str">
            <v/>
          </cell>
          <cell r="B5120" t="str">
            <v/>
          </cell>
          <cell r="D5120" t="str">
            <v/>
          </cell>
          <cell r="F5120">
            <v>0</v>
          </cell>
          <cell r="G5120">
            <v>0</v>
          </cell>
        </row>
        <row r="5121">
          <cell r="A5121" t="str">
            <v/>
          </cell>
          <cell r="B5121" t="str">
            <v/>
          </cell>
          <cell r="D5121" t="str">
            <v/>
          </cell>
          <cell r="F5121">
            <v>0</v>
          </cell>
          <cell r="G5121">
            <v>0</v>
          </cell>
        </row>
        <row r="5122">
          <cell r="A5122" t="str">
            <v/>
          </cell>
          <cell r="B5122" t="str">
            <v/>
          </cell>
          <cell r="D5122" t="str">
            <v/>
          </cell>
          <cell r="F5122">
            <v>0</v>
          </cell>
          <cell r="G5122">
            <v>0</v>
          </cell>
        </row>
        <row r="5123">
          <cell r="A5123" t="str">
            <v/>
          </cell>
          <cell r="B5123" t="str">
            <v/>
          </cell>
          <cell r="D5123" t="str">
            <v/>
          </cell>
          <cell r="F5123">
            <v>0</v>
          </cell>
          <cell r="G5123">
            <v>0</v>
          </cell>
        </row>
        <row r="5124">
          <cell r="A5124" t="str">
            <v/>
          </cell>
          <cell r="B5124" t="str">
            <v/>
          </cell>
          <cell r="D5124" t="str">
            <v/>
          </cell>
          <cell r="F5124">
            <v>0</v>
          </cell>
          <cell r="G5124">
            <v>0</v>
          </cell>
        </row>
        <row r="5125">
          <cell r="A5125" t="str">
            <v/>
          </cell>
          <cell r="B5125" t="str">
            <v/>
          </cell>
          <cell r="D5125" t="str">
            <v/>
          </cell>
          <cell r="F5125">
            <v>0</v>
          </cell>
          <cell r="G5125">
            <v>0</v>
          </cell>
        </row>
        <row r="5126">
          <cell r="A5126" t="str">
            <v/>
          </cell>
          <cell r="B5126" t="str">
            <v/>
          </cell>
          <cell r="D5126" t="str">
            <v/>
          </cell>
          <cell r="F5126">
            <v>0</v>
          </cell>
          <cell r="G5126">
            <v>0</v>
          </cell>
        </row>
        <row r="5127">
          <cell r="F5127" t="str">
            <v>Total C</v>
          </cell>
          <cell r="G5127">
            <v>0</v>
          </cell>
        </row>
        <row r="5129">
          <cell r="A5129" t="str">
            <v/>
          </cell>
          <cell r="B5129" t="str">
            <v/>
          </cell>
          <cell r="D5129" t="str">
            <v>COSTO NETO</v>
          </cell>
          <cell r="F5129" t="str">
            <v>Total D=A+B+C</v>
          </cell>
          <cell r="G5129">
            <v>0</v>
          </cell>
        </row>
      </sheetData>
      <sheetData sheetId="7"/>
      <sheetData sheetId="8"/>
      <sheetData sheetId="9"/>
      <sheetData sheetId="10"/>
      <sheetData sheetId="11"/>
      <sheetData sheetId="12"/>
      <sheetData sheetId="13">
        <row r="1">
          <cell r="B1" t="str">
            <v>III</v>
          </cell>
          <cell r="C1" t="str">
            <v>OBRAS DE VIVIENDA</v>
          </cell>
        </row>
        <row r="3">
          <cell r="A3">
            <v>1</v>
          </cell>
          <cell r="B3" t="str">
            <v>III-0001</v>
          </cell>
          <cell r="C3" t="str">
            <v>TRABAJOS PRELIMINARES</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3">
          <cell r="A13" t="str">
            <v>0002</v>
          </cell>
          <cell r="B13" t="str">
            <v>III-0002</v>
          </cell>
          <cell r="C13" t="str">
            <v>MOVIMIENTOS DE SUELOS</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9">
          <cell r="A19" t="str">
            <v>0003</v>
          </cell>
          <cell r="B19" t="str">
            <v>III-0003</v>
          </cell>
          <cell r="C19" t="str">
            <v>HORMIGON SIMPLE</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row>
        <row r="27">
          <cell r="A27" t="str">
            <v>0008</v>
          </cell>
          <cell r="B27" t="str">
            <v>III-0003.0008</v>
          </cell>
        </row>
        <row r="28">
          <cell r="A28" t="str">
            <v>0009</v>
          </cell>
          <cell r="B28" t="str">
            <v>III-0003.0009</v>
          </cell>
        </row>
        <row r="31">
          <cell r="A31" t="str">
            <v>0004</v>
          </cell>
          <cell r="B31" t="str">
            <v>III-0004</v>
          </cell>
          <cell r="C31" t="str">
            <v>HORMIGON ARMADO</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7">
          <cell r="A47" t="str">
            <v>0005</v>
          </cell>
          <cell r="B47" t="str">
            <v>III-0005</v>
          </cell>
          <cell r="C47" t="str">
            <v>CONTRAPISOS Y CARPETAS</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60">
          <cell r="A60" t="str">
            <v>0006</v>
          </cell>
          <cell r="B60" t="str">
            <v>III-0006</v>
          </cell>
          <cell r="C60" t="str">
            <v>MAMPOSTERIA</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8">
          <cell r="A78" t="str">
            <v>0007</v>
          </cell>
          <cell r="B78" t="str">
            <v>I-0007</v>
          </cell>
          <cell r="C78" t="str">
            <v>AISLACIONES</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5">
          <cell r="A85" t="str">
            <v>0008</v>
          </cell>
          <cell r="B85" t="str">
            <v>I-0008</v>
          </cell>
          <cell r="C85" t="str">
            <v>REVOQUES Y ENLUCIDOS</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2">
          <cell r="A92" t="str">
            <v>0009</v>
          </cell>
          <cell r="B92" t="str">
            <v>I-0009</v>
          </cell>
          <cell r="C92" t="str">
            <v>CUBIERTA DE TECHO</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9">
          <cell r="A99" t="str">
            <v>0010</v>
          </cell>
          <cell r="B99" t="str">
            <v>I-0010</v>
          </cell>
          <cell r="C99" t="str">
            <v>CIELORRASOS</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9">
          <cell r="A109" t="str">
            <v>0011</v>
          </cell>
          <cell r="B109" t="str">
            <v>I-0011</v>
          </cell>
          <cell r="C109" t="str">
            <v>REVESTIMIENTOS</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7">
          <cell r="A117" t="str">
            <v>0012</v>
          </cell>
          <cell r="B117" t="str">
            <v>I-0012</v>
          </cell>
          <cell r="C117" t="str">
            <v>TABIQUE CONSTRUCCIÓN EN SECO</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6">
          <cell r="A126" t="str">
            <v>0013</v>
          </cell>
          <cell r="B126" t="str">
            <v>I-0013</v>
          </cell>
          <cell r="C126" t="str">
            <v>PISOS</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6">
          <cell r="A136" t="str">
            <v>0014</v>
          </cell>
          <cell r="B136" t="str">
            <v>I-0014</v>
          </cell>
          <cell r="C136" t="str">
            <v>ZOCALOS</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3">
          <cell r="A143" t="str">
            <v>0015</v>
          </cell>
          <cell r="B143" t="str">
            <v>I-0015</v>
          </cell>
          <cell r="C143" t="str">
            <v>MESADAS</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8">
          <cell r="A148" t="str">
            <v>0016</v>
          </cell>
          <cell r="B148" t="str">
            <v>I-0016</v>
          </cell>
          <cell r="C148" t="str">
            <v>VIDRIOS Y ESPEJOS</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60">
          <cell r="A160" t="str">
            <v>0030</v>
          </cell>
          <cell r="B160" t="str">
            <v>I-0016.0030</v>
          </cell>
          <cell r="C160" t="str">
            <v>Espejos</v>
          </cell>
          <cell r="D160" t="str">
            <v>m2</v>
          </cell>
        </row>
        <row r="163">
          <cell r="A163" t="str">
            <v>0017</v>
          </cell>
          <cell r="B163" t="str">
            <v>I-0017</v>
          </cell>
          <cell r="C163" t="str">
            <v>PINTURAS</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5">
          <cell r="A175" t="str">
            <v>0018</v>
          </cell>
          <cell r="B175" t="str">
            <v>I-0018</v>
          </cell>
          <cell r="C175" t="str">
            <v>CARPINTERIAS</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7">
          <cell r="A187" t="str">
            <v>0019</v>
          </cell>
          <cell r="B187" t="str">
            <v>I-0019</v>
          </cell>
          <cell r="C187" t="str">
            <v>INSTALACIONES</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7">
          <cell r="A207" t="str">
            <v>0030</v>
          </cell>
          <cell r="B207" t="str">
            <v>I-0019.0030</v>
          </cell>
          <cell r="C207" t="str">
            <v>Instalación termomecánica</v>
          </cell>
          <cell r="D207" t="str">
            <v>gl</v>
          </cell>
        </row>
        <row r="209">
          <cell r="A209" t="str">
            <v>0040</v>
          </cell>
          <cell r="B209" t="str">
            <v>I-0019.0040</v>
          </cell>
          <cell r="C209" t="str">
            <v>Instalación servicio contra incendio</v>
          </cell>
          <cell r="D209" t="str">
            <v>gl</v>
          </cell>
        </row>
        <row r="211">
          <cell r="A211" t="str">
            <v>0050</v>
          </cell>
          <cell r="B211" t="str">
            <v>I-0019.0050</v>
          </cell>
          <cell r="C211" t="str">
            <v>Ascensores</v>
          </cell>
          <cell r="D211" t="str">
            <v>gl</v>
          </cell>
        </row>
        <row r="213">
          <cell r="A213" t="str">
            <v>0060</v>
          </cell>
          <cell r="B213" t="str">
            <v>I-0019.0060</v>
          </cell>
          <cell r="C213" t="str">
            <v>Riego</v>
          </cell>
          <cell r="D213" t="str">
            <v>gl</v>
          </cell>
        </row>
        <row r="216">
          <cell r="A216" t="str">
            <v>0020</v>
          </cell>
          <cell r="B216" t="str">
            <v>I-0020</v>
          </cell>
          <cell r="C216" t="str">
            <v>OBRAS EXTERIORES</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4">
          <cell r="A224" t="str">
            <v>0022</v>
          </cell>
          <cell r="B224" t="str">
            <v>I-0022</v>
          </cell>
          <cell r="C224" t="str">
            <v>PROYECTO EJECUTIVO</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9">
          <cell r="A239" t="str">
            <v>0024</v>
          </cell>
          <cell r="B239" t="str">
            <v>I-0024</v>
          </cell>
          <cell r="C239" t="str">
            <v>ANTEPECHOS Y UMBRALES</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6">
          <cell r="A246" t="str">
            <v>0025</v>
          </cell>
          <cell r="B246" t="str">
            <v>I-0025</v>
          </cell>
          <cell r="C246" t="str">
            <v>CIERRE PERIMETRAL</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3">
          <cell r="A253" t="str">
            <v>0025</v>
          </cell>
          <cell r="B253" t="str">
            <v>I-0025</v>
          </cell>
          <cell r="C253" t="str">
            <v>TECHOS LIVIANOS</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row>
        <row r="282">
          <cell r="A282" t="str">
            <v>0052</v>
          </cell>
          <cell r="B282" t="str">
            <v>I-0052</v>
          </cell>
          <cell r="C282" t="str">
            <v>RED DE GAS NATURAL</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row>
        <row r="295">
          <cell r="A295" t="str">
            <v>0054</v>
          </cell>
          <cell r="B295" t="str">
            <v>I-0054</v>
          </cell>
          <cell r="C295" t="str">
            <v>URBANIZACIÓN</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row>
        <row r="321">
          <cell r="A321" t="str">
            <v>0056</v>
          </cell>
          <cell r="B321" t="str">
            <v>I-0056</v>
          </cell>
          <cell r="C321" t="str">
            <v>DOCUMENTACIÓN FINAL</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row>
        <row r="325">
          <cell r="A325" t="str">
            <v>0004</v>
          </cell>
          <cell r="B325" t="str">
            <v>I-0056.0004</v>
          </cell>
        </row>
      </sheetData>
      <sheetData sheetId="1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P1"/>
      <sheetName val="P2"/>
      <sheetName val="P3"/>
      <sheetName val="INFRA"/>
      <sheetName val="CyP"/>
      <sheetName val="AP"/>
      <sheetName val="PTyCI"/>
      <sheetName val="Polinomica"/>
      <sheetName val="Grafico Avance Obra"/>
      <sheetName val="Gráfico Curva Inversiones"/>
      <sheetName val="Insumos"/>
      <sheetName val="Indices"/>
      <sheetName val="Códigos Items"/>
      <sheetName val="Gastos Generales"/>
    </sheetNames>
    <sheetDataSet>
      <sheetData sheetId="0">
        <row r="19">
          <cell r="C19">
            <v>1</v>
          </cell>
        </row>
      </sheetData>
      <sheetData sheetId="1">
        <row r="1">
          <cell r="A1" t="str">
            <v>DATOS PROTOTIPO P1</v>
          </cell>
        </row>
      </sheetData>
      <sheetData sheetId="2">
        <row r="1">
          <cell r="A1" t="str">
            <v>DATOS PROTOTIPO P2</v>
          </cell>
        </row>
      </sheetData>
      <sheetData sheetId="3">
        <row r="1">
          <cell r="A1" t="str">
            <v>DATOS PROTOTIPO P3</v>
          </cell>
        </row>
      </sheetData>
      <sheetData sheetId="4"/>
      <sheetData sheetId="5">
        <row r="1">
          <cell r="A1" t="str">
            <v xml:space="preserve">COMITENTE : </v>
          </cell>
        </row>
      </sheetData>
      <sheetData sheetId="6">
        <row r="1">
          <cell r="A1" t="str">
            <v>ANALISIS DE PRECIOS</v>
          </cell>
        </row>
      </sheetData>
      <sheetData sheetId="7"/>
      <sheetData sheetId="8"/>
      <sheetData sheetId="9"/>
      <sheetData sheetId="10"/>
      <sheetData sheetId="11"/>
      <sheetData sheetId="12"/>
      <sheetData sheetId="13">
        <row r="1">
          <cell r="B1" t="str">
            <v>III</v>
          </cell>
        </row>
      </sheetData>
      <sheetData sheetId="1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9"/>
  <dimension ref="A1:SB968"/>
  <sheetViews>
    <sheetView showGridLines="0" zoomScaleNormal="100" workbookViewId="0">
      <pane xSplit="5" ySplit="5" topLeftCell="F519" activePane="bottomRight" state="frozen"/>
      <selection pane="topRight" activeCell="H1" sqref="H1"/>
      <selection pane="bottomLeft" activeCell="A6" sqref="A6"/>
      <selection pane="bottomRight" activeCell="A533" sqref="A533"/>
    </sheetView>
  </sheetViews>
  <sheetFormatPr baseColWidth="10" defaultColWidth="11.453125" defaultRowHeight="15" customHeight="1" x14ac:dyDescent="0.25"/>
  <cols>
    <col min="1" max="1" width="22" style="227" bestFit="1" customWidth="1"/>
    <col min="2" max="2" width="6.1796875" style="228" customWidth="1"/>
    <col min="3" max="3" width="1.453125" style="227" customWidth="1"/>
    <col min="4" max="4" width="2.7265625" style="228" customWidth="1"/>
    <col min="5" max="5" width="33.81640625" style="227" customWidth="1"/>
    <col min="6" max="16384" width="11.453125" style="227"/>
  </cols>
  <sheetData>
    <row r="1" spans="1:5" s="225" customFormat="1" ht="15" customHeight="1" x14ac:dyDescent="0.25">
      <c r="B1" s="226" t="s">
        <v>489</v>
      </c>
      <c r="D1" s="226"/>
    </row>
    <row r="3" spans="1:5" ht="15" customHeight="1" x14ac:dyDescent="0.25">
      <c r="A3" s="318" t="s">
        <v>318</v>
      </c>
      <c r="B3" s="228" t="s">
        <v>48</v>
      </c>
      <c r="C3" s="229"/>
      <c r="D3" s="229"/>
      <c r="E3" s="318" t="s">
        <v>49</v>
      </c>
    </row>
    <row r="4" spans="1:5" ht="15" customHeight="1" x14ac:dyDescent="0.25">
      <c r="A4" s="318"/>
      <c r="B4" s="228" t="s">
        <v>50</v>
      </c>
      <c r="C4" s="229"/>
      <c r="D4" s="229"/>
      <c r="E4" s="318"/>
    </row>
    <row r="5" spans="1:5" ht="15" customHeight="1" x14ac:dyDescent="0.25">
      <c r="A5" s="226"/>
      <c r="B5" s="226"/>
      <c r="C5" s="226"/>
      <c r="D5" s="226"/>
      <c r="E5" s="226"/>
    </row>
    <row r="6" spans="1:5" ht="15" customHeight="1" x14ac:dyDescent="0.25">
      <c r="A6" s="228" t="str">
        <f t="shared" ref="A6:A69" si="0">CONCATENATE("INDEC-CM - ",B6,C6,D6)</f>
        <v>INDEC-CM - 37210-51</v>
      </c>
      <c r="B6" s="228">
        <v>37210</v>
      </c>
      <c r="C6" s="97" t="s">
        <v>51</v>
      </c>
      <c r="D6" s="228">
        <v>51</v>
      </c>
      <c r="E6" s="227" t="s">
        <v>52</v>
      </c>
    </row>
    <row r="7" spans="1:5" ht="15" customHeight="1" x14ac:dyDescent="0.25">
      <c r="A7" s="228" t="str">
        <f t="shared" si="0"/>
        <v>INDEC-CM - 37210-52</v>
      </c>
      <c r="B7" s="228">
        <v>37210</v>
      </c>
      <c r="C7" s="97" t="s">
        <v>51</v>
      </c>
      <c r="D7" s="228">
        <v>52</v>
      </c>
      <c r="E7" s="227" t="s">
        <v>53</v>
      </c>
    </row>
    <row r="8" spans="1:5" ht="15" customHeight="1" x14ac:dyDescent="0.25">
      <c r="A8" s="228" t="str">
        <f t="shared" si="0"/>
        <v>INDEC-CM - 42911-81</v>
      </c>
      <c r="B8" s="228">
        <v>42911</v>
      </c>
      <c r="C8" s="97" t="s">
        <v>51</v>
      </c>
      <c r="D8" s="228">
        <v>81</v>
      </c>
      <c r="E8" s="230" t="s">
        <v>54</v>
      </c>
    </row>
    <row r="9" spans="1:5" ht="15" customHeight="1" x14ac:dyDescent="0.25">
      <c r="A9" s="228" t="str">
        <f t="shared" si="0"/>
        <v>INDEC-CM - 41242-11</v>
      </c>
      <c r="B9" s="228">
        <v>41242</v>
      </c>
      <c r="C9" s="97" t="s">
        <v>51</v>
      </c>
      <c r="D9" s="228">
        <v>11</v>
      </c>
      <c r="E9" s="230" t="s">
        <v>55</v>
      </c>
    </row>
    <row r="10" spans="1:5" ht="15" customHeight="1" x14ac:dyDescent="0.25">
      <c r="A10" s="228" t="str">
        <f t="shared" si="0"/>
        <v>INDEC-CM - 37440-21</v>
      </c>
      <c r="B10" s="228">
        <v>37440</v>
      </c>
      <c r="C10" s="97" t="s">
        <v>51</v>
      </c>
      <c r="D10" s="228">
        <v>21</v>
      </c>
      <c r="E10" s="227" t="s">
        <v>56</v>
      </c>
    </row>
    <row r="11" spans="1:5" ht="15" customHeight="1" x14ac:dyDescent="0.25">
      <c r="A11" s="228" t="str">
        <f t="shared" si="0"/>
        <v>INDEC-CM - 38130-13</v>
      </c>
      <c r="B11" s="228">
        <v>38130</v>
      </c>
      <c r="C11" s="97" t="s">
        <v>51</v>
      </c>
      <c r="D11" s="228">
        <v>13</v>
      </c>
      <c r="E11" s="230" t="s">
        <v>57</v>
      </c>
    </row>
    <row r="12" spans="1:5" ht="15" customHeight="1" x14ac:dyDescent="0.25">
      <c r="A12" s="228" t="str">
        <f t="shared" si="0"/>
        <v>INDEC-CM - 38130-12</v>
      </c>
      <c r="B12" s="228">
        <v>38130</v>
      </c>
      <c r="C12" s="97" t="s">
        <v>51</v>
      </c>
      <c r="D12" s="228">
        <v>12</v>
      </c>
      <c r="E12" s="230" t="s">
        <v>58</v>
      </c>
    </row>
    <row r="13" spans="1:5" ht="15" customHeight="1" x14ac:dyDescent="0.25">
      <c r="A13" s="228" t="str">
        <f t="shared" si="0"/>
        <v>INDEC-CM - 38130-11</v>
      </c>
      <c r="B13" s="228">
        <v>38130</v>
      </c>
      <c r="C13" s="97" t="s">
        <v>51</v>
      </c>
      <c r="D13" s="228">
        <v>11</v>
      </c>
      <c r="E13" s="230" t="s">
        <v>59</v>
      </c>
    </row>
    <row r="14" spans="1:5" ht="15" customHeight="1" x14ac:dyDescent="0.25">
      <c r="A14" s="228" t="str">
        <f t="shared" si="0"/>
        <v>INDEC-CM - 27230-11</v>
      </c>
      <c r="B14" s="228">
        <v>27230</v>
      </c>
      <c r="C14" s="97" t="s">
        <v>51</v>
      </c>
      <c r="D14" s="228">
        <v>11</v>
      </c>
      <c r="E14" s="230" t="s">
        <v>60</v>
      </c>
    </row>
    <row r="15" spans="1:5" ht="15" customHeight="1" x14ac:dyDescent="0.25">
      <c r="A15" s="228" t="str">
        <f t="shared" si="0"/>
        <v>INDEC-CM - 44821-11</v>
      </c>
      <c r="B15" s="228">
        <v>44821</v>
      </c>
      <c r="C15" s="97" t="s">
        <v>51</v>
      </c>
      <c r="D15" s="228">
        <v>11</v>
      </c>
      <c r="E15" s="227" t="s">
        <v>61</v>
      </c>
    </row>
    <row r="16" spans="1:5" ht="15" customHeight="1" x14ac:dyDescent="0.25">
      <c r="A16" s="228" t="str">
        <f t="shared" si="0"/>
        <v>INDEC-CM - 37560-11</v>
      </c>
      <c r="B16" s="228">
        <v>37560</v>
      </c>
      <c r="C16" s="97" t="s">
        <v>51</v>
      </c>
      <c r="D16" s="228">
        <v>11</v>
      </c>
      <c r="E16" s="230" t="s">
        <v>62</v>
      </c>
    </row>
    <row r="17" spans="1:496" ht="15" customHeight="1" x14ac:dyDescent="0.25">
      <c r="A17" s="228" t="str">
        <f t="shared" si="0"/>
        <v>INDEC-CM - 15400-11</v>
      </c>
      <c r="B17" s="228">
        <v>15400</v>
      </c>
      <c r="C17" s="97" t="s">
        <v>51</v>
      </c>
      <c r="D17" s="228">
        <v>11</v>
      </c>
      <c r="E17" s="230" t="s">
        <v>63</v>
      </c>
    </row>
    <row r="18" spans="1:496" ht="15" customHeight="1" x14ac:dyDescent="0.25">
      <c r="A18" s="228" t="str">
        <f t="shared" si="0"/>
        <v>INDEC-CM - 15310-11</v>
      </c>
      <c r="B18" s="228">
        <v>15310</v>
      </c>
      <c r="C18" s="97" t="s">
        <v>51</v>
      </c>
      <c r="D18" s="228">
        <v>11</v>
      </c>
      <c r="E18" s="227" t="s">
        <v>64</v>
      </c>
    </row>
    <row r="19" spans="1:496" ht="15" customHeight="1" x14ac:dyDescent="0.25">
      <c r="A19" s="228" t="str">
        <f t="shared" si="0"/>
        <v>INDEC-CM - 46531-11</v>
      </c>
      <c r="B19" s="228">
        <v>46531</v>
      </c>
      <c r="C19" s="97" t="s">
        <v>51</v>
      </c>
      <c r="D19" s="228">
        <v>11</v>
      </c>
      <c r="E19" s="230" t="s">
        <v>65</v>
      </c>
    </row>
    <row r="20" spans="1:496" ht="15" customHeight="1" x14ac:dyDescent="0.25">
      <c r="A20" s="228" t="str">
        <f t="shared" si="0"/>
        <v>INDEC-CM - 43540-11</v>
      </c>
      <c r="B20" s="228">
        <v>43540</v>
      </c>
      <c r="C20" s="97" t="s">
        <v>51</v>
      </c>
      <c r="D20" s="228">
        <v>11</v>
      </c>
      <c r="E20" s="227" t="s">
        <v>66</v>
      </c>
    </row>
    <row r="21" spans="1:496" ht="15" customHeight="1" x14ac:dyDescent="0.25">
      <c r="A21" s="228" t="str">
        <f t="shared" si="0"/>
        <v>INDEC-CM - 43540-12</v>
      </c>
      <c r="B21" s="228">
        <v>43540</v>
      </c>
      <c r="C21" s="97" t="s">
        <v>51</v>
      </c>
      <c r="D21" s="228">
        <v>12</v>
      </c>
      <c r="E21" s="227" t="s">
        <v>67</v>
      </c>
    </row>
    <row r="22" spans="1:496" s="233" customFormat="1" ht="15" customHeight="1" x14ac:dyDescent="0.25">
      <c r="A22" s="231"/>
      <c r="B22" s="231"/>
      <c r="C22" s="232"/>
      <c r="D22" s="231"/>
      <c r="F22" s="227"/>
      <c r="G22" s="227"/>
      <c r="H22" s="227"/>
      <c r="I22" s="227"/>
      <c r="J22" s="227"/>
      <c r="K22" s="227"/>
      <c r="L22" s="227"/>
      <c r="M22" s="227"/>
      <c r="N22" s="227"/>
      <c r="O22" s="227"/>
      <c r="P22" s="227"/>
      <c r="Q22" s="227"/>
      <c r="R22" s="227"/>
      <c r="S22" s="227"/>
      <c r="T22" s="227"/>
      <c r="U22" s="227"/>
      <c r="V22" s="227"/>
      <c r="W22" s="227"/>
      <c r="X22" s="227"/>
      <c r="Y22" s="227"/>
      <c r="Z22" s="227"/>
      <c r="AA22" s="227"/>
      <c r="AB22" s="227"/>
      <c r="AC22" s="227"/>
      <c r="AD22" s="227"/>
      <c r="AE22" s="227"/>
      <c r="AF22" s="227"/>
      <c r="AG22" s="227"/>
      <c r="AH22" s="227"/>
      <c r="AI22" s="227"/>
      <c r="AJ22" s="227"/>
      <c r="AK22" s="227"/>
      <c r="AL22" s="227"/>
      <c r="AM22" s="227"/>
      <c r="AN22" s="227"/>
      <c r="AO22" s="227"/>
      <c r="AP22" s="227"/>
      <c r="AQ22" s="227"/>
      <c r="AR22" s="227"/>
      <c r="AS22" s="227"/>
      <c r="AT22" s="227"/>
      <c r="AU22" s="227"/>
      <c r="AV22" s="227"/>
      <c r="AW22" s="227"/>
      <c r="AX22" s="227"/>
      <c r="AY22" s="227"/>
      <c r="AZ22" s="227"/>
      <c r="BA22" s="227"/>
      <c r="BB22" s="227"/>
      <c r="BC22" s="227"/>
      <c r="BD22" s="227"/>
      <c r="BE22" s="227"/>
      <c r="BF22" s="227"/>
      <c r="BG22" s="227"/>
      <c r="BH22" s="227"/>
      <c r="BI22" s="227"/>
      <c r="BJ22" s="227"/>
      <c r="BK22" s="227"/>
      <c r="BL22" s="227"/>
      <c r="BM22" s="227"/>
      <c r="BN22" s="227"/>
      <c r="BO22" s="227"/>
      <c r="BP22" s="227"/>
      <c r="BQ22" s="227"/>
      <c r="BR22" s="227"/>
      <c r="BS22" s="227"/>
      <c r="BT22" s="227"/>
      <c r="BU22" s="227"/>
      <c r="BV22" s="227"/>
      <c r="BW22" s="227"/>
      <c r="BX22" s="227"/>
      <c r="BY22" s="227"/>
      <c r="BZ22" s="227"/>
      <c r="CA22" s="227"/>
      <c r="CB22" s="227"/>
      <c r="CC22" s="227"/>
      <c r="CD22" s="227"/>
      <c r="CE22" s="227"/>
      <c r="CF22" s="227"/>
      <c r="CG22" s="227"/>
      <c r="CH22" s="227"/>
      <c r="CI22" s="227"/>
      <c r="CJ22" s="227"/>
      <c r="CK22" s="227"/>
      <c r="CL22" s="227"/>
      <c r="CM22" s="227"/>
      <c r="CN22" s="227"/>
      <c r="CO22" s="227"/>
      <c r="CP22" s="227"/>
      <c r="CQ22" s="227"/>
      <c r="CR22" s="227"/>
      <c r="CS22" s="227"/>
      <c r="CT22" s="227"/>
      <c r="CU22" s="227"/>
      <c r="CV22" s="227"/>
      <c r="CW22" s="227"/>
      <c r="CX22" s="227"/>
      <c r="CY22" s="227"/>
      <c r="CZ22" s="227"/>
      <c r="DA22" s="227"/>
      <c r="DB22" s="227"/>
      <c r="DC22" s="227"/>
      <c r="DD22" s="227"/>
      <c r="DE22" s="227"/>
      <c r="DF22" s="227"/>
      <c r="DG22" s="227"/>
      <c r="DH22" s="227"/>
      <c r="DI22" s="227"/>
      <c r="DJ22" s="227"/>
      <c r="DK22" s="227"/>
      <c r="DL22" s="227"/>
      <c r="DM22" s="227"/>
      <c r="DN22" s="227"/>
      <c r="DO22" s="227"/>
      <c r="DP22" s="227"/>
      <c r="DQ22" s="227"/>
      <c r="DR22" s="227"/>
      <c r="DS22" s="227"/>
      <c r="DT22" s="227"/>
      <c r="DU22" s="227"/>
      <c r="DV22" s="227"/>
      <c r="DW22" s="227"/>
      <c r="DX22" s="227"/>
      <c r="DY22" s="227"/>
      <c r="DZ22" s="227"/>
      <c r="EA22" s="227"/>
      <c r="EB22" s="227"/>
      <c r="EC22" s="227"/>
      <c r="ED22" s="227"/>
      <c r="EE22" s="227"/>
      <c r="EF22" s="227"/>
      <c r="EG22" s="227"/>
      <c r="EH22" s="227"/>
      <c r="EI22" s="227"/>
      <c r="EJ22" s="227"/>
      <c r="EK22" s="227"/>
      <c r="EL22" s="227"/>
      <c r="EM22" s="227"/>
      <c r="EN22" s="227"/>
      <c r="EO22" s="227"/>
      <c r="EP22" s="227"/>
      <c r="EQ22" s="227"/>
      <c r="ER22" s="227"/>
      <c r="ES22" s="227"/>
      <c r="ET22" s="227"/>
      <c r="EU22" s="227"/>
      <c r="EV22" s="227"/>
      <c r="EW22" s="227"/>
      <c r="EX22" s="227"/>
      <c r="EY22" s="227"/>
      <c r="EZ22" s="227"/>
      <c r="FA22" s="227"/>
      <c r="FB22" s="227"/>
      <c r="FC22" s="227"/>
      <c r="FD22" s="227"/>
      <c r="FE22" s="227"/>
      <c r="FF22" s="227"/>
      <c r="FG22" s="227"/>
      <c r="FH22" s="227"/>
      <c r="FI22" s="227"/>
      <c r="FJ22" s="227"/>
      <c r="FK22" s="227"/>
      <c r="FL22" s="227"/>
      <c r="FM22" s="227"/>
      <c r="FN22" s="227"/>
      <c r="FO22" s="227"/>
      <c r="FP22" s="227"/>
      <c r="FQ22" s="227"/>
      <c r="FR22" s="227"/>
      <c r="FS22" s="227"/>
      <c r="FT22" s="227"/>
      <c r="FU22" s="227"/>
      <c r="FV22" s="227"/>
      <c r="FW22" s="227"/>
      <c r="FX22" s="227"/>
      <c r="FY22" s="227"/>
      <c r="FZ22" s="227"/>
      <c r="GA22" s="227"/>
      <c r="GB22" s="227"/>
      <c r="GC22" s="227"/>
      <c r="GD22" s="227"/>
      <c r="GE22" s="227"/>
      <c r="GF22" s="227"/>
      <c r="GG22" s="227"/>
      <c r="GH22" s="227"/>
      <c r="GI22" s="227"/>
      <c r="GJ22" s="227"/>
      <c r="GK22" s="227"/>
      <c r="GL22" s="227"/>
      <c r="GM22" s="227"/>
      <c r="GN22" s="227"/>
      <c r="GO22" s="227"/>
      <c r="GP22" s="227"/>
      <c r="GQ22" s="227"/>
      <c r="GR22" s="227"/>
      <c r="GS22" s="227"/>
      <c r="GT22" s="227"/>
      <c r="GU22" s="227"/>
      <c r="GV22" s="227"/>
      <c r="GW22" s="227"/>
      <c r="GX22" s="227"/>
      <c r="GY22" s="227"/>
      <c r="GZ22" s="227"/>
      <c r="HA22" s="227"/>
      <c r="HB22" s="227"/>
      <c r="HC22" s="227"/>
      <c r="HD22" s="227"/>
      <c r="HE22" s="227"/>
      <c r="HF22" s="227"/>
      <c r="HG22" s="227"/>
      <c r="HH22" s="227"/>
      <c r="HI22" s="227"/>
      <c r="HJ22" s="227"/>
      <c r="HK22" s="227"/>
      <c r="HL22" s="227"/>
      <c r="HM22" s="227"/>
      <c r="HN22" s="227"/>
      <c r="HO22" s="227"/>
      <c r="HP22" s="227"/>
      <c r="HQ22" s="227"/>
      <c r="HR22" s="227"/>
      <c r="HS22" s="227"/>
      <c r="HT22" s="227"/>
      <c r="HU22" s="227"/>
      <c r="HV22" s="227"/>
      <c r="HW22" s="227"/>
      <c r="HX22" s="227"/>
      <c r="HY22" s="227"/>
      <c r="HZ22" s="227"/>
      <c r="IA22" s="227"/>
      <c r="IB22" s="227"/>
      <c r="IC22" s="227"/>
      <c r="ID22" s="227"/>
      <c r="IE22" s="227"/>
      <c r="IF22" s="227"/>
      <c r="IG22" s="227"/>
      <c r="IH22" s="227"/>
      <c r="II22" s="227"/>
      <c r="IJ22" s="227"/>
      <c r="IK22" s="227"/>
      <c r="IL22" s="227"/>
      <c r="IM22" s="227"/>
      <c r="IN22" s="227"/>
      <c r="IO22" s="227"/>
      <c r="IP22" s="227"/>
      <c r="IQ22" s="227"/>
      <c r="IR22" s="227"/>
      <c r="IS22" s="227"/>
      <c r="IT22" s="227"/>
      <c r="IU22" s="227"/>
      <c r="IV22" s="227"/>
      <c r="IW22" s="227"/>
      <c r="IX22" s="227"/>
      <c r="IY22" s="227"/>
      <c r="IZ22" s="227"/>
      <c r="JA22" s="227"/>
      <c r="JB22" s="227"/>
      <c r="JC22" s="227"/>
      <c r="JD22" s="227"/>
      <c r="JE22" s="227"/>
      <c r="JF22" s="227"/>
      <c r="JG22" s="227"/>
      <c r="JH22" s="227"/>
      <c r="JI22" s="227"/>
      <c r="JJ22" s="227"/>
      <c r="JK22" s="227"/>
      <c r="JL22" s="227"/>
      <c r="JM22" s="227"/>
      <c r="JN22" s="227"/>
      <c r="JO22" s="227"/>
      <c r="JP22" s="227"/>
      <c r="JQ22" s="227"/>
      <c r="JR22" s="227"/>
      <c r="JS22" s="227"/>
      <c r="JT22" s="227"/>
      <c r="JU22" s="227"/>
      <c r="JV22" s="227"/>
      <c r="JW22" s="227"/>
      <c r="JX22" s="227"/>
      <c r="JY22" s="227"/>
      <c r="JZ22" s="227"/>
      <c r="KA22" s="227"/>
      <c r="KB22" s="227"/>
      <c r="KC22" s="227"/>
      <c r="KD22" s="227"/>
      <c r="KE22" s="227"/>
      <c r="KF22" s="227"/>
      <c r="KG22" s="227"/>
      <c r="KH22" s="227"/>
      <c r="KI22" s="227"/>
      <c r="KJ22" s="227"/>
      <c r="KK22" s="227"/>
      <c r="KL22" s="227"/>
      <c r="KM22" s="227"/>
      <c r="KN22" s="227"/>
      <c r="KO22" s="227"/>
      <c r="KP22" s="227"/>
      <c r="KQ22" s="227"/>
      <c r="KR22" s="227"/>
      <c r="KS22" s="227"/>
      <c r="KT22" s="227"/>
      <c r="KU22" s="227"/>
      <c r="KV22" s="227"/>
      <c r="KW22" s="227"/>
      <c r="KX22" s="227"/>
      <c r="KY22" s="227"/>
      <c r="KZ22" s="227"/>
      <c r="LA22" s="227"/>
      <c r="LB22" s="227"/>
      <c r="LC22" s="227"/>
      <c r="LD22" s="227"/>
      <c r="LE22" s="227"/>
      <c r="LF22" s="227"/>
      <c r="LG22" s="227"/>
      <c r="LH22" s="227"/>
      <c r="LI22" s="227"/>
      <c r="LJ22" s="227"/>
      <c r="LK22" s="227"/>
      <c r="LL22" s="227"/>
      <c r="LM22" s="227"/>
      <c r="LN22" s="227"/>
      <c r="LO22" s="227"/>
      <c r="LP22" s="227"/>
      <c r="LQ22" s="227"/>
      <c r="LR22" s="227"/>
      <c r="LS22" s="227"/>
      <c r="LT22" s="227"/>
      <c r="LU22" s="227"/>
      <c r="LV22" s="227"/>
      <c r="LW22" s="227"/>
      <c r="LX22" s="227"/>
      <c r="LY22" s="227"/>
      <c r="LZ22" s="227"/>
      <c r="MA22" s="227"/>
      <c r="MB22" s="227"/>
      <c r="MC22" s="227"/>
      <c r="MD22" s="227"/>
      <c r="ME22" s="227"/>
      <c r="MF22" s="227"/>
      <c r="MG22" s="227"/>
      <c r="MH22" s="227"/>
      <c r="MI22" s="227"/>
      <c r="MJ22" s="227"/>
      <c r="MK22" s="227"/>
      <c r="ML22" s="227"/>
      <c r="MM22" s="227"/>
      <c r="MN22" s="227"/>
      <c r="MO22" s="227"/>
      <c r="MP22" s="227"/>
      <c r="MQ22" s="227"/>
      <c r="MR22" s="227"/>
      <c r="MS22" s="227"/>
      <c r="MT22" s="227"/>
      <c r="MU22" s="227"/>
      <c r="MV22" s="227"/>
      <c r="MW22" s="227"/>
      <c r="MX22" s="227"/>
      <c r="MY22" s="227"/>
      <c r="MZ22" s="227"/>
      <c r="NA22" s="227"/>
      <c r="NB22" s="227"/>
      <c r="NC22" s="227"/>
      <c r="ND22" s="227"/>
      <c r="NE22" s="227"/>
      <c r="NF22" s="227"/>
      <c r="NG22" s="227"/>
      <c r="NH22" s="227"/>
      <c r="NI22" s="227"/>
      <c r="NJ22" s="227"/>
      <c r="NK22" s="227"/>
      <c r="NL22" s="227"/>
      <c r="NM22" s="227"/>
      <c r="NN22" s="227"/>
      <c r="NO22" s="227"/>
      <c r="NP22" s="227"/>
      <c r="NQ22" s="227"/>
      <c r="NR22" s="227"/>
      <c r="NS22" s="227"/>
      <c r="NT22" s="227"/>
      <c r="NU22" s="227"/>
      <c r="NV22" s="227"/>
      <c r="NW22" s="227"/>
      <c r="NX22" s="227"/>
      <c r="NY22" s="227"/>
      <c r="NZ22" s="227"/>
      <c r="OA22" s="227"/>
      <c r="OB22" s="227"/>
      <c r="OC22" s="227"/>
      <c r="OD22" s="227"/>
      <c r="OE22" s="227"/>
      <c r="OF22" s="227"/>
      <c r="OG22" s="227"/>
      <c r="OH22" s="227"/>
      <c r="OI22" s="227"/>
      <c r="OJ22" s="227"/>
      <c r="OK22" s="227"/>
      <c r="OL22" s="227"/>
      <c r="OM22" s="227"/>
      <c r="ON22" s="227"/>
      <c r="OO22" s="227"/>
      <c r="OP22" s="227"/>
      <c r="OQ22" s="227"/>
      <c r="OR22" s="227"/>
      <c r="OS22" s="227"/>
      <c r="OT22" s="227"/>
      <c r="OU22" s="227"/>
      <c r="OV22" s="227"/>
      <c r="OW22" s="227"/>
      <c r="OX22" s="227"/>
      <c r="OY22" s="227"/>
      <c r="OZ22" s="227"/>
      <c r="PA22" s="227"/>
      <c r="PB22" s="227"/>
      <c r="PC22" s="227"/>
      <c r="PD22" s="227"/>
      <c r="PE22" s="227"/>
      <c r="PF22" s="227"/>
      <c r="PG22" s="227"/>
      <c r="PH22" s="227"/>
      <c r="PI22" s="227"/>
      <c r="PJ22" s="227"/>
      <c r="PK22" s="227"/>
      <c r="PL22" s="227"/>
      <c r="PM22" s="227"/>
      <c r="PN22" s="227"/>
      <c r="PO22" s="227"/>
      <c r="PP22" s="227"/>
      <c r="PQ22" s="227"/>
      <c r="PR22" s="227"/>
      <c r="PS22" s="227"/>
      <c r="PT22" s="227"/>
      <c r="PU22" s="227"/>
      <c r="PV22" s="227"/>
      <c r="PW22" s="227"/>
      <c r="PX22" s="227"/>
      <c r="PY22" s="227"/>
      <c r="PZ22" s="227"/>
      <c r="QA22" s="227"/>
      <c r="QB22" s="227"/>
      <c r="QC22" s="227"/>
      <c r="QD22" s="227"/>
      <c r="QE22" s="227"/>
      <c r="QF22" s="227"/>
      <c r="QG22" s="227"/>
      <c r="QH22" s="227"/>
      <c r="QI22" s="227"/>
      <c r="QJ22" s="227"/>
      <c r="QK22" s="227"/>
      <c r="QL22" s="227"/>
      <c r="QM22" s="227"/>
      <c r="QN22" s="227"/>
      <c r="QO22" s="227"/>
      <c r="QP22" s="227"/>
      <c r="QQ22" s="227"/>
      <c r="QR22" s="227"/>
      <c r="QS22" s="227"/>
      <c r="QT22" s="227"/>
      <c r="QU22" s="227"/>
      <c r="QV22" s="227"/>
      <c r="QW22" s="227"/>
      <c r="QX22" s="227"/>
      <c r="QY22" s="227"/>
      <c r="QZ22" s="227"/>
      <c r="RA22" s="227"/>
      <c r="RB22" s="227"/>
      <c r="RC22" s="227"/>
      <c r="RD22" s="227"/>
      <c r="RE22" s="227"/>
      <c r="RF22" s="227"/>
      <c r="RG22" s="227"/>
      <c r="RH22" s="227"/>
      <c r="RI22" s="227"/>
      <c r="RJ22" s="227"/>
      <c r="RK22" s="227"/>
      <c r="RL22" s="227"/>
      <c r="RM22" s="227"/>
      <c r="RN22" s="227"/>
      <c r="RO22" s="227"/>
      <c r="RP22" s="227"/>
      <c r="RQ22" s="227"/>
      <c r="RR22" s="227"/>
      <c r="RS22" s="227"/>
      <c r="RT22" s="227"/>
      <c r="RU22" s="227"/>
      <c r="RV22" s="227"/>
      <c r="RW22" s="227"/>
      <c r="RX22" s="227"/>
      <c r="RY22" s="227"/>
      <c r="RZ22" s="227"/>
      <c r="SA22" s="227"/>
      <c r="SB22" s="227"/>
    </row>
    <row r="23" spans="1:496" s="233" customFormat="1" ht="15" customHeight="1" x14ac:dyDescent="0.25">
      <c r="A23" s="231"/>
      <c r="B23" s="231"/>
      <c r="C23" s="232"/>
      <c r="D23" s="231"/>
      <c r="F23" s="227"/>
      <c r="G23" s="227"/>
      <c r="H23" s="227"/>
      <c r="I23" s="227"/>
      <c r="J23" s="227"/>
      <c r="K23" s="227"/>
      <c r="L23" s="227"/>
      <c r="M23" s="227"/>
      <c r="N23" s="227"/>
      <c r="O23" s="227"/>
      <c r="P23" s="227"/>
      <c r="Q23" s="227"/>
      <c r="R23" s="227"/>
      <c r="S23" s="227"/>
      <c r="T23" s="227"/>
      <c r="U23" s="227"/>
      <c r="V23" s="227"/>
      <c r="W23" s="227"/>
      <c r="X23" s="227"/>
      <c r="Y23" s="227"/>
      <c r="Z23" s="227"/>
      <c r="AA23" s="227"/>
      <c r="AB23" s="227"/>
      <c r="AC23" s="227"/>
      <c r="AD23" s="227"/>
      <c r="AE23" s="227"/>
      <c r="AF23" s="227"/>
      <c r="AG23" s="227"/>
      <c r="AH23" s="227"/>
      <c r="AI23" s="227"/>
      <c r="AJ23" s="227"/>
      <c r="AK23" s="227"/>
      <c r="AL23" s="227"/>
      <c r="AM23" s="227"/>
      <c r="AN23" s="227"/>
      <c r="AO23" s="227"/>
      <c r="AP23" s="227"/>
      <c r="AQ23" s="227"/>
      <c r="AR23" s="227"/>
      <c r="AS23" s="227"/>
      <c r="AT23" s="227"/>
      <c r="AU23" s="227"/>
      <c r="AV23" s="227"/>
      <c r="AW23" s="227"/>
      <c r="AX23" s="227"/>
      <c r="AY23" s="227"/>
      <c r="AZ23" s="227"/>
      <c r="BA23" s="227"/>
      <c r="BB23" s="227"/>
      <c r="BC23" s="227"/>
      <c r="BD23" s="227"/>
      <c r="BE23" s="227"/>
      <c r="BF23" s="227"/>
      <c r="BG23" s="227"/>
      <c r="BH23" s="227"/>
      <c r="BI23" s="227"/>
      <c r="BJ23" s="227"/>
      <c r="BK23" s="227"/>
      <c r="BL23" s="227"/>
      <c r="BM23" s="227"/>
      <c r="BN23" s="227"/>
      <c r="BO23" s="227"/>
      <c r="BP23" s="227"/>
      <c r="BQ23" s="227"/>
      <c r="BR23" s="227"/>
      <c r="BS23" s="227"/>
      <c r="BT23" s="227"/>
      <c r="BU23" s="227"/>
      <c r="BV23" s="227"/>
      <c r="BW23" s="227"/>
      <c r="BX23" s="227"/>
      <c r="BY23" s="227"/>
      <c r="BZ23" s="227"/>
      <c r="CA23" s="227"/>
      <c r="CB23" s="227"/>
      <c r="CC23" s="227"/>
      <c r="CD23" s="227"/>
      <c r="CE23" s="227"/>
      <c r="CF23" s="227"/>
      <c r="CG23" s="227"/>
      <c r="CH23" s="227"/>
      <c r="CI23" s="227"/>
      <c r="CJ23" s="227"/>
      <c r="CK23" s="227"/>
      <c r="CL23" s="227"/>
      <c r="CM23" s="227"/>
      <c r="CN23" s="227"/>
      <c r="CO23" s="227"/>
      <c r="CP23" s="227"/>
      <c r="CQ23" s="227"/>
      <c r="CR23" s="227"/>
      <c r="CS23" s="227"/>
      <c r="CT23" s="227"/>
      <c r="CU23" s="227"/>
      <c r="CV23" s="227"/>
      <c r="CW23" s="227"/>
      <c r="CX23" s="227"/>
      <c r="CY23" s="227"/>
      <c r="CZ23" s="227"/>
      <c r="DA23" s="227"/>
      <c r="DB23" s="227"/>
      <c r="DC23" s="227"/>
      <c r="DD23" s="227"/>
      <c r="DE23" s="227"/>
      <c r="DF23" s="227"/>
      <c r="DG23" s="227"/>
      <c r="DH23" s="227"/>
      <c r="DI23" s="227"/>
      <c r="DJ23" s="227"/>
      <c r="DK23" s="227"/>
      <c r="DL23" s="227"/>
      <c r="DM23" s="227"/>
      <c r="DN23" s="227"/>
      <c r="DO23" s="227"/>
      <c r="DP23" s="227"/>
      <c r="DQ23" s="227"/>
      <c r="DR23" s="227"/>
      <c r="DS23" s="227"/>
      <c r="DT23" s="227"/>
      <c r="DU23" s="227"/>
      <c r="DV23" s="227"/>
      <c r="DW23" s="227"/>
      <c r="DX23" s="227"/>
      <c r="DY23" s="227"/>
      <c r="DZ23" s="227"/>
      <c r="EA23" s="227"/>
      <c r="EB23" s="227"/>
      <c r="EC23" s="227"/>
      <c r="ED23" s="227"/>
      <c r="EE23" s="227"/>
      <c r="EF23" s="227"/>
      <c r="EG23" s="227"/>
      <c r="EH23" s="227"/>
      <c r="EI23" s="227"/>
      <c r="EJ23" s="227"/>
      <c r="EK23" s="227"/>
      <c r="EL23" s="227"/>
      <c r="EM23" s="227"/>
      <c r="EN23" s="227"/>
      <c r="EO23" s="227"/>
      <c r="EP23" s="227"/>
      <c r="EQ23" s="227"/>
      <c r="ER23" s="227"/>
      <c r="ES23" s="227"/>
      <c r="ET23" s="227"/>
      <c r="EU23" s="227"/>
      <c r="EV23" s="227"/>
      <c r="EW23" s="227"/>
      <c r="EX23" s="227"/>
      <c r="EY23" s="227"/>
      <c r="EZ23" s="227"/>
      <c r="FA23" s="227"/>
      <c r="FB23" s="227"/>
      <c r="FC23" s="227"/>
      <c r="FD23" s="227"/>
      <c r="FE23" s="227"/>
      <c r="FF23" s="227"/>
      <c r="FG23" s="227"/>
      <c r="FH23" s="227"/>
      <c r="FI23" s="227"/>
      <c r="FJ23" s="227"/>
      <c r="FK23" s="227"/>
      <c r="FL23" s="227"/>
      <c r="FM23" s="227"/>
      <c r="FN23" s="227"/>
      <c r="FO23" s="227"/>
      <c r="FP23" s="227"/>
      <c r="FQ23" s="227"/>
      <c r="FR23" s="227"/>
      <c r="FS23" s="227"/>
      <c r="FT23" s="227"/>
      <c r="FU23" s="227"/>
      <c r="FV23" s="227"/>
      <c r="FW23" s="227"/>
      <c r="FX23" s="227"/>
      <c r="FY23" s="227"/>
      <c r="FZ23" s="227"/>
      <c r="GA23" s="227"/>
      <c r="GB23" s="227"/>
      <c r="GC23" s="227"/>
      <c r="GD23" s="227"/>
      <c r="GE23" s="227"/>
      <c r="GF23" s="227"/>
      <c r="GG23" s="227"/>
      <c r="GH23" s="227"/>
      <c r="GI23" s="227"/>
      <c r="GJ23" s="227"/>
      <c r="GK23" s="227"/>
      <c r="GL23" s="227"/>
      <c r="GM23" s="227"/>
      <c r="GN23" s="227"/>
      <c r="GO23" s="227"/>
      <c r="GP23" s="227"/>
      <c r="GQ23" s="227"/>
      <c r="GR23" s="227"/>
      <c r="GS23" s="227"/>
      <c r="GT23" s="227"/>
      <c r="GU23" s="227"/>
      <c r="GV23" s="227"/>
      <c r="GW23" s="227"/>
      <c r="GX23" s="227"/>
      <c r="GY23" s="227"/>
      <c r="GZ23" s="227"/>
      <c r="HA23" s="227"/>
      <c r="HB23" s="227"/>
      <c r="HC23" s="227"/>
      <c r="HD23" s="227"/>
      <c r="HE23" s="227"/>
      <c r="HF23" s="227"/>
      <c r="HG23" s="227"/>
      <c r="HH23" s="227"/>
      <c r="HI23" s="227"/>
      <c r="HJ23" s="227"/>
      <c r="HK23" s="227"/>
      <c r="HL23" s="227"/>
      <c r="HM23" s="227"/>
      <c r="HN23" s="227"/>
      <c r="HO23" s="227"/>
      <c r="HP23" s="227"/>
      <c r="HQ23" s="227"/>
      <c r="HR23" s="227"/>
      <c r="HS23" s="227"/>
      <c r="HT23" s="227"/>
      <c r="HU23" s="227"/>
      <c r="HV23" s="227"/>
      <c r="HW23" s="227"/>
      <c r="HX23" s="227"/>
      <c r="HY23" s="227"/>
      <c r="HZ23" s="227"/>
      <c r="IA23" s="227"/>
      <c r="IB23" s="227"/>
      <c r="IC23" s="227"/>
      <c r="ID23" s="227"/>
      <c r="IE23" s="227"/>
      <c r="IF23" s="227"/>
      <c r="IG23" s="227"/>
      <c r="IH23" s="227"/>
      <c r="II23" s="227"/>
      <c r="IJ23" s="227"/>
      <c r="IK23" s="227"/>
      <c r="IL23" s="227"/>
      <c r="IM23" s="227"/>
      <c r="IN23" s="227"/>
      <c r="IO23" s="227"/>
      <c r="IP23" s="227"/>
      <c r="IQ23" s="227"/>
      <c r="IR23" s="227"/>
      <c r="IS23" s="227"/>
      <c r="IT23" s="227"/>
      <c r="IU23" s="227"/>
      <c r="IV23" s="227"/>
      <c r="IW23" s="227"/>
      <c r="IX23" s="227"/>
      <c r="IY23" s="227"/>
      <c r="IZ23" s="227"/>
      <c r="JA23" s="227"/>
      <c r="JB23" s="227"/>
      <c r="JC23" s="227"/>
      <c r="JD23" s="227"/>
      <c r="JE23" s="227"/>
      <c r="JF23" s="227"/>
      <c r="JG23" s="227"/>
      <c r="JH23" s="227"/>
      <c r="JI23" s="227"/>
      <c r="JJ23" s="227"/>
      <c r="JK23" s="227"/>
      <c r="JL23" s="227"/>
      <c r="JM23" s="227"/>
      <c r="JN23" s="227"/>
      <c r="JO23" s="227"/>
      <c r="JP23" s="227"/>
      <c r="JQ23" s="227"/>
      <c r="JR23" s="227"/>
      <c r="JS23" s="227"/>
      <c r="JT23" s="227"/>
      <c r="JU23" s="227"/>
      <c r="JV23" s="227"/>
      <c r="JW23" s="227"/>
      <c r="JX23" s="227"/>
      <c r="JY23" s="227"/>
      <c r="JZ23" s="227"/>
      <c r="KA23" s="227"/>
      <c r="KB23" s="227"/>
      <c r="KC23" s="227"/>
      <c r="KD23" s="227"/>
      <c r="KE23" s="227"/>
      <c r="KF23" s="227"/>
      <c r="KG23" s="227"/>
      <c r="KH23" s="227"/>
      <c r="KI23" s="227"/>
      <c r="KJ23" s="227"/>
      <c r="KK23" s="227"/>
      <c r="KL23" s="227"/>
      <c r="KM23" s="227"/>
      <c r="KN23" s="227"/>
      <c r="KO23" s="227"/>
      <c r="KP23" s="227"/>
      <c r="KQ23" s="227"/>
      <c r="KR23" s="227"/>
      <c r="KS23" s="227"/>
      <c r="KT23" s="227"/>
      <c r="KU23" s="227"/>
      <c r="KV23" s="227"/>
      <c r="KW23" s="227"/>
      <c r="KX23" s="227"/>
      <c r="KY23" s="227"/>
      <c r="KZ23" s="227"/>
      <c r="LA23" s="227"/>
      <c r="LB23" s="227"/>
      <c r="LC23" s="227"/>
      <c r="LD23" s="227"/>
      <c r="LE23" s="227"/>
      <c r="LF23" s="227"/>
      <c r="LG23" s="227"/>
      <c r="LH23" s="227"/>
      <c r="LI23" s="227"/>
      <c r="LJ23" s="227"/>
      <c r="LK23" s="227"/>
      <c r="LL23" s="227"/>
      <c r="LM23" s="227"/>
      <c r="LN23" s="227"/>
      <c r="LO23" s="227"/>
      <c r="LP23" s="227"/>
      <c r="LQ23" s="227"/>
      <c r="LR23" s="227"/>
      <c r="LS23" s="227"/>
      <c r="LT23" s="227"/>
      <c r="LU23" s="227"/>
      <c r="LV23" s="227"/>
      <c r="LW23" s="227"/>
      <c r="LX23" s="227"/>
      <c r="LY23" s="227"/>
      <c r="LZ23" s="227"/>
      <c r="MA23" s="227"/>
      <c r="MB23" s="227"/>
      <c r="MC23" s="227"/>
      <c r="MD23" s="227"/>
      <c r="ME23" s="227"/>
      <c r="MF23" s="227"/>
      <c r="MG23" s="227"/>
      <c r="MH23" s="227"/>
      <c r="MI23" s="227"/>
      <c r="MJ23" s="227"/>
      <c r="MK23" s="227"/>
      <c r="ML23" s="227"/>
      <c r="MM23" s="227"/>
      <c r="MN23" s="227"/>
      <c r="MO23" s="227"/>
      <c r="MP23" s="227"/>
      <c r="MQ23" s="227"/>
      <c r="MR23" s="227"/>
      <c r="MS23" s="227"/>
      <c r="MT23" s="227"/>
      <c r="MU23" s="227"/>
      <c r="MV23" s="227"/>
      <c r="MW23" s="227"/>
      <c r="MX23" s="227"/>
      <c r="MY23" s="227"/>
      <c r="MZ23" s="227"/>
      <c r="NA23" s="227"/>
      <c r="NB23" s="227"/>
      <c r="NC23" s="227"/>
      <c r="ND23" s="227"/>
      <c r="NE23" s="227"/>
      <c r="NF23" s="227"/>
      <c r="NG23" s="227"/>
      <c r="NH23" s="227"/>
      <c r="NI23" s="227"/>
      <c r="NJ23" s="227"/>
      <c r="NK23" s="227"/>
      <c r="NL23" s="227"/>
      <c r="NM23" s="227"/>
      <c r="NN23" s="227"/>
      <c r="NO23" s="227"/>
      <c r="NP23" s="227"/>
      <c r="NQ23" s="227"/>
      <c r="NR23" s="227"/>
      <c r="NS23" s="227"/>
      <c r="NT23" s="227"/>
      <c r="NU23" s="227"/>
      <c r="NV23" s="227"/>
      <c r="NW23" s="227"/>
      <c r="NX23" s="227"/>
      <c r="NY23" s="227"/>
      <c r="NZ23" s="227"/>
      <c r="OA23" s="227"/>
      <c r="OB23" s="227"/>
      <c r="OC23" s="227"/>
      <c r="OD23" s="227"/>
      <c r="OE23" s="227"/>
      <c r="OF23" s="227"/>
      <c r="OG23" s="227"/>
      <c r="OH23" s="227"/>
      <c r="OI23" s="227"/>
      <c r="OJ23" s="227"/>
      <c r="OK23" s="227"/>
      <c r="OL23" s="227"/>
      <c r="OM23" s="227"/>
      <c r="ON23" s="227"/>
      <c r="OO23" s="227"/>
      <c r="OP23" s="227"/>
      <c r="OQ23" s="227"/>
      <c r="OR23" s="227"/>
      <c r="OS23" s="227"/>
      <c r="OT23" s="227"/>
      <c r="OU23" s="227"/>
      <c r="OV23" s="227"/>
      <c r="OW23" s="227"/>
      <c r="OX23" s="227"/>
      <c r="OY23" s="227"/>
      <c r="OZ23" s="227"/>
      <c r="PA23" s="227"/>
      <c r="PB23" s="227"/>
      <c r="PC23" s="227"/>
      <c r="PD23" s="227"/>
      <c r="PE23" s="227"/>
      <c r="PF23" s="227"/>
      <c r="PG23" s="227"/>
      <c r="PH23" s="227"/>
      <c r="PI23" s="227"/>
      <c r="PJ23" s="227"/>
      <c r="PK23" s="227"/>
      <c r="PL23" s="227"/>
      <c r="PM23" s="227"/>
      <c r="PN23" s="227"/>
      <c r="PO23" s="227"/>
      <c r="PP23" s="227"/>
      <c r="PQ23" s="227"/>
      <c r="PR23" s="227"/>
      <c r="PS23" s="227"/>
      <c r="PT23" s="227"/>
      <c r="PU23" s="227"/>
      <c r="PV23" s="227"/>
      <c r="PW23" s="227"/>
      <c r="PX23" s="227"/>
      <c r="PY23" s="227"/>
      <c r="PZ23" s="227"/>
      <c r="QA23" s="227"/>
      <c r="QB23" s="227"/>
      <c r="QC23" s="227"/>
      <c r="QD23" s="227"/>
      <c r="QE23" s="227"/>
      <c r="QF23" s="227"/>
      <c r="QG23" s="227"/>
      <c r="QH23" s="227"/>
      <c r="QI23" s="227"/>
      <c r="QJ23" s="227"/>
      <c r="QK23" s="227"/>
      <c r="QL23" s="227"/>
      <c r="QM23" s="227"/>
      <c r="QN23" s="227"/>
      <c r="QO23" s="227"/>
      <c r="QP23" s="227"/>
      <c r="QQ23" s="227"/>
      <c r="QR23" s="227"/>
      <c r="QS23" s="227"/>
      <c r="QT23" s="227"/>
      <c r="QU23" s="227"/>
      <c r="QV23" s="227"/>
      <c r="QW23" s="227"/>
      <c r="QX23" s="227"/>
      <c r="QY23" s="227"/>
      <c r="QZ23" s="227"/>
      <c r="RA23" s="227"/>
      <c r="RB23" s="227"/>
      <c r="RC23" s="227"/>
      <c r="RD23" s="227"/>
      <c r="RE23" s="227"/>
      <c r="RF23" s="227"/>
      <c r="RG23" s="227"/>
      <c r="RH23" s="227"/>
      <c r="RI23" s="227"/>
      <c r="RJ23" s="227"/>
      <c r="RK23" s="227"/>
      <c r="RL23" s="227"/>
      <c r="RM23" s="227"/>
      <c r="RN23" s="227"/>
      <c r="RO23" s="227"/>
      <c r="RP23" s="227"/>
      <c r="RQ23" s="227"/>
      <c r="RR23" s="227"/>
      <c r="RS23" s="227"/>
      <c r="RT23" s="227"/>
      <c r="RU23" s="227"/>
      <c r="RV23" s="227"/>
      <c r="RW23" s="227"/>
      <c r="RX23" s="227"/>
      <c r="RY23" s="227"/>
      <c r="RZ23" s="227"/>
      <c r="SA23" s="227"/>
      <c r="SB23" s="227"/>
    </row>
    <row r="24" spans="1:496" s="233" customFormat="1" ht="15" customHeight="1" x14ac:dyDescent="0.25">
      <c r="A24" s="231"/>
      <c r="B24" s="231"/>
      <c r="C24" s="232"/>
      <c r="D24" s="231"/>
      <c r="F24" s="227"/>
      <c r="G24" s="227"/>
      <c r="H24" s="227"/>
      <c r="I24" s="227"/>
      <c r="J24" s="227"/>
      <c r="K24" s="227"/>
      <c r="L24" s="227"/>
      <c r="M24" s="227"/>
      <c r="N24" s="227"/>
      <c r="O24" s="227"/>
      <c r="P24" s="227"/>
      <c r="Q24" s="227"/>
      <c r="R24" s="227"/>
      <c r="S24" s="227"/>
      <c r="T24" s="227"/>
      <c r="U24" s="227"/>
      <c r="V24" s="227"/>
      <c r="W24" s="227"/>
      <c r="X24" s="227"/>
      <c r="Y24" s="227"/>
      <c r="Z24" s="227"/>
      <c r="AA24" s="227"/>
      <c r="AB24" s="227"/>
      <c r="AC24" s="227"/>
      <c r="AD24" s="227"/>
      <c r="AE24" s="227"/>
      <c r="AF24" s="227"/>
      <c r="AG24" s="227"/>
      <c r="AH24" s="227"/>
      <c r="AI24" s="227"/>
      <c r="AJ24" s="227"/>
      <c r="AK24" s="227"/>
      <c r="AL24" s="227"/>
      <c r="AM24" s="227"/>
      <c r="AN24" s="227"/>
      <c r="AO24" s="227"/>
      <c r="AP24" s="227"/>
      <c r="AQ24" s="227"/>
      <c r="AR24" s="227"/>
      <c r="AS24" s="227"/>
      <c r="AT24" s="227"/>
      <c r="AU24" s="227"/>
      <c r="AV24" s="227"/>
      <c r="AW24" s="227"/>
      <c r="AX24" s="227"/>
      <c r="AY24" s="227"/>
      <c r="AZ24" s="227"/>
      <c r="BA24" s="227"/>
      <c r="BB24" s="227"/>
      <c r="BC24" s="227"/>
      <c r="BD24" s="227"/>
      <c r="BE24" s="227"/>
      <c r="BF24" s="227"/>
      <c r="BG24" s="227"/>
      <c r="BH24" s="227"/>
      <c r="BI24" s="227"/>
      <c r="BJ24" s="227"/>
      <c r="BK24" s="227"/>
      <c r="BL24" s="227"/>
      <c r="BM24" s="227"/>
      <c r="BN24" s="227"/>
      <c r="BO24" s="227"/>
      <c r="BP24" s="227"/>
      <c r="BQ24" s="227"/>
      <c r="BR24" s="227"/>
      <c r="BS24" s="227"/>
      <c r="BT24" s="227"/>
      <c r="BU24" s="227"/>
      <c r="BV24" s="227"/>
      <c r="BW24" s="227"/>
      <c r="BX24" s="227"/>
      <c r="BY24" s="227"/>
      <c r="BZ24" s="227"/>
      <c r="CA24" s="227"/>
      <c r="CB24" s="227"/>
      <c r="CC24" s="227"/>
      <c r="CD24" s="227"/>
      <c r="CE24" s="227"/>
      <c r="CF24" s="227"/>
      <c r="CG24" s="227"/>
      <c r="CH24" s="227"/>
      <c r="CI24" s="227"/>
      <c r="CJ24" s="227"/>
      <c r="CK24" s="227"/>
      <c r="CL24" s="227"/>
      <c r="CM24" s="227"/>
      <c r="CN24" s="227"/>
      <c r="CO24" s="227"/>
      <c r="CP24" s="227"/>
      <c r="CQ24" s="227"/>
      <c r="CR24" s="227"/>
      <c r="CS24" s="227"/>
      <c r="CT24" s="227"/>
      <c r="CU24" s="227"/>
      <c r="CV24" s="227"/>
      <c r="CW24" s="227"/>
      <c r="CX24" s="227"/>
      <c r="CY24" s="227"/>
      <c r="CZ24" s="227"/>
      <c r="DA24" s="227"/>
      <c r="DB24" s="227"/>
      <c r="DC24" s="227"/>
      <c r="DD24" s="227"/>
      <c r="DE24" s="227"/>
      <c r="DF24" s="227"/>
      <c r="DG24" s="227"/>
      <c r="DH24" s="227"/>
      <c r="DI24" s="227"/>
      <c r="DJ24" s="227"/>
      <c r="DK24" s="227"/>
      <c r="DL24" s="227"/>
      <c r="DM24" s="227"/>
      <c r="DN24" s="227"/>
      <c r="DO24" s="227"/>
      <c r="DP24" s="227"/>
      <c r="DQ24" s="227"/>
      <c r="DR24" s="227"/>
      <c r="DS24" s="227"/>
      <c r="DT24" s="227"/>
      <c r="DU24" s="227"/>
      <c r="DV24" s="227"/>
      <c r="DW24" s="227"/>
      <c r="DX24" s="227"/>
      <c r="DY24" s="227"/>
      <c r="DZ24" s="227"/>
      <c r="EA24" s="227"/>
      <c r="EB24" s="227"/>
      <c r="EC24" s="227"/>
      <c r="ED24" s="227"/>
      <c r="EE24" s="227"/>
      <c r="EF24" s="227"/>
      <c r="EG24" s="227"/>
      <c r="EH24" s="227"/>
      <c r="EI24" s="227"/>
      <c r="EJ24" s="227"/>
      <c r="EK24" s="227"/>
      <c r="EL24" s="227"/>
      <c r="EM24" s="227"/>
      <c r="EN24" s="227"/>
      <c r="EO24" s="227"/>
      <c r="EP24" s="227"/>
      <c r="EQ24" s="227"/>
      <c r="ER24" s="227"/>
      <c r="ES24" s="227"/>
      <c r="ET24" s="227"/>
      <c r="EU24" s="227"/>
      <c r="EV24" s="227"/>
      <c r="EW24" s="227"/>
      <c r="EX24" s="227"/>
      <c r="EY24" s="227"/>
      <c r="EZ24" s="227"/>
      <c r="FA24" s="227"/>
      <c r="FB24" s="227"/>
      <c r="FC24" s="227"/>
      <c r="FD24" s="227"/>
      <c r="FE24" s="227"/>
      <c r="FF24" s="227"/>
      <c r="FG24" s="227"/>
      <c r="FH24" s="227"/>
      <c r="FI24" s="227"/>
      <c r="FJ24" s="227"/>
      <c r="FK24" s="227"/>
      <c r="FL24" s="227"/>
      <c r="FM24" s="227"/>
      <c r="FN24" s="227"/>
      <c r="FO24" s="227"/>
      <c r="FP24" s="227"/>
      <c r="FQ24" s="227"/>
      <c r="FR24" s="227"/>
      <c r="FS24" s="227"/>
      <c r="FT24" s="227"/>
      <c r="FU24" s="227"/>
      <c r="FV24" s="227"/>
      <c r="FW24" s="227"/>
      <c r="FX24" s="227"/>
      <c r="FY24" s="227"/>
      <c r="FZ24" s="227"/>
      <c r="GA24" s="227"/>
      <c r="GB24" s="227"/>
      <c r="GC24" s="227"/>
      <c r="GD24" s="227"/>
      <c r="GE24" s="227"/>
      <c r="GF24" s="227"/>
      <c r="GG24" s="227"/>
      <c r="GH24" s="227"/>
      <c r="GI24" s="227"/>
      <c r="GJ24" s="227"/>
      <c r="GK24" s="227"/>
      <c r="GL24" s="227"/>
      <c r="GM24" s="227"/>
      <c r="GN24" s="227"/>
      <c r="GO24" s="227"/>
      <c r="GP24" s="227"/>
      <c r="GQ24" s="227"/>
      <c r="GR24" s="227"/>
      <c r="GS24" s="227"/>
      <c r="GT24" s="227"/>
      <c r="GU24" s="227"/>
      <c r="GV24" s="227"/>
      <c r="GW24" s="227"/>
      <c r="GX24" s="227"/>
      <c r="GY24" s="227"/>
      <c r="GZ24" s="227"/>
      <c r="HA24" s="227"/>
      <c r="HB24" s="227"/>
      <c r="HC24" s="227"/>
      <c r="HD24" s="227"/>
      <c r="HE24" s="227"/>
      <c r="HF24" s="227"/>
      <c r="HG24" s="227"/>
      <c r="HH24" s="227"/>
      <c r="HI24" s="227"/>
      <c r="HJ24" s="227"/>
      <c r="HK24" s="227"/>
      <c r="HL24" s="227"/>
      <c r="HM24" s="227"/>
      <c r="HN24" s="227"/>
      <c r="HO24" s="227"/>
      <c r="HP24" s="227"/>
      <c r="HQ24" s="227"/>
      <c r="HR24" s="227"/>
      <c r="HS24" s="227"/>
      <c r="HT24" s="227"/>
      <c r="HU24" s="227"/>
      <c r="HV24" s="227"/>
      <c r="HW24" s="227"/>
      <c r="HX24" s="227"/>
      <c r="HY24" s="227"/>
      <c r="HZ24" s="227"/>
      <c r="IA24" s="227"/>
      <c r="IB24" s="227"/>
      <c r="IC24" s="227"/>
      <c r="ID24" s="227"/>
      <c r="IE24" s="227"/>
      <c r="IF24" s="227"/>
      <c r="IG24" s="227"/>
      <c r="IH24" s="227"/>
      <c r="II24" s="227"/>
      <c r="IJ24" s="227"/>
      <c r="IK24" s="227"/>
      <c r="IL24" s="227"/>
      <c r="IM24" s="227"/>
      <c r="IN24" s="227"/>
      <c r="IO24" s="227"/>
      <c r="IP24" s="227"/>
      <c r="IQ24" s="227"/>
      <c r="IR24" s="227"/>
      <c r="IS24" s="227"/>
      <c r="IT24" s="227"/>
      <c r="IU24" s="227"/>
      <c r="IV24" s="227"/>
      <c r="IW24" s="227"/>
      <c r="IX24" s="227"/>
      <c r="IY24" s="227"/>
      <c r="IZ24" s="227"/>
      <c r="JA24" s="227"/>
      <c r="JB24" s="227"/>
      <c r="JC24" s="227"/>
      <c r="JD24" s="227"/>
      <c r="JE24" s="227"/>
      <c r="JF24" s="227"/>
      <c r="JG24" s="227"/>
      <c r="JH24" s="227"/>
      <c r="JI24" s="227"/>
      <c r="JJ24" s="227"/>
      <c r="JK24" s="227"/>
      <c r="JL24" s="227"/>
      <c r="JM24" s="227"/>
      <c r="JN24" s="227"/>
      <c r="JO24" s="227"/>
      <c r="JP24" s="227"/>
      <c r="JQ24" s="227"/>
      <c r="JR24" s="227"/>
      <c r="JS24" s="227"/>
      <c r="JT24" s="227"/>
      <c r="JU24" s="227"/>
      <c r="JV24" s="227"/>
      <c r="JW24" s="227"/>
      <c r="JX24" s="227"/>
      <c r="JY24" s="227"/>
      <c r="JZ24" s="227"/>
      <c r="KA24" s="227"/>
      <c r="KB24" s="227"/>
      <c r="KC24" s="227"/>
      <c r="KD24" s="227"/>
      <c r="KE24" s="227"/>
      <c r="KF24" s="227"/>
      <c r="KG24" s="227"/>
      <c r="KH24" s="227"/>
      <c r="KI24" s="227"/>
      <c r="KJ24" s="227"/>
      <c r="KK24" s="227"/>
      <c r="KL24" s="227"/>
      <c r="KM24" s="227"/>
      <c r="KN24" s="227"/>
      <c r="KO24" s="227"/>
      <c r="KP24" s="227"/>
      <c r="KQ24" s="227"/>
      <c r="KR24" s="227"/>
      <c r="KS24" s="227"/>
      <c r="KT24" s="227"/>
      <c r="KU24" s="227"/>
      <c r="KV24" s="227"/>
      <c r="KW24" s="227"/>
      <c r="KX24" s="227"/>
      <c r="KY24" s="227"/>
      <c r="KZ24" s="227"/>
      <c r="LA24" s="227"/>
      <c r="LB24" s="227"/>
      <c r="LC24" s="227"/>
      <c r="LD24" s="227"/>
      <c r="LE24" s="227"/>
      <c r="LF24" s="227"/>
      <c r="LG24" s="227"/>
      <c r="LH24" s="227"/>
      <c r="LI24" s="227"/>
      <c r="LJ24" s="227"/>
      <c r="LK24" s="227"/>
      <c r="LL24" s="227"/>
      <c r="LM24" s="227"/>
      <c r="LN24" s="227"/>
      <c r="LO24" s="227"/>
      <c r="LP24" s="227"/>
      <c r="LQ24" s="227"/>
      <c r="LR24" s="227"/>
      <c r="LS24" s="227"/>
      <c r="LT24" s="227"/>
      <c r="LU24" s="227"/>
      <c r="LV24" s="227"/>
      <c r="LW24" s="227"/>
      <c r="LX24" s="227"/>
      <c r="LY24" s="227"/>
      <c r="LZ24" s="227"/>
      <c r="MA24" s="227"/>
      <c r="MB24" s="227"/>
      <c r="MC24" s="227"/>
      <c r="MD24" s="227"/>
      <c r="ME24" s="227"/>
      <c r="MF24" s="227"/>
      <c r="MG24" s="227"/>
      <c r="MH24" s="227"/>
      <c r="MI24" s="227"/>
      <c r="MJ24" s="227"/>
      <c r="MK24" s="227"/>
      <c r="ML24" s="227"/>
      <c r="MM24" s="227"/>
      <c r="MN24" s="227"/>
      <c r="MO24" s="227"/>
      <c r="MP24" s="227"/>
      <c r="MQ24" s="227"/>
      <c r="MR24" s="227"/>
      <c r="MS24" s="227"/>
      <c r="MT24" s="227"/>
      <c r="MU24" s="227"/>
      <c r="MV24" s="227"/>
      <c r="MW24" s="227"/>
      <c r="MX24" s="227"/>
      <c r="MY24" s="227"/>
      <c r="MZ24" s="227"/>
      <c r="NA24" s="227"/>
      <c r="NB24" s="227"/>
      <c r="NC24" s="227"/>
      <c r="ND24" s="227"/>
      <c r="NE24" s="227"/>
      <c r="NF24" s="227"/>
      <c r="NG24" s="227"/>
      <c r="NH24" s="227"/>
      <c r="NI24" s="227"/>
      <c r="NJ24" s="227"/>
      <c r="NK24" s="227"/>
      <c r="NL24" s="227"/>
      <c r="NM24" s="227"/>
      <c r="NN24" s="227"/>
      <c r="NO24" s="227"/>
      <c r="NP24" s="227"/>
      <c r="NQ24" s="227"/>
      <c r="NR24" s="227"/>
      <c r="NS24" s="227"/>
      <c r="NT24" s="227"/>
      <c r="NU24" s="227"/>
      <c r="NV24" s="227"/>
      <c r="NW24" s="227"/>
      <c r="NX24" s="227"/>
      <c r="NY24" s="227"/>
      <c r="NZ24" s="227"/>
      <c r="OA24" s="227"/>
      <c r="OB24" s="227"/>
      <c r="OC24" s="227"/>
      <c r="OD24" s="227"/>
      <c r="OE24" s="227"/>
      <c r="OF24" s="227"/>
      <c r="OG24" s="227"/>
      <c r="OH24" s="227"/>
      <c r="OI24" s="227"/>
      <c r="OJ24" s="227"/>
      <c r="OK24" s="227"/>
      <c r="OL24" s="227"/>
      <c r="OM24" s="227"/>
      <c r="ON24" s="227"/>
      <c r="OO24" s="227"/>
      <c r="OP24" s="227"/>
      <c r="OQ24" s="227"/>
      <c r="OR24" s="227"/>
      <c r="OS24" s="227"/>
      <c r="OT24" s="227"/>
      <c r="OU24" s="227"/>
      <c r="OV24" s="227"/>
      <c r="OW24" s="227"/>
      <c r="OX24" s="227"/>
      <c r="OY24" s="227"/>
      <c r="OZ24" s="227"/>
      <c r="PA24" s="227"/>
      <c r="PB24" s="227"/>
      <c r="PC24" s="227"/>
      <c r="PD24" s="227"/>
      <c r="PE24" s="227"/>
      <c r="PF24" s="227"/>
      <c r="PG24" s="227"/>
      <c r="PH24" s="227"/>
      <c r="PI24" s="227"/>
      <c r="PJ24" s="227"/>
      <c r="PK24" s="227"/>
      <c r="PL24" s="227"/>
      <c r="PM24" s="227"/>
      <c r="PN24" s="227"/>
      <c r="PO24" s="227"/>
      <c r="PP24" s="227"/>
      <c r="PQ24" s="227"/>
      <c r="PR24" s="227"/>
      <c r="PS24" s="227"/>
      <c r="PT24" s="227"/>
      <c r="PU24" s="227"/>
      <c r="PV24" s="227"/>
      <c r="PW24" s="227"/>
      <c r="PX24" s="227"/>
      <c r="PY24" s="227"/>
      <c r="PZ24" s="227"/>
      <c r="QA24" s="227"/>
      <c r="QB24" s="227"/>
      <c r="QC24" s="227"/>
      <c r="QD24" s="227"/>
      <c r="QE24" s="227"/>
      <c r="QF24" s="227"/>
      <c r="QG24" s="227"/>
      <c r="QH24" s="227"/>
      <c r="QI24" s="227"/>
      <c r="QJ24" s="227"/>
      <c r="QK24" s="227"/>
      <c r="QL24" s="227"/>
      <c r="QM24" s="227"/>
      <c r="QN24" s="227"/>
      <c r="QO24" s="227"/>
      <c r="QP24" s="227"/>
      <c r="QQ24" s="227"/>
      <c r="QR24" s="227"/>
      <c r="QS24" s="227"/>
      <c r="QT24" s="227"/>
      <c r="QU24" s="227"/>
      <c r="QV24" s="227"/>
      <c r="QW24" s="227"/>
      <c r="QX24" s="227"/>
      <c r="QY24" s="227"/>
      <c r="QZ24" s="227"/>
      <c r="RA24" s="227"/>
      <c r="RB24" s="227"/>
      <c r="RC24" s="227"/>
      <c r="RD24" s="227"/>
      <c r="RE24" s="227"/>
      <c r="RF24" s="227"/>
      <c r="RG24" s="227"/>
      <c r="RH24" s="227"/>
      <c r="RI24" s="227"/>
      <c r="RJ24" s="227"/>
      <c r="RK24" s="227"/>
      <c r="RL24" s="227"/>
      <c r="RM24" s="227"/>
      <c r="RN24" s="227"/>
      <c r="RO24" s="227"/>
      <c r="RP24" s="227"/>
      <c r="RQ24" s="227"/>
      <c r="RR24" s="227"/>
      <c r="RS24" s="227"/>
      <c r="RT24" s="227"/>
      <c r="RU24" s="227"/>
      <c r="RV24" s="227"/>
      <c r="RW24" s="227"/>
      <c r="RX24" s="227"/>
      <c r="RY24" s="227"/>
      <c r="RZ24" s="227"/>
      <c r="SA24" s="227"/>
      <c r="SB24" s="227"/>
    </row>
    <row r="25" spans="1:496" ht="15" customHeight="1" x14ac:dyDescent="0.25">
      <c r="A25" s="228" t="str">
        <f t="shared" si="0"/>
        <v>INDEC-CM - 37690-11</v>
      </c>
      <c r="B25" s="228">
        <v>37690</v>
      </c>
      <c r="C25" s="97" t="s">
        <v>51</v>
      </c>
      <c r="D25" s="228">
        <v>11</v>
      </c>
      <c r="E25" s="227" t="s">
        <v>68</v>
      </c>
    </row>
    <row r="26" spans="1:496" ht="15" customHeight="1" x14ac:dyDescent="0.25">
      <c r="A26" s="228" t="str">
        <f t="shared" si="0"/>
        <v>INDEC-CM - 42911-11</v>
      </c>
      <c r="B26" s="228">
        <v>42911</v>
      </c>
      <c r="C26" s="97" t="s">
        <v>51</v>
      </c>
      <c r="D26" s="228">
        <v>11</v>
      </c>
      <c r="E26" s="227" t="s">
        <v>69</v>
      </c>
    </row>
    <row r="27" spans="1:496" ht="15" customHeight="1" x14ac:dyDescent="0.25">
      <c r="A27" s="228" t="str">
        <f t="shared" si="0"/>
        <v>INDEC-CM - 37129-11</v>
      </c>
      <c r="B27" s="228">
        <v>37129</v>
      </c>
      <c r="C27" s="97" t="s">
        <v>51</v>
      </c>
      <c r="D27" s="228">
        <v>11</v>
      </c>
      <c r="E27" s="227" t="s">
        <v>70</v>
      </c>
    </row>
    <row r="28" spans="1:496" ht="15" customHeight="1" x14ac:dyDescent="0.25">
      <c r="A28" s="228" t="str">
        <f t="shared" si="0"/>
        <v>INDEC-CM - 35110-41</v>
      </c>
      <c r="B28" s="228">
        <v>35110</v>
      </c>
      <c r="C28" s="97" t="s">
        <v>51</v>
      </c>
      <c r="D28" s="228">
        <v>41</v>
      </c>
      <c r="E28" s="227" t="s">
        <v>71</v>
      </c>
    </row>
    <row r="29" spans="1:496" ht="15" customHeight="1" x14ac:dyDescent="0.25">
      <c r="A29" s="228" t="str">
        <f t="shared" si="0"/>
        <v>INDEC-CM - 37210-23</v>
      </c>
      <c r="B29" s="228">
        <v>37210</v>
      </c>
      <c r="C29" s="97" t="s">
        <v>51</v>
      </c>
      <c r="D29" s="228">
        <v>23</v>
      </c>
      <c r="E29" s="227" t="s">
        <v>72</v>
      </c>
    </row>
    <row r="30" spans="1:496" ht="15" customHeight="1" x14ac:dyDescent="0.25">
      <c r="A30" s="228" t="str">
        <f t="shared" si="0"/>
        <v>INDEC-CM - 37210-22</v>
      </c>
      <c r="B30" s="228">
        <v>37210</v>
      </c>
      <c r="C30" s="97" t="s">
        <v>51</v>
      </c>
      <c r="D30" s="228">
        <v>22</v>
      </c>
      <c r="E30" s="227" t="s">
        <v>73</v>
      </c>
    </row>
    <row r="31" spans="1:496" ht="15" customHeight="1" x14ac:dyDescent="0.25">
      <c r="A31" s="228" t="str">
        <f t="shared" si="0"/>
        <v>INDEC-CM - 37210-21</v>
      </c>
      <c r="B31" s="228">
        <v>37210</v>
      </c>
      <c r="C31" s="97" t="s">
        <v>51</v>
      </c>
      <c r="D31" s="228">
        <v>21</v>
      </c>
      <c r="E31" s="227" t="s">
        <v>74</v>
      </c>
    </row>
    <row r="32" spans="1:496" ht="15" customHeight="1" x14ac:dyDescent="0.25">
      <c r="A32" s="228" t="str">
        <f t="shared" si="0"/>
        <v>INDEC-CM - 41543-21</v>
      </c>
      <c r="B32" s="228">
        <v>41543</v>
      </c>
      <c r="C32" s="97" t="s">
        <v>51</v>
      </c>
      <c r="D32" s="228">
        <v>21</v>
      </c>
      <c r="E32" s="227" t="s">
        <v>75</v>
      </c>
    </row>
    <row r="33" spans="1:496" ht="15" customHeight="1" x14ac:dyDescent="0.25">
      <c r="A33" s="228" t="str">
        <f t="shared" si="0"/>
        <v>INDEC-CM - 46340-31</v>
      </c>
      <c r="B33" s="228">
        <v>46340</v>
      </c>
      <c r="C33" s="97" t="s">
        <v>51</v>
      </c>
      <c r="D33" s="228">
        <v>31</v>
      </c>
      <c r="E33" s="227" t="s">
        <v>76</v>
      </c>
    </row>
    <row r="34" spans="1:496" ht="15" customHeight="1" x14ac:dyDescent="0.25">
      <c r="A34" s="228" t="str">
        <f t="shared" si="0"/>
        <v>INDEC-CM - 46320-11</v>
      </c>
      <c r="B34" s="228">
        <v>46320</v>
      </c>
      <c r="C34" s="97" t="s">
        <v>51</v>
      </c>
      <c r="D34" s="228">
        <v>11</v>
      </c>
      <c r="E34" s="227" t="s">
        <v>77</v>
      </c>
    </row>
    <row r="35" spans="1:496" ht="15" customHeight="1" x14ac:dyDescent="0.25">
      <c r="A35" s="228" t="str">
        <f t="shared" si="0"/>
        <v>INDEC-CM - 46340-11</v>
      </c>
      <c r="B35" s="228">
        <v>46340</v>
      </c>
      <c r="C35" s="97" t="s">
        <v>51</v>
      </c>
      <c r="D35" s="228">
        <v>11</v>
      </c>
      <c r="E35" s="227" t="s">
        <v>78</v>
      </c>
    </row>
    <row r="36" spans="1:496" ht="15" customHeight="1" x14ac:dyDescent="0.25">
      <c r="A36" s="228" t="str">
        <f t="shared" si="0"/>
        <v>INDEC-CM - 46340-12</v>
      </c>
      <c r="B36" s="228">
        <v>46340</v>
      </c>
      <c r="C36" s="97" t="s">
        <v>51</v>
      </c>
      <c r="D36" s="228">
        <v>12</v>
      </c>
      <c r="E36" s="227" t="s">
        <v>79</v>
      </c>
    </row>
    <row r="37" spans="1:496" ht="15" customHeight="1" x14ac:dyDescent="0.25">
      <c r="A37" s="228" t="str">
        <f t="shared" si="0"/>
        <v>INDEC-CM - 46340-21</v>
      </c>
      <c r="B37" s="228">
        <v>46340</v>
      </c>
      <c r="C37" s="97" t="s">
        <v>51</v>
      </c>
      <c r="D37" s="228">
        <v>21</v>
      </c>
      <c r="E37" s="227" t="s">
        <v>80</v>
      </c>
    </row>
    <row r="38" spans="1:496" ht="15" customHeight="1" x14ac:dyDescent="0.25">
      <c r="A38" s="228" t="str">
        <f t="shared" si="0"/>
        <v>INDEC-CM - 46212-21</v>
      </c>
      <c r="B38" s="228">
        <v>46212</v>
      </c>
      <c r="C38" s="97" t="s">
        <v>51</v>
      </c>
      <c r="D38" s="228">
        <v>21</v>
      </c>
      <c r="E38" s="227" t="s">
        <v>81</v>
      </c>
    </row>
    <row r="39" spans="1:496" ht="15" customHeight="1" x14ac:dyDescent="0.25">
      <c r="A39" s="228" t="str">
        <f t="shared" si="0"/>
        <v>INDEC-CM - 42999-23</v>
      </c>
      <c r="B39" s="228">
        <v>42999</v>
      </c>
      <c r="C39" s="97" t="s">
        <v>51</v>
      </c>
      <c r="D39" s="228">
        <v>23</v>
      </c>
      <c r="E39" s="227" t="s">
        <v>82</v>
      </c>
    </row>
    <row r="40" spans="1:496" ht="15" customHeight="1" x14ac:dyDescent="0.25">
      <c r="A40" s="228" t="str">
        <f t="shared" si="0"/>
        <v>INDEC-CM - 42999-21</v>
      </c>
      <c r="B40" s="228">
        <v>42999</v>
      </c>
      <c r="C40" s="97" t="s">
        <v>51</v>
      </c>
      <c r="D40" s="228">
        <v>21</v>
      </c>
      <c r="E40" s="227" t="s">
        <v>83</v>
      </c>
    </row>
    <row r="41" spans="1:496" ht="15" customHeight="1" x14ac:dyDescent="0.25">
      <c r="A41" s="228" t="str">
        <f t="shared" si="0"/>
        <v>INDEC-CM - 42999-31</v>
      </c>
      <c r="B41" s="228">
        <v>42999</v>
      </c>
      <c r="C41" s="97" t="s">
        <v>51</v>
      </c>
      <c r="D41" s="228">
        <v>31</v>
      </c>
      <c r="E41" s="227" t="s">
        <v>84</v>
      </c>
    </row>
    <row r="42" spans="1:496" ht="15" customHeight="1" x14ac:dyDescent="0.25">
      <c r="A42" s="228" t="str">
        <f t="shared" si="0"/>
        <v>INDEC-CM - 42999-22</v>
      </c>
      <c r="B42" s="228">
        <v>42999</v>
      </c>
      <c r="C42" s="97" t="s">
        <v>51</v>
      </c>
      <c r="D42" s="228">
        <v>22</v>
      </c>
      <c r="E42" s="227" t="s">
        <v>85</v>
      </c>
    </row>
    <row r="43" spans="1:496" s="233" customFormat="1" ht="15" customHeight="1" x14ac:dyDescent="0.25">
      <c r="A43" s="231"/>
      <c r="B43" s="231"/>
      <c r="C43" s="232"/>
      <c r="D43" s="231"/>
      <c r="F43" s="227"/>
      <c r="G43" s="227"/>
      <c r="H43" s="227"/>
      <c r="I43" s="227"/>
      <c r="J43" s="227"/>
      <c r="K43" s="227"/>
      <c r="L43" s="227"/>
      <c r="M43" s="227"/>
      <c r="N43" s="227"/>
      <c r="O43" s="227"/>
      <c r="P43" s="227"/>
      <c r="Q43" s="227"/>
      <c r="R43" s="227"/>
      <c r="S43" s="227"/>
      <c r="T43" s="227"/>
      <c r="U43" s="227"/>
      <c r="V43" s="227"/>
      <c r="W43" s="227"/>
      <c r="X43" s="227"/>
      <c r="Y43" s="227"/>
      <c r="Z43" s="227"/>
      <c r="AA43" s="227"/>
      <c r="AB43" s="227"/>
      <c r="AC43" s="227"/>
      <c r="AD43" s="227"/>
      <c r="AE43" s="227"/>
      <c r="AF43" s="227"/>
      <c r="AG43" s="227"/>
      <c r="AH43" s="227"/>
      <c r="AI43" s="227"/>
      <c r="AJ43" s="227"/>
      <c r="AK43" s="227"/>
      <c r="AL43" s="227"/>
      <c r="AM43" s="227"/>
      <c r="AN43" s="227"/>
      <c r="AO43" s="227"/>
      <c r="AP43" s="227"/>
      <c r="AQ43" s="227"/>
      <c r="AR43" s="227"/>
      <c r="AS43" s="227"/>
      <c r="AT43" s="227"/>
      <c r="AU43" s="227"/>
      <c r="AV43" s="227"/>
      <c r="AW43" s="227"/>
      <c r="AX43" s="227"/>
      <c r="AY43" s="227"/>
      <c r="AZ43" s="227"/>
      <c r="BA43" s="227"/>
      <c r="BB43" s="227"/>
      <c r="BC43" s="227"/>
      <c r="BD43" s="227"/>
      <c r="BE43" s="227"/>
      <c r="BF43" s="227"/>
      <c r="BG43" s="227"/>
      <c r="BH43" s="227"/>
      <c r="BI43" s="227"/>
      <c r="BJ43" s="227"/>
      <c r="BK43" s="227"/>
      <c r="BL43" s="227"/>
      <c r="BM43" s="227"/>
      <c r="BN43" s="227"/>
      <c r="BO43" s="227"/>
      <c r="BP43" s="227"/>
      <c r="BQ43" s="227"/>
      <c r="BR43" s="227"/>
      <c r="BS43" s="227"/>
      <c r="BT43" s="227"/>
      <c r="BU43" s="227"/>
      <c r="BV43" s="227"/>
      <c r="BW43" s="227"/>
      <c r="BX43" s="227"/>
      <c r="BY43" s="227"/>
      <c r="BZ43" s="227"/>
      <c r="CA43" s="227"/>
      <c r="CB43" s="227"/>
      <c r="CC43" s="227"/>
      <c r="CD43" s="227"/>
      <c r="CE43" s="227"/>
      <c r="CF43" s="227"/>
      <c r="CG43" s="227"/>
      <c r="CH43" s="227"/>
      <c r="CI43" s="227"/>
      <c r="CJ43" s="227"/>
      <c r="CK43" s="227"/>
      <c r="CL43" s="227"/>
      <c r="CM43" s="227"/>
      <c r="CN43" s="227"/>
      <c r="CO43" s="227"/>
      <c r="CP43" s="227"/>
      <c r="CQ43" s="227"/>
      <c r="CR43" s="227"/>
      <c r="CS43" s="227"/>
      <c r="CT43" s="227"/>
      <c r="CU43" s="227"/>
      <c r="CV43" s="227"/>
      <c r="CW43" s="227"/>
      <c r="CX43" s="227"/>
      <c r="CY43" s="227"/>
      <c r="CZ43" s="227"/>
      <c r="DA43" s="227"/>
      <c r="DB43" s="227"/>
      <c r="DC43" s="227"/>
      <c r="DD43" s="227"/>
      <c r="DE43" s="227"/>
      <c r="DF43" s="227"/>
      <c r="DG43" s="227"/>
      <c r="DH43" s="227"/>
      <c r="DI43" s="227"/>
      <c r="DJ43" s="227"/>
      <c r="DK43" s="227"/>
      <c r="DL43" s="227"/>
      <c r="DM43" s="227"/>
      <c r="DN43" s="227"/>
      <c r="DO43" s="227"/>
      <c r="DP43" s="227"/>
      <c r="DQ43" s="227"/>
      <c r="DR43" s="227"/>
      <c r="DS43" s="227"/>
      <c r="DT43" s="227"/>
      <c r="DU43" s="227"/>
      <c r="DV43" s="227"/>
      <c r="DW43" s="227"/>
      <c r="DX43" s="227"/>
      <c r="DY43" s="227"/>
      <c r="DZ43" s="227"/>
      <c r="EA43" s="227"/>
      <c r="EB43" s="227"/>
      <c r="EC43" s="227"/>
      <c r="ED43" s="227"/>
      <c r="EE43" s="227"/>
      <c r="EF43" s="227"/>
      <c r="EG43" s="227"/>
      <c r="EH43" s="227"/>
      <c r="EI43" s="227"/>
      <c r="EJ43" s="227"/>
      <c r="EK43" s="227"/>
      <c r="EL43" s="227"/>
      <c r="EM43" s="227"/>
      <c r="EN43" s="227"/>
      <c r="EO43" s="227"/>
      <c r="EP43" s="227"/>
      <c r="EQ43" s="227"/>
      <c r="ER43" s="227"/>
      <c r="ES43" s="227"/>
      <c r="ET43" s="227"/>
      <c r="EU43" s="227"/>
      <c r="EV43" s="227"/>
      <c r="EW43" s="227"/>
      <c r="EX43" s="227"/>
      <c r="EY43" s="227"/>
      <c r="EZ43" s="227"/>
      <c r="FA43" s="227"/>
      <c r="FB43" s="227"/>
      <c r="FC43" s="227"/>
      <c r="FD43" s="227"/>
      <c r="FE43" s="227"/>
      <c r="FF43" s="227"/>
      <c r="FG43" s="227"/>
      <c r="FH43" s="227"/>
      <c r="FI43" s="227"/>
      <c r="FJ43" s="227"/>
      <c r="FK43" s="227"/>
      <c r="FL43" s="227"/>
      <c r="FM43" s="227"/>
      <c r="FN43" s="227"/>
      <c r="FO43" s="227"/>
      <c r="FP43" s="227"/>
      <c r="FQ43" s="227"/>
      <c r="FR43" s="227"/>
      <c r="FS43" s="227"/>
      <c r="FT43" s="227"/>
      <c r="FU43" s="227"/>
      <c r="FV43" s="227"/>
      <c r="FW43" s="227"/>
      <c r="FX43" s="227"/>
      <c r="FY43" s="227"/>
      <c r="FZ43" s="227"/>
      <c r="GA43" s="227"/>
      <c r="GB43" s="227"/>
      <c r="GC43" s="227"/>
      <c r="GD43" s="227"/>
      <c r="GE43" s="227"/>
      <c r="GF43" s="227"/>
      <c r="GG43" s="227"/>
      <c r="GH43" s="227"/>
      <c r="GI43" s="227"/>
      <c r="GJ43" s="227"/>
      <c r="GK43" s="227"/>
      <c r="GL43" s="227"/>
      <c r="GM43" s="227"/>
      <c r="GN43" s="227"/>
      <c r="GO43" s="227"/>
      <c r="GP43" s="227"/>
      <c r="GQ43" s="227"/>
      <c r="GR43" s="227"/>
      <c r="GS43" s="227"/>
      <c r="GT43" s="227"/>
      <c r="GU43" s="227"/>
      <c r="GV43" s="227"/>
      <c r="GW43" s="227"/>
      <c r="GX43" s="227"/>
      <c r="GY43" s="227"/>
      <c r="GZ43" s="227"/>
      <c r="HA43" s="227"/>
      <c r="HB43" s="227"/>
      <c r="HC43" s="227"/>
      <c r="HD43" s="227"/>
      <c r="HE43" s="227"/>
      <c r="HF43" s="227"/>
      <c r="HG43" s="227"/>
      <c r="HH43" s="227"/>
      <c r="HI43" s="227"/>
      <c r="HJ43" s="227"/>
      <c r="HK43" s="227"/>
      <c r="HL43" s="227"/>
      <c r="HM43" s="227"/>
      <c r="HN43" s="227"/>
      <c r="HO43" s="227"/>
      <c r="HP43" s="227"/>
      <c r="HQ43" s="227"/>
      <c r="HR43" s="227"/>
      <c r="HS43" s="227"/>
      <c r="HT43" s="227"/>
      <c r="HU43" s="227"/>
      <c r="HV43" s="227"/>
      <c r="HW43" s="227"/>
      <c r="HX43" s="227"/>
      <c r="HY43" s="227"/>
      <c r="HZ43" s="227"/>
      <c r="IA43" s="227"/>
      <c r="IB43" s="227"/>
      <c r="IC43" s="227"/>
      <c r="ID43" s="227"/>
      <c r="IE43" s="227"/>
      <c r="IF43" s="227"/>
      <c r="IG43" s="227"/>
      <c r="IH43" s="227"/>
      <c r="II43" s="227"/>
      <c r="IJ43" s="227"/>
      <c r="IK43" s="227"/>
      <c r="IL43" s="227"/>
      <c r="IM43" s="227"/>
      <c r="IN43" s="227"/>
      <c r="IO43" s="227"/>
      <c r="IP43" s="227"/>
      <c r="IQ43" s="227"/>
      <c r="IR43" s="227"/>
      <c r="IS43" s="227"/>
      <c r="IT43" s="227"/>
      <c r="IU43" s="227"/>
      <c r="IV43" s="227"/>
      <c r="IW43" s="227"/>
      <c r="IX43" s="227"/>
      <c r="IY43" s="227"/>
      <c r="IZ43" s="227"/>
      <c r="JA43" s="227"/>
      <c r="JB43" s="227"/>
      <c r="JC43" s="227"/>
      <c r="JD43" s="227"/>
      <c r="JE43" s="227"/>
      <c r="JF43" s="227"/>
      <c r="JG43" s="227"/>
      <c r="JH43" s="227"/>
      <c r="JI43" s="227"/>
      <c r="JJ43" s="227"/>
      <c r="JK43" s="227"/>
      <c r="JL43" s="227"/>
      <c r="JM43" s="227"/>
      <c r="JN43" s="227"/>
      <c r="JO43" s="227"/>
      <c r="JP43" s="227"/>
      <c r="JQ43" s="227"/>
      <c r="JR43" s="227"/>
      <c r="JS43" s="227"/>
      <c r="JT43" s="227"/>
      <c r="JU43" s="227"/>
      <c r="JV43" s="227"/>
      <c r="JW43" s="227"/>
      <c r="JX43" s="227"/>
      <c r="JY43" s="227"/>
      <c r="JZ43" s="227"/>
      <c r="KA43" s="227"/>
      <c r="KB43" s="227"/>
      <c r="KC43" s="227"/>
      <c r="KD43" s="227"/>
      <c r="KE43" s="227"/>
      <c r="KF43" s="227"/>
      <c r="KG43" s="227"/>
      <c r="KH43" s="227"/>
      <c r="KI43" s="227"/>
      <c r="KJ43" s="227"/>
      <c r="KK43" s="227"/>
      <c r="KL43" s="227"/>
      <c r="KM43" s="227"/>
      <c r="KN43" s="227"/>
      <c r="KO43" s="227"/>
      <c r="KP43" s="227"/>
      <c r="KQ43" s="227"/>
      <c r="KR43" s="227"/>
      <c r="KS43" s="227"/>
      <c r="KT43" s="227"/>
      <c r="KU43" s="227"/>
      <c r="KV43" s="227"/>
      <c r="KW43" s="227"/>
      <c r="KX43" s="227"/>
      <c r="KY43" s="227"/>
      <c r="KZ43" s="227"/>
      <c r="LA43" s="227"/>
      <c r="LB43" s="227"/>
      <c r="LC43" s="227"/>
      <c r="LD43" s="227"/>
      <c r="LE43" s="227"/>
      <c r="LF43" s="227"/>
      <c r="LG43" s="227"/>
      <c r="LH43" s="227"/>
      <c r="LI43" s="227"/>
      <c r="LJ43" s="227"/>
      <c r="LK43" s="227"/>
      <c r="LL43" s="227"/>
      <c r="LM43" s="227"/>
      <c r="LN43" s="227"/>
      <c r="LO43" s="227"/>
      <c r="LP43" s="227"/>
      <c r="LQ43" s="227"/>
      <c r="LR43" s="227"/>
      <c r="LS43" s="227"/>
      <c r="LT43" s="227"/>
      <c r="LU43" s="227"/>
      <c r="LV43" s="227"/>
      <c r="LW43" s="227"/>
      <c r="LX43" s="227"/>
      <c r="LY43" s="227"/>
      <c r="LZ43" s="227"/>
      <c r="MA43" s="227"/>
      <c r="MB43" s="227"/>
      <c r="MC43" s="227"/>
      <c r="MD43" s="227"/>
      <c r="ME43" s="227"/>
      <c r="MF43" s="227"/>
      <c r="MG43" s="227"/>
      <c r="MH43" s="227"/>
      <c r="MI43" s="227"/>
      <c r="MJ43" s="227"/>
      <c r="MK43" s="227"/>
      <c r="ML43" s="227"/>
      <c r="MM43" s="227"/>
      <c r="MN43" s="227"/>
      <c r="MO43" s="227"/>
      <c r="MP43" s="227"/>
      <c r="MQ43" s="227"/>
      <c r="MR43" s="227"/>
      <c r="MS43" s="227"/>
      <c r="MT43" s="227"/>
      <c r="MU43" s="227"/>
      <c r="MV43" s="227"/>
      <c r="MW43" s="227"/>
      <c r="MX43" s="227"/>
      <c r="MY43" s="227"/>
      <c r="MZ43" s="227"/>
      <c r="NA43" s="227"/>
      <c r="NB43" s="227"/>
      <c r="NC43" s="227"/>
      <c r="ND43" s="227"/>
      <c r="NE43" s="227"/>
      <c r="NF43" s="227"/>
      <c r="NG43" s="227"/>
      <c r="NH43" s="227"/>
      <c r="NI43" s="227"/>
      <c r="NJ43" s="227"/>
      <c r="NK43" s="227"/>
      <c r="NL43" s="227"/>
      <c r="NM43" s="227"/>
      <c r="NN43" s="227"/>
      <c r="NO43" s="227"/>
      <c r="NP43" s="227"/>
      <c r="NQ43" s="227"/>
      <c r="NR43" s="227"/>
      <c r="NS43" s="227"/>
      <c r="NT43" s="227"/>
      <c r="NU43" s="227"/>
      <c r="NV43" s="227"/>
      <c r="NW43" s="227"/>
      <c r="NX43" s="227"/>
      <c r="NY43" s="227"/>
      <c r="NZ43" s="227"/>
      <c r="OA43" s="227"/>
      <c r="OB43" s="227"/>
      <c r="OC43" s="227"/>
      <c r="OD43" s="227"/>
      <c r="OE43" s="227"/>
      <c r="OF43" s="227"/>
      <c r="OG43" s="227"/>
      <c r="OH43" s="227"/>
      <c r="OI43" s="227"/>
      <c r="OJ43" s="227"/>
      <c r="OK43" s="227"/>
      <c r="OL43" s="227"/>
      <c r="OM43" s="227"/>
      <c r="ON43" s="227"/>
      <c r="OO43" s="227"/>
      <c r="OP43" s="227"/>
      <c r="OQ43" s="227"/>
      <c r="OR43" s="227"/>
      <c r="OS43" s="227"/>
      <c r="OT43" s="227"/>
      <c r="OU43" s="227"/>
      <c r="OV43" s="227"/>
      <c r="OW43" s="227"/>
      <c r="OX43" s="227"/>
      <c r="OY43" s="227"/>
      <c r="OZ43" s="227"/>
      <c r="PA43" s="227"/>
      <c r="PB43" s="227"/>
      <c r="PC43" s="227"/>
      <c r="PD43" s="227"/>
      <c r="PE43" s="227"/>
      <c r="PF43" s="227"/>
      <c r="PG43" s="227"/>
      <c r="PH43" s="227"/>
      <c r="PI43" s="227"/>
      <c r="PJ43" s="227"/>
      <c r="PK43" s="227"/>
      <c r="PL43" s="227"/>
      <c r="PM43" s="227"/>
      <c r="PN43" s="227"/>
      <c r="PO43" s="227"/>
      <c r="PP43" s="227"/>
      <c r="PQ43" s="227"/>
      <c r="PR43" s="227"/>
      <c r="PS43" s="227"/>
      <c r="PT43" s="227"/>
      <c r="PU43" s="227"/>
      <c r="PV43" s="227"/>
      <c r="PW43" s="227"/>
      <c r="PX43" s="227"/>
      <c r="PY43" s="227"/>
      <c r="PZ43" s="227"/>
      <c r="QA43" s="227"/>
      <c r="QB43" s="227"/>
      <c r="QC43" s="227"/>
      <c r="QD43" s="227"/>
      <c r="QE43" s="227"/>
      <c r="QF43" s="227"/>
      <c r="QG43" s="227"/>
      <c r="QH43" s="227"/>
      <c r="QI43" s="227"/>
      <c r="QJ43" s="227"/>
      <c r="QK43" s="227"/>
      <c r="QL43" s="227"/>
      <c r="QM43" s="227"/>
      <c r="QN43" s="227"/>
      <c r="QO43" s="227"/>
      <c r="QP43" s="227"/>
      <c r="QQ43" s="227"/>
      <c r="QR43" s="227"/>
      <c r="QS43" s="227"/>
      <c r="QT43" s="227"/>
      <c r="QU43" s="227"/>
      <c r="QV43" s="227"/>
      <c r="QW43" s="227"/>
      <c r="QX43" s="227"/>
      <c r="QY43" s="227"/>
      <c r="QZ43" s="227"/>
      <c r="RA43" s="227"/>
      <c r="RB43" s="227"/>
      <c r="RC43" s="227"/>
      <c r="RD43" s="227"/>
      <c r="RE43" s="227"/>
      <c r="RF43" s="227"/>
      <c r="RG43" s="227"/>
      <c r="RH43" s="227"/>
      <c r="RI43" s="227"/>
      <c r="RJ43" s="227"/>
      <c r="RK43" s="227"/>
      <c r="RL43" s="227"/>
      <c r="RM43" s="227"/>
      <c r="RN43" s="227"/>
      <c r="RO43" s="227"/>
      <c r="RP43" s="227"/>
      <c r="RQ43" s="227"/>
      <c r="RR43" s="227"/>
      <c r="RS43" s="227"/>
      <c r="RT43" s="227"/>
      <c r="RU43" s="227"/>
      <c r="RV43" s="227"/>
      <c r="RW43" s="227"/>
      <c r="RX43" s="227"/>
      <c r="RY43" s="227"/>
      <c r="RZ43" s="227"/>
      <c r="SA43" s="227"/>
      <c r="SB43" s="227"/>
    </row>
    <row r="44" spans="1:496" s="233" customFormat="1" ht="15" customHeight="1" x14ac:dyDescent="0.25">
      <c r="A44" s="231"/>
      <c r="B44" s="231"/>
      <c r="C44" s="232"/>
      <c r="D44" s="231"/>
      <c r="F44" s="227"/>
      <c r="G44" s="227"/>
      <c r="H44" s="227"/>
      <c r="I44" s="227"/>
      <c r="J44" s="227"/>
      <c r="K44" s="227"/>
      <c r="L44" s="227"/>
      <c r="M44" s="227"/>
      <c r="N44" s="227"/>
      <c r="O44" s="227"/>
      <c r="P44" s="227"/>
      <c r="Q44" s="227"/>
      <c r="R44" s="227"/>
      <c r="S44" s="227"/>
      <c r="T44" s="227"/>
      <c r="U44" s="227"/>
      <c r="V44" s="227"/>
      <c r="W44" s="227"/>
      <c r="X44" s="227"/>
      <c r="Y44" s="227"/>
      <c r="Z44" s="227"/>
      <c r="AA44" s="227"/>
      <c r="AB44" s="227"/>
      <c r="AC44" s="227"/>
      <c r="AD44" s="227"/>
      <c r="AE44" s="227"/>
      <c r="AF44" s="227"/>
      <c r="AG44" s="227"/>
      <c r="AH44" s="227"/>
      <c r="AI44" s="227"/>
      <c r="AJ44" s="227"/>
      <c r="AK44" s="227"/>
      <c r="AL44" s="227"/>
      <c r="AM44" s="227"/>
      <c r="AN44" s="227"/>
      <c r="AO44" s="227"/>
      <c r="AP44" s="227"/>
      <c r="AQ44" s="227"/>
      <c r="AR44" s="227"/>
      <c r="AS44" s="227"/>
      <c r="AT44" s="227"/>
      <c r="AU44" s="227"/>
      <c r="AV44" s="227"/>
      <c r="AW44" s="227"/>
      <c r="AX44" s="227"/>
      <c r="AY44" s="227"/>
      <c r="AZ44" s="227"/>
      <c r="BA44" s="227"/>
      <c r="BB44" s="227"/>
      <c r="BC44" s="227"/>
      <c r="BD44" s="227"/>
      <c r="BE44" s="227"/>
      <c r="BF44" s="227"/>
      <c r="BG44" s="227"/>
      <c r="BH44" s="227"/>
      <c r="BI44" s="227"/>
      <c r="BJ44" s="227"/>
      <c r="BK44" s="227"/>
      <c r="BL44" s="227"/>
      <c r="BM44" s="227"/>
      <c r="BN44" s="227"/>
      <c r="BO44" s="227"/>
      <c r="BP44" s="227"/>
      <c r="BQ44" s="227"/>
      <c r="BR44" s="227"/>
      <c r="BS44" s="227"/>
      <c r="BT44" s="227"/>
      <c r="BU44" s="227"/>
      <c r="BV44" s="227"/>
      <c r="BW44" s="227"/>
      <c r="BX44" s="227"/>
      <c r="BY44" s="227"/>
      <c r="BZ44" s="227"/>
      <c r="CA44" s="227"/>
      <c r="CB44" s="227"/>
      <c r="CC44" s="227"/>
      <c r="CD44" s="227"/>
      <c r="CE44" s="227"/>
      <c r="CF44" s="227"/>
      <c r="CG44" s="227"/>
      <c r="CH44" s="227"/>
      <c r="CI44" s="227"/>
      <c r="CJ44" s="227"/>
      <c r="CK44" s="227"/>
      <c r="CL44" s="227"/>
      <c r="CM44" s="227"/>
      <c r="CN44" s="227"/>
      <c r="CO44" s="227"/>
      <c r="CP44" s="227"/>
      <c r="CQ44" s="227"/>
      <c r="CR44" s="227"/>
      <c r="CS44" s="227"/>
      <c r="CT44" s="227"/>
      <c r="CU44" s="227"/>
      <c r="CV44" s="227"/>
      <c r="CW44" s="227"/>
      <c r="CX44" s="227"/>
      <c r="CY44" s="227"/>
      <c r="CZ44" s="227"/>
      <c r="DA44" s="227"/>
      <c r="DB44" s="227"/>
      <c r="DC44" s="227"/>
      <c r="DD44" s="227"/>
      <c r="DE44" s="227"/>
      <c r="DF44" s="227"/>
      <c r="DG44" s="227"/>
      <c r="DH44" s="227"/>
      <c r="DI44" s="227"/>
      <c r="DJ44" s="227"/>
      <c r="DK44" s="227"/>
      <c r="DL44" s="227"/>
      <c r="DM44" s="227"/>
      <c r="DN44" s="227"/>
      <c r="DO44" s="227"/>
      <c r="DP44" s="227"/>
      <c r="DQ44" s="227"/>
      <c r="DR44" s="227"/>
      <c r="DS44" s="227"/>
      <c r="DT44" s="227"/>
      <c r="DU44" s="227"/>
      <c r="DV44" s="227"/>
      <c r="DW44" s="227"/>
      <c r="DX44" s="227"/>
      <c r="DY44" s="227"/>
      <c r="DZ44" s="227"/>
      <c r="EA44" s="227"/>
      <c r="EB44" s="227"/>
      <c r="EC44" s="227"/>
      <c r="ED44" s="227"/>
      <c r="EE44" s="227"/>
      <c r="EF44" s="227"/>
      <c r="EG44" s="227"/>
      <c r="EH44" s="227"/>
      <c r="EI44" s="227"/>
      <c r="EJ44" s="227"/>
      <c r="EK44" s="227"/>
      <c r="EL44" s="227"/>
      <c r="EM44" s="227"/>
      <c r="EN44" s="227"/>
      <c r="EO44" s="227"/>
      <c r="EP44" s="227"/>
      <c r="EQ44" s="227"/>
      <c r="ER44" s="227"/>
      <c r="ES44" s="227"/>
      <c r="ET44" s="227"/>
      <c r="EU44" s="227"/>
      <c r="EV44" s="227"/>
      <c r="EW44" s="227"/>
      <c r="EX44" s="227"/>
      <c r="EY44" s="227"/>
      <c r="EZ44" s="227"/>
      <c r="FA44" s="227"/>
      <c r="FB44" s="227"/>
      <c r="FC44" s="227"/>
      <c r="FD44" s="227"/>
      <c r="FE44" s="227"/>
      <c r="FF44" s="227"/>
      <c r="FG44" s="227"/>
      <c r="FH44" s="227"/>
      <c r="FI44" s="227"/>
      <c r="FJ44" s="227"/>
      <c r="FK44" s="227"/>
      <c r="FL44" s="227"/>
      <c r="FM44" s="227"/>
      <c r="FN44" s="227"/>
      <c r="FO44" s="227"/>
      <c r="FP44" s="227"/>
      <c r="FQ44" s="227"/>
      <c r="FR44" s="227"/>
      <c r="FS44" s="227"/>
      <c r="FT44" s="227"/>
      <c r="FU44" s="227"/>
      <c r="FV44" s="227"/>
      <c r="FW44" s="227"/>
      <c r="FX44" s="227"/>
      <c r="FY44" s="227"/>
      <c r="FZ44" s="227"/>
      <c r="GA44" s="227"/>
      <c r="GB44" s="227"/>
      <c r="GC44" s="227"/>
      <c r="GD44" s="227"/>
      <c r="GE44" s="227"/>
      <c r="GF44" s="227"/>
      <c r="GG44" s="227"/>
      <c r="GH44" s="227"/>
      <c r="GI44" s="227"/>
      <c r="GJ44" s="227"/>
      <c r="GK44" s="227"/>
      <c r="GL44" s="227"/>
      <c r="GM44" s="227"/>
      <c r="GN44" s="227"/>
      <c r="GO44" s="227"/>
      <c r="GP44" s="227"/>
      <c r="GQ44" s="227"/>
      <c r="GR44" s="227"/>
      <c r="GS44" s="227"/>
      <c r="GT44" s="227"/>
      <c r="GU44" s="227"/>
      <c r="GV44" s="227"/>
      <c r="GW44" s="227"/>
      <c r="GX44" s="227"/>
      <c r="GY44" s="227"/>
      <c r="GZ44" s="227"/>
      <c r="HA44" s="227"/>
      <c r="HB44" s="227"/>
      <c r="HC44" s="227"/>
      <c r="HD44" s="227"/>
      <c r="HE44" s="227"/>
      <c r="HF44" s="227"/>
      <c r="HG44" s="227"/>
      <c r="HH44" s="227"/>
      <c r="HI44" s="227"/>
      <c r="HJ44" s="227"/>
      <c r="HK44" s="227"/>
      <c r="HL44" s="227"/>
      <c r="HM44" s="227"/>
      <c r="HN44" s="227"/>
      <c r="HO44" s="227"/>
      <c r="HP44" s="227"/>
      <c r="HQ44" s="227"/>
      <c r="HR44" s="227"/>
      <c r="HS44" s="227"/>
      <c r="HT44" s="227"/>
      <c r="HU44" s="227"/>
      <c r="HV44" s="227"/>
      <c r="HW44" s="227"/>
      <c r="HX44" s="227"/>
      <c r="HY44" s="227"/>
      <c r="HZ44" s="227"/>
      <c r="IA44" s="227"/>
      <c r="IB44" s="227"/>
      <c r="IC44" s="227"/>
      <c r="ID44" s="227"/>
      <c r="IE44" s="227"/>
      <c r="IF44" s="227"/>
      <c r="IG44" s="227"/>
      <c r="IH44" s="227"/>
      <c r="II44" s="227"/>
      <c r="IJ44" s="227"/>
      <c r="IK44" s="227"/>
      <c r="IL44" s="227"/>
      <c r="IM44" s="227"/>
      <c r="IN44" s="227"/>
      <c r="IO44" s="227"/>
      <c r="IP44" s="227"/>
      <c r="IQ44" s="227"/>
      <c r="IR44" s="227"/>
      <c r="IS44" s="227"/>
      <c r="IT44" s="227"/>
      <c r="IU44" s="227"/>
      <c r="IV44" s="227"/>
      <c r="IW44" s="227"/>
      <c r="IX44" s="227"/>
      <c r="IY44" s="227"/>
      <c r="IZ44" s="227"/>
      <c r="JA44" s="227"/>
      <c r="JB44" s="227"/>
      <c r="JC44" s="227"/>
      <c r="JD44" s="227"/>
      <c r="JE44" s="227"/>
      <c r="JF44" s="227"/>
      <c r="JG44" s="227"/>
      <c r="JH44" s="227"/>
      <c r="JI44" s="227"/>
      <c r="JJ44" s="227"/>
      <c r="JK44" s="227"/>
      <c r="JL44" s="227"/>
      <c r="JM44" s="227"/>
      <c r="JN44" s="227"/>
      <c r="JO44" s="227"/>
      <c r="JP44" s="227"/>
      <c r="JQ44" s="227"/>
      <c r="JR44" s="227"/>
      <c r="JS44" s="227"/>
      <c r="JT44" s="227"/>
      <c r="JU44" s="227"/>
      <c r="JV44" s="227"/>
      <c r="JW44" s="227"/>
      <c r="JX44" s="227"/>
      <c r="JY44" s="227"/>
      <c r="JZ44" s="227"/>
      <c r="KA44" s="227"/>
      <c r="KB44" s="227"/>
      <c r="KC44" s="227"/>
      <c r="KD44" s="227"/>
      <c r="KE44" s="227"/>
      <c r="KF44" s="227"/>
      <c r="KG44" s="227"/>
      <c r="KH44" s="227"/>
      <c r="KI44" s="227"/>
      <c r="KJ44" s="227"/>
      <c r="KK44" s="227"/>
      <c r="KL44" s="227"/>
      <c r="KM44" s="227"/>
      <c r="KN44" s="227"/>
      <c r="KO44" s="227"/>
      <c r="KP44" s="227"/>
      <c r="KQ44" s="227"/>
      <c r="KR44" s="227"/>
      <c r="KS44" s="227"/>
      <c r="KT44" s="227"/>
      <c r="KU44" s="227"/>
      <c r="KV44" s="227"/>
      <c r="KW44" s="227"/>
      <c r="KX44" s="227"/>
      <c r="KY44" s="227"/>
      <c r="KZ44" s="227"/>
      <c r="LA44" s="227"/>
      <c r="LB44" s="227"/>
      <c r="LC44" s="227"/>
      <c r="LD44" s="227"/>
      <c r="LE44" s="227"/>
      <c r="LF44" s="227"/>
      <c r="LG44" s="227"/>
      <c r="LH44" s="227"/>
      <c r="LI44" s="227"/>
      <c r="LJ44" s="227"/>
      <c r="LK44" s="227"/>
      <c r="LL44" s="227"/>
      <c r="LM44" s="227"/>
      <c r="LN44" s="227"/>
      <c r="LO44" s="227"/>
      <c r="LP44" s="227"/>
      <c r="LQ44" s="227"/>
      <c r="LR44" s="227"/>
      <c r="LS44" s="227"/>
      <c r="LT44" s="227"/>
      <c r="LU44" s="227"/>
      <c r="LV44" s="227"/>
      <c r="LW44" s="227"/>
      <c r="LX44" s="227"/>
      <c r="LY44" s="227"/>
      <c r="LZ44" s="227"/>
      <c r="MA44" s="227"/>
      <c r="MB44" s="227"/>
      <c r="MC44" s="227"/>
      <c r="MD44" s="227"/>
      <c r="ME44" s="227"/>
      <c r="MF44" s="227"/>
      <c r="MG44" s="227"/>
      <c r="MH44" s="227"/>
      <c r="MI44" s="227"/>
      <c r="MJ44" s="227"/>
      <c r="MK44" s="227"/>
      <c r="ML44" s="227"/>
      <c r="MM44" s="227"/>
      <c r="MN44" s="227"/>
      <c r="MO44" s="227"/>
      <c r="MP44" s="227"/>
      <c r="MQ44" s="227"/>
      <c r="MR44" s="227"/>
      <c r="MS44" s="227"/>
      <c r="MT44" s="227"/>
      <c r="MU44" s="227"/>
      <c r="MV44" s="227"/>
      <c r="MW44" s="227"/>
      <c r="MX44" s="227"/>
      <c r="MY44" s="227"/>
      <c r="MZ44" s="227"/>
      <c r="NA44" s="227"/>
      <c r="NB44" s="227"/>
      <c r="NC44" s="227"/>
      <c r="ND44" s="227"/>
      <c r="NE44" s="227"/>
      <c r="NF44" s="227"/>
      <c r="NG44" s="227"/>
      <c r="NH44" s="227"/>
      <c r="NI44" s="227"/>
      <c r="NJ44" s="227"/>
      <c r="NK44" s="227"/>
      <c r="NL44" s="227"/>
      <c r="NM44" s="227"/>
      <c r="NN44" s="227"/>
      <c r="NO44" s="227"/>
      <c r="NP44" s="227"/>
      <c r="NQ44" s="227"/>
      <c r="NR44" s="227"/>
      <c r="NS44" s="227"/>
      <c r="NT44" s="227"/>
      <c r="NU44" s="227"/>
      <c r="NV44" s="227"/>
      <c r="NW44" s="227"/>
      <c r="NX44" s="227"/>
      <c r="NY44" s="227"/>
      <c r="NZ44" s="227"/>
      <c r="OA44" s="227"/>
      <c r="OB44" s="227"/>
      <c r="OC44" s="227"/>
      <c r="OD44" s="227"/>
      <c r="OE44" s="227"/>
      <c r="OF44" s="227"/>
      <c r="OG44" s="227"/>
      <c r="OH44" s="227"/>
      <c r="OI44" s="227"/>
      <c r="OJ44" s="227"/>
      <c r="OK44" s="227"/>
      <c r="OL44" s="227"/>
      <c r="OM44" s="227"/>
      <c r="ON44" s="227"/>
      <c r="OO44" s="227"/>
      <c r="OP44" s="227"/>
      <c r="OQ44" s="227"/>
      <c r="OR44" s="227"/>
      <c r="OS44" s="227"/>
      <c r="OT44" s="227"/>
      <c r="OU44" s="227"/>
      <c r="OV44" s="227"/>
      <c r="OW44" s="227"/>
      <c r="OX44" s="227"/>
      <c r="OY44" s="227"/>
      <c r="OZ44" s="227"/>
      <c r="PA44" s="227"/>
      <c r="PB44" s="227"/>
      <c r="PC44" s="227"/>
      <c r="PD44" s="227"/>
      <c r="PE44" s="227"/>
      <c r="PF44" s="227"/>
      <c r="PG44" s="227"/>
      <c r="PH44" s="227"/>
      <c r="PI44" s="227"/>
      <c r="PJ44" s="227"/>
      <c r="PK44" s="227"/>
      <c r="PL44" s="227"/>
      <c r="PM44" s="227"/>
      <c r="PN44" s="227"/>
      <c r="PO44" s="227"/>
      <c r="PP44" s="227"/>
      <c r="PQ44" s="227"/>
      <c r="PR44" s="227"/>
      <c r="PS44" s="227"/>
      <c r="PT44" s="227"/>
      <c r="PU44" s="227"/>
      <c r="PV44" s="227"/>
      <c r="PW44" s="227"/>
      <c r="PX44" s="227"/>
      <c r="PY44" s="227"/>
      <c r="PZ44" s="227"/>
      <c r="QA44" s="227"/>
      <c r="QB44" s="227"/>
      <c r="QC44" s="227"/>
      <c r="QD44" s="227"/>
      <c r="QE44" s="227"/>
      <c r="QF44" s="227"/>
      <c r="QG44" s="227"/>
      <c r="QH44" s="227"/>
      <c r="QI44" s="227"/>
      <c r="QJ44" s="227"/>
      <c r="QK44" s="227"/>
      <c r="QL44" s="227"/>
      <c r="QM44" s="227"/>
      <c r="QN44" s="227"/>
      <c r="QO44" s="227"/>
      <c r="QP44" s="227"/>
      <c r="QQ44" s="227"/>
      <c r="QR44" s="227"/>
      <c r="QS44" s="227"/>
      <c r="QT44" s="227"/>
      <c r="QU44" s="227"/>
      <c r="QV44" s="227"/>
      <c r="QW44" s="227"/>
      <c r="QX44" s="227"/>
      <c r="QY44" s="227"/>
      <c r="QZ44" s="227"/>
      <c r="RA44" s="227"/>
      <c r="RB44" s="227"/>
      <c r="RC44" s="227"/>
      <c r="RD44" s="227"/>
      <c r="RE44" s="227"/>
      <c r="RF44" s="227"/>
      <c r="RG44" s="227"/>
      <c r="RH44" s="227"/>
      <c r="RI44" s="227"/>
      <c r="RJ44" s="227"/>
      <c r="RK44" s="227"/>
      <c r="RL44" s="227"/>
      <c r="RM44" s="227"/>
      <c r="RN44" s="227"/>
      <c r="RO44" s="227"/>
      <c r="RP44" s="227"/>
      <c r="RQ44" s="227"/>
      <c r="RR44" s="227"/>
      <c r="RS44" s="227"/>
      <c r="RT44" s="227"/>
      <c r="RU44" s="227"/>
      <c r="RV44" s="227"/>
      <c r="RW44" s="227"/>
      <c r="RX44" s="227"/>
      <c r="RY44" s="227"/>
      <c r="RZ44" s="227"/>
      <c r="SA44" s="227"/>
      <c r="SB44" s="227"/>
    </row>
    <row r="45" spans="1:496" s="233" customFormat="1" ht="15" customHeight="1" x14ac:dyDescent="0.25">
      <c r="A45" s="231"/>
      <c r="B45" s="231"/>
      <c r="C45" s="232"/>
      <c r="D45" s="231"/>
      <c r="F45" s="227"/>
      <c r="G45" s="227"/>
      <c r="H45" s="227"/>
      <c r="I45" s="227"/>
      <c r="J45" s="227"/>
      <c r="K45" s="227"/>
      <c r="L45" s="227"/>
      <c r="M45" s="227"/>
      <c r="N45" s="227"/>
      <c r="O45" s="227"/>
      <c r="P45" s="227"/>
      <c r="Q45" s="227"/>
      <c r="R45" s="227"/>
      <c r="S45" s="227"/>
      <c r="T45" s="227"/>
      <c r="U45" s="227"/>
      <c r="V45" s="227"/>
      <c r="W45" s="227"/>
      <c r="X45" s="227"/>
      <c r="Y45" s="227"/>
      <c r="Z45" s="227"/>
      <c r="AA45" s="227"/>
      <c r="AB45" s="227"/>
      <c r="AC45" s="227"/>
      <c r="AD45" s="227"/>
      <c r="AE45" s="227"/>
      <c r="AF45" s="227"/>
      <c r="AG45" s="227"/>
      <c r="AH45" s="227"/>
      <c r="AI45" s="227"/>
      <c r="AJ45" s="227"/>
      <c r="AK45" s="227"/>
      <c r="AL45" s="227"/>
      <c r="AM45" s="227"/>
      <c r="AN45" s="227"/>
      <c r="AO45" s="227"/>
      <c r="AP45" s="227"/>
      <c r="AQ45" s="227"/>
      <c r="AR45" s="227"/>
      <c r="AS45" s="227"/>
      <c r="AT45" s="227"/>
      <c r="AU45" s="227"/>
      <c r="AV45" s="227"/>
      <c r="AW45" s="227"/>
      <c r="AX45" s="227"/>
      <c r="AY45" s="227"/>
      <c r="AZ45" s="227"/>
      <c r="BA45" s="227"/>
      <c r="BB45" s="227"/>
      <c r="BC45" s="227"/>
      <c r="BD45" s="227"/>
      <c r="BE45" s="227"/>
      <c r="BF45" s="227"/>
      <c r="BG45" s="227"/>
      <c r="BH45" s="227"/>
      <c r="BI45" s="227"/>
      <c r="BJ45" s="227"/>
      <c r="BK45" s="227"/>
      <c r="BL45" s="227"/>
      <c r="BM45" s="227"/>
      <c r="BN45" s="227"/>
      <c r="BO45" s="227"/>
      <c r="BP45" s="227"/>
      <c r="BQ45" s="227"/>
      <c r="BR45" s="227"/>
      <c r="BS45" s="227"/>
      <c r="BT45" s="227"/>
      <c r="BU45" s="227"/>
      <c r="BV45" s="227"/>
      <c r="BW45" s="227"/>
      <c r="BX45" s="227"/>
      <c r="BY45" s="227"/>
      <c r="BZ45" s="227"/>
      <c r="CA45" s="227"/>
      <c r="CB45" s="227"/>
      <c r="CC45" s="227"/>
      <c r="CD45" s="227"/>
      <c r="CE45" s="227"/>
      <c r="CF45" s="227"/>
      <c r="CG45" s="227"/>
      <c r="CH45" s="227"/>
      <c r="CI45" s="227"/>
      <c r="CJ45" s="227"/>
      <c r="CK45" s="227"/>
      <c r="CL45" s="227"/>
      <c r="CM45" s="227"/>
      <c r="CN45" s="227"/>
      <c r="CO45" s="227"/>
      <c r="CP45" s="227"/>
      <c r="CQ45" s="227"/>
      <c r="CR45" s="227"/>
      <c r="CS45" s="227"/>
      <c r="CT45" s="227"/>
      <c r="CU45" s="227"/>
      <c r="CV45" s="227"/>
      <c r="CW45" s="227"/>
      <c r="CX45" s="227"/>
      <c r="CY45" s="227"/>
      <c r="CZ45" s="227"/>
      <c r="DA45" s="227"/>
      <c r="DB45" s="227"/>
      <c r="DC45" s="227"/>
      <c r="DD45" s="227"/>
      <c r="DE45" s="227"/>
      <c r="DF45" s="227"/>
      <c r="DG45" s="227"/>
      <c r="DH45" s="227"/>
      <c r="DI45" s="227"/>
      <c r="DJ45" s="227"/>
      <c r="DK45" s="227"/>
      <c r="DL45" s="227"/>
      <c r="DM45" s="227"/>
      <c r="DN45" s="227"/>
      <c r="DO45" s="227"/>
      <c r="DP45" s="227"/>
      <c r="DQ45" s="227"/>
      <c r="DR45" s="227"/>
      <c r="DS45" s="227"/>
      <c r="DT45" s="227"/>
      <c r="DU45" s="227"/>
      <c r="DV45" s="227"/>
      <c r="DW45" s="227"/>
      <c r="DX45" s="227"/>
      <c r="DY45" s="227"/>
      <c r="DZ45" s="227"/>
      <c r="EA45" s="227"/>
      <c r="EB45" s="227"/>
      <c r="EC45" s="227"/>
      <c r="ED45" s="227"/>
      <c r="EE45" s="227"/>
      <c r="EF45" s="227"/>
      <c r="EG45" s="227"/>
      <c r="EH45" s="227"/>
      <c r="EI45" s="227"/>
      <c r="EJ45" s="227"/>
      <c r="EK45" s="227"/>
      <c r="EL45" s="227"/>
      <c r="EM45" s="227"/>
      <c r="EN45" s="227"/>
      <c r="EO45" s="227"/>
      <c r="EP45" s="227"/>
      <c r="EQ45" s="227"/>
      <c r="ER45" s="227"/>
      <c r="ES45" s="227"/>
      <c r="ET45" s="227"/>
      <c r="EU45" s="227"/>
      <c r="EV45" s="227"/>
      <c r="EW45" s="227"/>
      <c r="EX45" s="227"/>
      <c r="EY45" s="227"/>
      <c r="EZ45" s="227"/>
      <c r="FA45" s="227"/>
      <c r="FB45" s="227"/>
      <c r="FC45" s="227"/>
      <c r="FD45" s="227"/>
      <c r="FE45" s="227"/>
      <c r="FF45" s="227"/>
      <c r="FG45" s="227"/>
      <c r="FH45" s="227"/>
      <c r="FI45" s="227"/>
      <c r="FJ45" s="227"/>
      <c r="FK45" s="227"/>
      <c r="FL45" s="227"/>
      <c r="FM45" s="227"/>
      <c r="FN45" s="227"/>
      <c r="FO45" s="227"/>
      <c r="FP45" s="227"/>
      <c r="FQ45" s="227"/>
      <c r="FR45" s="227"/>
      <c r="FS45" s="227"/>
      <c r="FT45" s="227"/>
      <c r="FU45" s="227"/>
      <c r="FV45" s="227"/>
      <c r="FW45" s="227"/>
      <c r="FX45" s="227"/>
      <c r="FY45" s="227"/>
      <c r="FZ45" s="227"/>
      <c r="GA45" s="227"/>
      <c r="GB45" s="227"/>
      <c r="GC45" s="227"/>
      <c r="GD45" s="227"/>
      <c r="GE45" s="227"/>
      <c r="GF45" s="227"/>
      <c r="GG45" s="227"/>
      <c r="GH45" s="227"/>
      <c r="GI45" s="227"/>
      <c r="GJ45" s="227"/>
      <c r="GK45" s="227"/>
      <c r="GL45" s="227"/>
      <c r="GM45" s="227"/>
      <c r="GN45" s="227"/>
      <c r="GO45" s="227"/>
      <c r="GP45" s="227"/>
      <c r="GQ45" s="227"/>
      <c r="GR45" s="227"/>
      <c r="GS45" s="227"/>
      <c r="GT45" s="227"/>
      <c r="GU45" s="227"/>
      <c r="GV45" s="227"/>
      <c r="GW45" s="227"/>
      <c r="GX45" s="227"/>
      <c r="GY45" s="227"/>
      <c r="GZ45" s="227"/>
      <c r="HA45" s="227"/>
      <c r="HB45" s="227"/>
      <c r="HC45" s="227"/>
      <c r="HD45" s="227"/>
      <c r="HE45" s="227"/>
      <c r="HF45" s="227"/>
      <c r="HG45" s="227"/>
      <c r="HH45" s="227"/>
      <c r="HI45" s="227"/>
      <c r="HJ45" s="227"/>
      <c r="HK45" s="227"/>
      <c r="HL45" s="227"/>
      <c r="HM45" s="227"/>
      <c r="HN45" s="227"/>
      <c r="HO45" s="227"/>
      <c r="HP45" s="227"/>
      <c r="HQ45" s="227"/>
      <c r="HR45" s="227"/>
      <c r="HS45" s="227"/>
      <c r="HT45" s="227"/>
      <c r="HU45" s="227"/>
      <c r="HV45" s="227"/>
      <c r="HW45" s="227"/>
      <c r="HX45" s="227"/>
      <c r="HY45" s="227"/>
      <c r="HZ45" s="227"/>
      <c r="IA45" s="227"/>
      <c r="IB45" s="227"/>
      <c r="IC45" s="227"/>
      <c r="ID45" s="227"/>
      <c r="IE45" s="227"/>
      <c r="IF45" s="227"/>
      <c r="IG45" s="227"/>
      <c r="IH45" s="227"/>
      <c r="II45" s="227"/>
      <c r="IJ45" s="227"/>
      <c r="IK45" s="227"/>
      <c r="IL45" s="227"/>
      <c r="IM45" s="227"/>
      <c r="IN45" s="227"/>
      <c r="IO45" s="227"/>
      <c r="IP45" s="227"/>
      <c r="IQ45" s="227"/>
      <c r="IR45" s="227"/>
      <c r="IS45" s="227"/>
      <c r="IT45" s="227"/>
      <c r="IU45" s="227"/>
      <c r="IV45" s="227"/>
      <c r="IW45" s="227"/>
      <c r="IX45" s="227"/>
      <c r="IY45" s="227"/>
      <c r="IZ45" s="227"/>
      <c r="JA45" s="227"/>
      <c r="JB45" s="227"/>
      <c r="JC45" s="227"/>
      <c r="JD45" s="227"/>
      <c r="JE45" s="227"/>
      <c r="JF45" s="227"/>
      <c r="JG45" s="227"/>
      <c r="JH45" s="227"/>
      <c r="JI45" s="227"/>
      <c r="JJ45" s="227"/>
      <c r="JK45" s="227"/>
      <c r="JL45" s="227"/>
      <c r="JM45" s="227"/>
      <c r="JN45" s="227"/>
      <c r="JO45" s="227"/>
      <c r="JP45" s="227"/>
      <c r="JQ45" s="227"/>
      <c r="JR45" s="227"/>
      <c r="JS45" s="227"/>
      <c r="JT45" s="227"/>
      <c r="JU45" s="227"/>
      <c r="JV45" s="227"/>
      <c r="JW45" s="227"/>
      <c r="JX45" s="227"/>
      <c r="JY45" s="227"/>
      <c r="JZ45" s="227"/>
      <c r="KA45" s="227"/>
      <c r="KB45" s="227"/>
      <c r="KC45" s="227"/>
      <c r="KD45" s="227"/>
      <c r="KE45" s="227"/>
      <c r="KF45" s="227"/>
      <c r="KG45" s="227"/>
      <c r="KH45" s="227"/>
      <c r="KI45" s="227"/>
      <c r="KJ45" s="227"/>
      <c r="KK45" s="227"/>
      <c r="KL45" s="227"/>
      <c r="KM45" s="227"/>
      <c r="KN45" s="227"/>
      <c r="KO45" s="227"/>
      <c r="KP45" s="227"/>
      <c r="KQ45" s="227"/>
      <c r="KR45" s="227"/>
      <c r="KS45" s="227"/>
      <c r="KT45" s="227"/>
      <c r="KU45" s="227"/>
      <c r="KV45" s="227"/>
      <c r="KW45" s="227"/>
      <c r="KX45" s="227"/>
      <c r="KY45" s="227"/>
      <c r="KZ45" s="227"/>
      <c r="LA45" s="227"/>
      <c r="LB45" s="227"/>
      <c r="LC45" s="227"/>
      <c r="LD45" s="227"/>
      <c r="LE45" s="227"/>
      <c r="LF45" s="227"/>
      <c r="LG45" s="227"/>
      <c r="LH45" s="227"/>
      <c r="LI45" s="227"/>
      <c r="LJ45" s="227"/>
      <c r="LK45" s="227"/>
      <c r="LL45" s="227"/>
      <c r="LM45" s="227"/>
      <c r="LN45" s="227"/>
      <c r="LO45" s="227"/>
      <c r="LP45" s="227"/>
      <c r="LQ45" s="227"/>
      <c r="LR45" s="227"/>
      <c r="LS45" s="227"/>
      <c r="LT45" s="227"/>
      <c r="LU45" s="227"/>
      <c r="LV45" s="227"/>
      <c r="LW45" s="227"/>
      <c r="LX45" s="227"/>
      <c r="LY45" s="227"/>
      <c r="LZ45" s="227"/>
      <c r="MA45" s="227"/>
      <c r="MB45" s="227"/>
      <c r="MC45" s="227"/>
      <c r="MD45" s="227"/>
      <c r="ME45" s="227"/>
      <c r="MF45" s="227"/>
      <c r="MG45" s="227"/>
      <c r="MH45" s="227"/>
      <c r="MI45" s="227"/>
      <c r="MJ45" s="227"/>
      <c r="MK45" s="227"/>
      <c r="ML45" s="227"/>
      <c r="MM45" s="227"/>
      <c r="MN45" s="227"/>
      <c r="MO45" s="227"/>
      <c r="MP45" s="227"/>
      <c r="MQ45" s="227"/>
      <c r="MR45" s="227"/>
      <c r="MS45" s="227"/>
      <c r="MT45" s="227"/>
      <c r="MU45" s="227"/>
      <c r="MV45" s="227"/>
      <c r="MW45" s="227"/>
      <c r="MX45" s="227"/>
      <c r="MY45" s="227"/>
      <c r="MZ45" s="227"/>
      <c r="NA45" s="227"/>
      <c r="NB45" s="227"/>
      <c r="NC45" s="227"/>
      <c r="ND45" s="227"/>
      <c r="NE45" s="227"/>
      <c r="NF45" s="227"/>
      <c r="NG45" s="227"/>
      <c r="NH45" s="227"/>
      <c r="NI45" s="227"/>
      <c r="NJ45" s="227"/>
      <c r="NK45" s="227"/>
      <c r="NL45" s="227"/>
      <c r="NM45" s="227"/>
      <c r="NN45" s="227"/>
      <c r="NO45" s="227"/>
      <c r="NP45" s="227"/>
      <c r="NQ45" s="227"/>
      <c r="NR45" s="227"/>
      <c r="NS45" s="227"/>
      <c r="NT45" s="227"/>
      <c r="NU45" s="227"/>
      <c r="NV45" s="227"/>
      <c r="NW45" s="227"/>
      <c r="NX45" s="227"/>
      <c r="NY45" s="227"/>
      <c r="NZ45" s="227"/>
      <c r="OA45" s="227"/>
      <c r="OB45" s="227"/>
      <c r="OC45" s="227"/>
      <c r="OD45" s="227"/>
      <c r="OE45" s="227"/>
      <c r="OF45" s="227"/>
      <c r="OG45" s="227"/>
      <c r="OH45" s="227"/>
      <c r="OI45" s="227"/>
      <c r="OJ45" s="227"/>
      <c r="OK45" s="227"/>
      <c r="OL45" s="227"/>
      <c r="OM45" s="227"/>
      <c r="ON45" s="227"/>
      <c r="OO45" s="227"/>
      <c r="OP45" s="227"/>
      <c r="OQ45" s="227"/>
      <c r="OR45" s="227"/>
      <c r="OS45" s="227"/>
      <c r="OT45" s="227"/>
      <c r="OU45" s="227"/>
      <c r="OV45" s="227"/>
      <c r="OW45" s="227"/>
      <c r="OX45" s="227"/>
      <c r="OY45" s="227"/>
      <c r="OZ45" s="227"/>
      <c r="PA45" s="227"/>
      <c r="PB45" s="227"/>
      <c r="PC45" s="227"/>
      <c r="PD45" s="227"/>
      <c r="PE45" s="227"/>
      <c r="PF45" s="227"/>
      <c r="PG45" s="227"/>
      <c r="PH45" s="227"/>
      <c r="PI45" s="227"/>
      <c r="PJ45" s="227"/>
      <c r="PK45" s="227"/>
      <c r="PL45" s="227"/>
      <c r="PM45" s="227"/>
      <c r="PN45" s="227"/>
      <c r="PO45" s="227"/>
      <c r="PP45" s="227"/>
      <c r="PQ45" s="227"/>
      <c r="PR45" s="227"/>
      <c r="PS45" s="227"/>
      <c r="PT45" s="227"/>
      <c r="PU45" s="227"/>
      <c r="PV45" s="227"/>
      <c r="PW45" s="227"/>
      <c r="PX45" s="227"/>
      <c r="PY45" s="227"/>
      <c r="PZ45" s="227"/>
      <c r="QA45" s="227"/>
      <c r="QB45" s="227"/>
      <c r="QC45" s="227"/>
      <c r="QD45" s="227"/>
      <c r="QE45" s="227"/>
      <c r="QF45" s="227"/>
      <c r="QG45" s="227"/>
      <c r="QH45" s="227"/>
      <c r="QI45" s="227"/>
      <c r="QJ45" s="227"/>
      <c r="QK45" s="227"/>
      <c r="QL45" s="227"/>
      <c r="QM45" s="227"/>
      <c r="QN45" s="227"/>
      <c r="QO45" s="227"/>
      <c r="QP45" s="227"/>
      <c r="QQ45" s="227"/>
      <c r="QR45" s="227"/>
      <c r="QS45" s="227"/>
      <c r="QT45" s="227"/>
      <c r="QU45" s="227"/>
      <c r="QV45" s="227"/>
      <c r="QW45" s="227"/>
      <c r="QX45" s="227"/>
      <c r="QY45" s="227"/>
      <c r="QZ45" s="227"/>
      <c r="RA45" s="227"/>
      <c r="RB45" s="227"/>
      <c r="RC45" s="227"/>
      <c r="RD45" s="227"/>
      <c r="RE45" s="227"/>
      <c r="RF45" s="227"/>
      <c r="RG45" s="227"/>
      <c r="RH45" s="227"/>
      <c r="RI45" s="227"/>
      <c r="RJ45" s="227"/>
      <c r="RK45" s="227"/>
      <c r="RL45" s="227"/>
      <c r="RM45" s="227"/>
      <c r="RN45" s="227"/>
      <c r="RO45" s="227"/>
      <c r="RP45" s="227"/>
      <c r="RQ45" s="227"/>
      <c r="RR45" s="227"/>
      <c r="RS45" s="227"/>
      <c r="RT45" s="227"/>
      <c r="RU45" s="227"/>
      <c r="RV45" s="227"/>
      <c r="RW45" s="227"/>
      <c r="RX45" s="227"/>
      <c r="RY45" s="227"/>
      <c r="RZ45" s="227"/>
      <c r="SA45" s="227"/>
      <c r="SB45" s="227"/>
    </row>
    <row r="46" spans="1:496" ht="15" customHeight="1" x14ac:dyDescent="0.25">
      <c r="A46" s="228" t="str">
        <f t="shared" si="0"/>
        <v>INDEC-CM - 37420-11</v>
      </c>
      <c r="B46" s="228">
        <v>37420</v>
      </c>
      <c r="C46" s="97" t="s">
        <v>51</v>
      </c>
      <c r="D46" s="228">
        <v>11</v>
      </c>
      <c r="E46" s="227" t="s">
        <v>86</v>
      </c>
    </row>
    <row r="47" spans="1:496" ht="15" customHeight="1" x14ac:dyDescent="0.25">
      <c r="A47" s="228" t="str">
        <f t="shared" si="0"/>
        <v>INDEC-CM - 37420-12</v>
      </c>
      <c r="B47" s="228">
        <v>37420</v>
      </c>
      <c r="C47" s="97" t="s">
        <v>51</v>
      </c>
      <c r="D47" s="228">
        <v>12</v>
      </c>
      <c r="E47" s="227" t="s">
        <v>87</v>
      </c>
    </row>
    <row r="48" spans="1:496" ht="15" customHeight="1" x14ac:dyDescent="0.25">
      <c r="A48" s="228" t="str">
        <f t="shared" si="0"/>
        <v>INDEC-CM - 44822-11</v>
      </c>
      <c r="B48" s="228">
        <v>44822</v>
      </c>
      <c r="C48" s="97" t="s">
        <v>51</v>
      </c>
      <c r="D48" s="228">
        <v>11</v>
      </c>
      <c r="E48" s="227" t="s">
        <v>88</v>
      </c>
    </row>
    <row r="49" spans="1:5" ht="15" customHeight="1" x14ac:dyDescent="0.25">
      <c r="A49" s="228" t="str">
        <f t="shared" si="0"/>
        <v>INDEC-CM - 44826-11</v>
      </c>
      <c r="B49" s="228">
        <v>44826</v>
      </c>
      <c r="C49" s="97" t="s">
        <v>51</v>
      </c>
      <c r="D49" s="228">
        <v>11</v>
      </c>
      <c r="E49" s="227" t="s">
        <v>89</v>
      </c>
    </row>
    <row r="50" spans="1:5" ht="15" customHeight="1" x14ac:dyDescent="0.25">
      <c r="A50" s="228" t="str">
        <f t="shared" si="0"/>
        <v>INDEC-CM - 44826-12</v>
      </c>
      <c r="B50" s="228">
        <v>44826</v>
      </c>
      <c r="C50" s="97" t="s">
        <v>51</v>
      </c>
      <c r="D50" s="228">
        <v>12</v>
      </c>
      <c r="E50" s="227" t="s">
        <v>90</v>
      </c>
    </row>
    <row r="51" spans="1:5" ht="15" customHeight="1" x14ac:dyDescent="0.25">
      <c r="A51" s="228" t="str">
        <f t="shared" si="0"/>
        <v>INDEC-CM - 42911-21</v>
      </c>
      <c r="B51" s="228">
        <v>42911</v>
      </c>
      <c r="C51" s="97" t="s">
        <v>51</v>
      </c>
      <c r="D51" s="228">
        <v>21</v>
      </c>
      <c r="E51" s="227" t="s">
        <v>91</v>
      </c>
    </row>
    <row r="52" spans="1:5" ht="15" customHeight="1" x14ac:dyDescent="0.25">
      <c r="A52" s="228" t="str">
        <f t="shared" si="0"/>
        <v>INDEC-CM - 41277-21</v>
      </c>
      <c r="B52" s="228">
        <v>41277</v>
      </c>
      <c r="C52" s="97" t="s">
        <v>51</v>
      </c>
      <c r="D52" s="228">
        <v>21</v>
      </c>
      <c r="E52" s="227" t="s">
        <v>92</v>
      </c>
    </row>
    <row r="53" spans="1:5" ht="15" customHeight="1" x14ac:dyDescent="0.25">
      <c r="A53" s="228" t="str">
        <f t="shared" si="0"/>
        <v>INDEC-CM - 41277-11</v>
      </c>
      <c r="B53" s="228">
        <v>41277</v>
      </c>
      <c r="C53" s="97" t="s">
        <v>51</v>
      </c>
      <c r="D53" s="228">
        <v>11</v>
      </c>
      <c r="E53" s="227" t="s">
        <v>93</v>
      </c>
    </row>
    <row r="54" spans="1:5" ht="15" customHeight="1" x14ac:dyDescent="0.25">
      <c r="A54" s="228" t="str">
        <f t="shared" si="0"/>
        <v>INDEC-CM - 41516-11</v>
      </c>
      <c r="B54" s="228">
        <v>41516</v>
      </c>
      <c r="C54" s="97" t="s">
        <v>51</v>
      </c>
      <c r="D54" s="228">
        <v>11</v>
      </c>
      <c r="E54" s="227" t="s">
        <v>94</v>
      </c>
    </row>
    <row r="55" spans="1:5" ht="15" customHeight="1" x14ac:dyDescent="0.25">
      <c r="A55" s="228" t="str">
        <f t="shared" si="0"/>
        <v>INDEC-CM - 41516-12</v>
      </c>
      <c r="B55" s="228">
        <v>41516</v>
      </c>
      <c r="C55" s="97" t="s">
        <v>51</v>
      </c>
      <c r="D55" s="228">
        <v>12</v>
      </c>
      <c r="E55" s="227" t="s">
        <v>95</v>
      </c>
    </row>
    <row r="56" spans="1:5" ht="15" customHeight="1" x14ac:dyDescent="0.25">
      <c r="A56" s="228" t="str">
        <f t="shared" si="0"/>
        <v>INDEC-CM - 41273-11</v>
      </c>
      <c r="B56" s="228">
        <v>41273</v>
      </c>
      <c r="C56" s="97" t="s">
        <v>51</v>
      </c>
      <c r="D56" s="228">
        <v>11</v>
      </c>
      <c r="E56" s="227" t="s">
        <v>96</v>
      </c>
    </row>
    <row r="57" spans="1:5" ht="15" customHeight="1" x14ac:dyDescent="0.25">
      <c r="A57" s="228" t="str">
        <f t="shared" si="0"/>
        <v>INDEC-CM - 41273-12</v>
      </c>
      <c r="B57" s="228">
        <v>41273</v>
      </c>
      <c r="C57" s="97" t="s">
        <v>51</v>
      </c>
      <c r="D57" s="228">
        <v>12</v>
      </c>
      <c r="E57" s="227" t="s">
        <v>97</v>
      </c>
    </row>
    <row r="58" spans="1:5" ht="15" customHeight="1" x14ac:dyDescent="0.25">
      <c r="A58" s="228" t="str">
        <f t="shared" si="0"/>
        <v>INDEC-CM - 41277-41</v>
      </c>
      <c r="B58" s="228">
        <v>41277</v>
      </c>
      <c r="C58" s="97" t="s">
        <v>51</v>
      </c>
      <c r="D58" s="228">
        <v>41</v>
      </c>
      <c r="E58" s="227" t="s">
        <v>98</v>
      </c>
    </row>
    <row r="59" spans="1:5" ht="15" customHeight="1" x14ac:dyDescent="0.25">
      <c r="A59" s="228" t="str">
        <f t="shared" si="0"/>
        <v>INDEC-CM - 41277-31</v>
      </c>
      <c r="B59" s="228">
        <v>41277</v>
      </c>
      <c r="C59" s="97" t="s">
        <v>51</v>
      </c>
      <c r="D59" s="228">
        <v>31</v>
      </c>
      <c r="E59" s="227" t="s">
        <v>99</v>
      </c>
    </row>
    <row r="60" spans="1:5" ht="15" customHeight="1" x14ac:dyDescent="0.25">
      <c r="A60" s="228" t="str">
        <f t="shared" si="0"/>
        <v>INDEC-CM - 41543-11</v>
      </c>
      <c r="B60" s="228">
        <v>41543</v>
      </c>
      <c r="C60" s="97" t="s">
        <v>51</v>
      </c>
      <c r="D60" s="228">
        <v>11</v>
      </c>
      <c r="E60" s="227" t="s">
        <v>100</v>
      </c>
    </row>
    <row r="61" spans="1:5" ht="15" customHeight="1" x14ac:dyDescent="0.25">
      <c r="A61" s="228" t="str">
        <f t="shared" si="0"/>
        <v>INDEC-CM - 36320-21</v>
      </c>
      <c r="B61" s="228">
        <v>36320</v>
      </c>
      <c r="C61" s="97" t="s">
        <v>51</v>
      </c>
      <c r="D61" s="228">
        <v>21</v>
      </c>
      <c r="E61" s="227" t="s">
        <v>101</v>
      </c>
    </row>
    <row r="62" spans="1:5" ht="15" customHeight="1" x14ac:dyDescent="0.25">
      <c r="A62" s="228" t="str">
        <f t="shared" si="0"/>
        <v>INDEC-CM - 36320-22</v>
      </c>
      <c r="B62" s="228">
        <v>36320</v>
      </c>
      <c r="C62" s="97" t="s">
        <v>51</v>
      </c>
      <c r="D62" s="228">
        <v>22</v>
      </c>
      <c r="E62" s="227" t="s">
        <v>102</v>
      </c>
    </row>
    <row r="63" spans="1:5" ht="15" customHeight="1" x14ac:dyDescent="0.25">
      <c r="A63" s="228" t="str">
        <f t="shared" si="0"/>
        <v>INDEC-CM - 36320-11</v>
      </c>
      <c r="B63" s="228">
        <v>36320</v>
      </c>
      <c r="C63" s="97" t="s">
        <v>51</v>
      </c>
      <c r="D63" s="228">
        <v>11</v>
      </c>
      <c r="E63" s="227" t="s">
        <v>103</v>
      </c>
    </row>
    <row r="64" spans="1:5" ht="15" customHeight="1" x14ac:dyDescent="0.25">
      <c r="A64" s="228" t="str">
        <f t="shared" si="0"/>
        <v>INDEC-CM - 36320-12</v>
      </c>
      <c r="B64" s="228">
        <v>36320</v>
      </c>
      <c r="C64" s="97" t="s">
        <v>51</v>
      </c>
      <c r="D64" s="228">
        <v>12</v>
      </c>
      <c r="E64" s="227" t="s">
        <v>104</v>
      </c>
    </row>
    <row r="65" spans="1:496" ht="15" customHeight="1" x14ac:dyDescent="0.25">
      <c r="A65" s="228" t="str">
        <f t="shared" si="0"/>
        <v>INDEC-CM - 15320-11</v>
      </c>
      <c r="B65" s="228">
        <v>15320</v>
      </c>
      <c r="C65" s="97" t="s">
        <v>51</v>
      </c>
      <c r="D65" s="228">
        <v>11</v>
      </c>
      <c r="E65" s="227" t="s">
        <v>105</v>
      </c>
    </row>
    <row r="66" spans="1:496" ht="15" customHeight="1" x14ac:dyDescent="0.25">
      <c r="A66" s="228" t="str">
        <f t="shared" si="0"/>
        <v>INDEC-CM - 37350-61</v>
      </c>
      <c r="B66" s="228">
        <v>37350</v>
      </c>
      <c r="C66" s="97" t="s">
        <v>51</v>
      </c>
      <c r="D66" s="228">
        <v>61</v>
      </c>
      <c r="E66" s="230" t="s">
        <v>106</v>
      </c>
    </row>
    <row r="67" spans="1:496" ht="15" customHeight="1" x14ac:dyDescent="0.25">
      <c r="A67" s="228" t="str">
        <f t="shared" si="0"/>
        <v>INDEC-CM - 37440-31</v>
      </c>
      <c r="B67" s="228">
        <v>37440</v>
      </c>
      <c r="C67" s="97" t="s">
        <v>51</v>
      </c>
      <c r="D67" s="228">
        <v>31</v>
      </c>
      <c r="E67" s="227" t="s">
        <v>107</v>
      </c>
    </row>
    <row r="68" spans="1:496" ht="15" customHeight="1" x14ac:dyDescent="0.25">
      <c r="A68" s="228" t="str">
        <f t="shared" si="0"/>
        <v>INDEC-CM - 37440-11</v>
      </c>
      <c r="B68" s="228">
        <v>37440</v>
      </c>
      <c r="C68" s="97" t="s">
        <v>51</v>
      </c>
      <c r="D68" s="228">
        <v>11</v>
      </c>
      <c r="E68" s="227" t="s">
        <v>108</v>
      </c>
    </row>
    <row r="69" spans="1:496" ht="15" customHeight="1" x14ac:dyDescent="0.25">
      <c r="A69" s="228" t="str">
        <f t="shared" si="0"/>
        <v>INDEC-CM - 44821-21</v>
      </c>
      <c r="B69" s="228">
        <v>44821</v>
      </c>
      <c r="C69" s="97" t="s">
        <v>51</v>
      </c>
      <c r="D69" s="228">
        <v>21</v>
      </c>
      <c r="E69" s="227" t="s">
        <v>109</v>
      </c>
    </row>
    <row r="70" spans="1:496" ht="15" customHeight="1" x14ac:dyDescent="0.25">
      <c r="A70" s="228" t="str">
        <f t="shared" ref="A70:A133" si="1">CONCATENATE("INDEC-CM - ",B70,C70,D70)</f>
        <v>INDEC-CM - 36320-31</v>
      </c>
      <c r="B70" s="228">
        <v>36320</v>
      </c>
      <c r="C70" s="97" t="s">
        <v>51</v>
      </c>
      <c r="D70" s="228">
        <v>31</v>
      </c>
      <c r="E70" s="227" t="s">
        <v>110</v>
      </c>
    </row>
    <row r="71" spans="1:496" ht="15" customHeight="1" x14ac:dyDescent="0.25">
      <c r="A71" s="228" t="str">
        <f t="shared" si="1"/>
        <v>INDEC-CM - 41278-12</v>
      </c>
      <c r="B71" s="228">
        <v>41278</v>
      </c>
      <c r="C71" s="97" t="s">
        <v>51</v>
      </c>
      <c r="D71" s="228">
        <v>12</v>
      </c>
      <c r="E71" s="230" t="s">
        <v>111</v>
      </c>
    </row>
    <row r="72" spans="1:496" ht="15" customHeight="1" x14ac:dyDescent="0.25">
      <c r="A72" s="228" t="str">
        <f t="shared" si="1"/>
        <v>INDEC-CM - 41278-11</v>
      </c>
      <c r="B72" s="228">
        <v>41278</v>
      </c>
      <c r="C72" s="97" t="s">
        <v>51</v>
      </c>
      <c r="D72" s="228">
        <v>11</v>
      </c>
      <c r="E72" s="230" t="s">
        <v>112</v>
      </c>
    </row>
    <row r="73" spans="1:496" ht="15" customHeight="1" x14ac:dyDescent="0.25">
      <c r="A73" s="228" t="str">
        <f t="shared" si="1"/>
        <v>INDEC-CM - 36320-41</v>
      </c>
      <c r="B73" s="228">
        <v>36320</v>
      </c>
      <c r="C73" s="97" t="s">
        <v>51</v>
      </c>
      <c r="D73" s="228">
        <v>41</v>
      </c>
      <c r="E73" s="227" t="s">
        <v>113</v>
      </c>
    </row>
    <row r="74" spans="1:496" ht="15" customHeight="1" x14ac:dyDescent="0.25">
      <c r="A74" s="228" t="str">
        <f t="shared" si="1"/>
        <v>INDEC-CM - 41516-21</v>
      </c>
      <c r="B74" s="228">
        <v>41516</v>
      </c>
      <c r="C74" s="97" t="s">
        <v>51</v>
      </c>
      <c r="D74" s="228">
        <v>21</v>
      </c>
      <c r="E74" s="227" t="s">
        <v>114</v>
      </c>
    </row>
    <row r="75" spans="1:496" s="233" customFormat="1" ht="15" customHeight="1" x14ac:dyDescent="0.25">
      <c r="A75" s="231"/>
      <c r="B75" s="231"/>
      <c r="C75" s="232"/>
      <c r="D75" s="231"/>
      <c r="E75" s="234"/>
      <c r="F75" s="227"/>
      <c r="G75" s="227"/>
      <c r="H75" s="227"/>
      <c r="I75" s="227"/>
      <c r="J75" s="227"/>
      <c r="K75" s="227"/>
      <c r="L75" s="227"/>
      <c r="M75" s="227"/>
      <c r="N75" s="227"/>
      <c r="O75" s="227"/>
      <c r="P75" s="227"/>
      <c r="Q75" s="227"/>
      <c r="R75" s="227"/>
      <c r="S75" s="227"/>
      <c r="T75" s="227"/>
      <c r="U75" s="227"/>
      <c r="V75" s="227"/>
      <c r="W75" s="227"/>
      <c r="X75" s="227"/>
      <c r="Y75" s="227"/>
      <c r="Z75" s="227"/>
      <c r="AA75" s="227"/>
      <c r="AB75" s="227"/>
      <c r="AC75" s="227"/>
      <c r="AD75" s="227"/>
      <c r="AE75" s="227"/>
      <c r="AF75" s="227"/>
      <c r="AG75" s="227"/>
      <c r="AH75" s="227"/>
      <c r="AI75" s="227"/>
      <c r="AJ75" s="227"/>
      <c r="AK75" s="227"/>
      <c r="AL75" s="227"/>
      <c r="AM75" s="227"/>
      <c r="AN75" s="227"/>
      <c r="AO75" s="227"/>
      <c r="AP75" s="227"/>
      <c r="AQ75" s="227"/>
      <c r="AR75" s="227"/>
      <c r="AS75" s="227"/>
      <c r="AT75" s="227"/>
      <c r="AU75" s="227"/>
      <c r="AV75" s="227"/>
      <c r="AW75" s="227"/>
      <c r="AX75" s="227"/>
      <c r="AY75" s="227"/>
      <c r="AZ75" s="227"/>
      <c r="BA75" s="227"/>
      <c r="BB75" s="227"/>
      <c r="BC75" s="227"/>
      <c r="BD75" s="227"/>
      <c r="BE75" s="227"/>
      <c r="BF75" s="227"/>
      <c r="BG75" s="227"/>
      <c r="BH75" s="227"/>
      <c r="BI75" s="227"/>
      <c r="BJ75" s="227"/>
      <c r="BK75" s="227"/>
      <c r="BL75" s="227"/>
      <c r="BM75" s="227"/>
      <c r="BN75" s="227"/>
      <c r="BO75" s="227"/>
      <c r="BP75" s="227"/>
      <c r="BQ75" s="227"/>
      <c r="BR75" s="227"/>
      <c r="BS75" s="227"/>
      <c r="BT75" s="227"/>
      <c r="BU75" s="227"/>
      <c r="BV75" s="227"/>
      <c r="BW75" s="227"/>
      <c r="BX75" s="227"/>
      <c r="BY75" s="227"/>
      <c r="BZ75" s="227"/>
      <c r="CA75" s="227"/>
      <c r="CB75" s="227"/>
      <c r="CC75" s="227"/>
      <c r="CD75" s="227"/>
      <c r="CE75" s="227"/>
      <c r="CF75" s="227"/>
      <c r="CG75" s="227"/>
      <c r="CH75" s="227"/>
      <c r="CI75" s="227"/>
      <c r="CJ75" s="227"/>
      <c r="CK75" s="227"/>
      <c r="CL75" s="227"/>
      <c r="CM75" s="227"/>
      <c r="CN75" s="227"/>
      <c r="CO75" s="227"/>
      <c r="CP75" s="227"/>
      <c r="CQ75" s="227"/>
      <c r="CR75" s="227"/>
      <c r="CS75" s="227"/>
      <c r="CT75" s="227"/>
      <c r="CU75" s="227"/>
      <c r="CV75" s="227"/>
      <c r="CW75" s="227"/>
      <c r="CX75" s="227"/>
      <c r="CY75" s="227"/>
      <c r="CZ75" s="227"/>
      <c r="DA75" s="227"/>
      <c r="DB75" s="227"/>
      <c r="DC75" s="227"/>
      <c r="DD75" s="227"/>
      <c r="DE75" s="227"/>
      <c r="DF75" s="227"/>
      <c r="DG75" s="227"/>
      <c r="DH75" s="227"/>
      <c r="DI75" s="227"/>
      <c r="DJ75" s="227"/>
      <c r="DK75" s="227"/>
      <c r="DL75" s="227"/>
      <c r="DM75" s="227"/>
      <c r="DN75" s="227"/>
      <c r="DO75" s="227"/>
      <c r="DP75" s="227"/>
      <c r="DQ75" s="227"/>
      <c r="DR75" s="227"/>
      <c r="DS75" s="227"/>
      <c r="DT75" s="227"/>
      <c r="DU75" s="227"/>
      <c r="DV75" s="227"/>
      <c r="DW75" s="227"/>
      <c r="DX75" s="227"/>
      <c r="DY75" s="227"/>
      <c r="DZ75" s="227"/>
      <c r="EA75" s="227"/>
      <c r="EB75" s="227"/>
      <c r="EC75" s="227"/>
      <c r="ED75" s="227"/>
      <c r="EE75" s="227"/>
      <c r="EF75" s="227"/>
      <c r="EG75" s="227"/>
      <c r="EH75" s="227"/>
      <c r="EI75" s="227"/>
      <c r="EJ75" s="227"/>
      <c r="EK75" s="227"/>
      <c r="EL75" s="227"/>
      <c r="EM75" s="227"/>
      <c r="EN75" s="227"/>
      <c r="EO75" s="227"/>
      <c r="EP75" s="227"/>
      <c r="EQ75" s="227"/>
      <c r="ER75" s="227"/>
      <c r="ES75" s="227"/>
      <c r="ET75" s="227"/>
      <c r="EU75" s="227"/>
      <c r="EV75" s="227"/>
      <c r="EW75" s="227"/>
      <c r="EX75" s="227"/>
      <c r="EY75" s="227"/>
      <c r="EZ75" s="227"/>
      <c r="FA75" s="227"/>
      <c r="FB75" s="227"/>
      <c r="FC75" s="227"/>
      <c r="FD75" s="227"/>
      <c r="FE75" s="227"/>
      <c r="FF75" s="227"/>
      <c r="FG75" s="227"/>
      <c r="FH75" s="227"/>
      <c r="FI75" s="227"/>
      <c r="FJ75" s="227"/>
      <c r="FK75" s="227"/>
      <c r="FL75" s="227"/>
      <c r="FM75" s="227"/>
      <c r="FN75" s="227"/>
      <c r="FO75" s="227"/>
      <c r="FP75" s="227"/>
      <c r="FQ75" s="227"/>
      <c r="FR75" s="227"/>
      <c r="FS75" s="227"/>
      <c r="FT75" s="227"/>
      <c r="FU75" s="227"/>
      <c r="FV75" s="227"/>
      <c r="FW75" s="227"/>
      <c r="FX75" s="227"/>
      <c r="FY75" s="227"/>
      <c r="FZ75" s="227"/>
      <c r="GA75" s="227"/>
      <c r="GB75" s="227"/>
      <c r="GC75" s="227"/>
      <c r="GD75" s="227"/>
      <c r="GE75" s="227"/>
      <c r="GF75" s="227"/>
      <c r="GG75" s="227"/>
      <c r="GH75" s="227"/>
      <c r="GI75" s="227"/>
      <c r="GJ75" s="227"/>
      <c r="GK75" s="227"/>
      <c r="GL75" s="227"/>
      <c r="GM75" s="227"/>
      <c r="GN75" s="227"/>
      <c r="GO75" s="227"/>
      <c r="GP75" s="227"/>
      <c r="GQ75" s="227"/>
      <c r="GR75" s="227"/>
      <c r="GS75" s="227"/>
      <c r="GT75" s="227"/>
      <c r="GU75" s="227"/>
      <c r="GV75" s="227"/>
      <c r="GW75" s="227"/>
      <c r="GX75" s="227"/>
      <c r="GY75" s="227"/>
      <c r="GZ75" s="227"/>
      <c r="HA75" s="227"/>
      <c r="HB75" s="227"/>
      <c r="HC75" s="227"/>
      <c r="HD75" s="227"/>
      <c r="HE75" s="227"/>
      <c r="HF75" s="227"/>
      <c r="HG75" s="227"/>
      <c r="HH75" s="227"/>
      <c r="HI75" s="227"/>
      <c r="HJ75" s="227"/>
      <c r="HK75" s="227"/>
      <c r="HL75" s="227"/>
      <c r="HM75" s="227"/>
      <c r="HN75" s="227"/>
      <c r="HO75" s="227"/>
      <c r="HP75" s="227"/>
      <c r="HQ75" s="227"/>
      <c r="HR75" s="227"/>
      <c r="HS75" s="227"/>
      <c r="HT75" s="227"/>
      <c r="HU75" s="227"/>
      <c r="HV75" s="227"/>
      <c r="HW75" s="227"/>
      <c r="HX75" s="227"/>
      <c r="HY75" s="227"/>
      <c r="HZ75" s="227"/>
      <c r="IA75" s="227"/>
      <c r="IB75" s="227"/>
      <c r="IC75" s="227"/>
      <c r="ID75" s="227"/>
      <c r="IE75" s="227"/>
      <c r="IF75" s="227"/>
      <c r="IG75" s="227"/>
      <c r="IH75" s="227"/>
      <c r="II75" s="227"/>
      <c r="IJ75" s="227"/>
      <c r="IK75" s="227"/>
      <c r="IL75" s="227"/>
      <c r="IM75" s="227"/>
      <c r="IN75" s="227"/>
      <c r="IO75" s="227"/>
      <c r="IP75" s="227"/>
      <c r="IQ75" s="227"/>
      <c r="IR75" s="227"/>
      <c r="IS75" s="227"/>
      <c r="IT75" s="227"/>
      <c r="IU75" s="227"/>
      <c r="IV75" s="227"/>
      <c r="IW75" s="227"/>
      <c r="IX75" s="227"/>
      <c r="IY75" s="227"/>
      <c r="IZ75" s="227"/>
      <c r="JA75" s="227"/>
      <c r="JB75" s="227"/>
      <c r="JC75" s="227"/>
      <c r="JD75" s="227"/>
      <c r="JE75" s="227"/>
      <c r="JF75" s="227"/>
      <c r="JG75" s="227"/>
      <c r="JH75" s="227"/>
      <c r="JI75" s="227"/>
      <c r="JJ75" s="227"/>
      <c r="JK75" s="227"/>
      <c r="JL75" s="227"/>
      <c r="JM75" s="227"/>
      <c r="JN75" s="227"/>
      <c r="JO75" s="227"/>
      <c r="JP75" s="227"/>
      <c r="JQ75" s="227"/>
      <c r="JR75" s="227"/>
      <c r="JS75" s="227"/>
      <c r="JT75" s="227"/>
      <c r="JU75" s="227"/>
      <c r="JV75" s="227"/>
      <c r="JW75" s="227"/>
      <c r="JX75" s="227"/>
      <c r="JY75" s="227"/>
      <c r="JZ75" s="227"/>
      <c r="KA75" s="227"/>
      <c r="KB75" s="227"/>
      <c r="KC75" s="227"/>
      <c r="KD75" s="227"/>
      <c r="KE75" s="227"/>
      <c r="KF75" s="227"/>
      <c r="KG75" s="227"/>
      <c r="KH75" s="227"/>
      <c r="KI75" s="227"/>
      <c r="KJ75" s="227"/>
      <c r="KK75" s="227"/>
      <c r="KL75" s="227"/>
      <c r="KM75" s="227"/>
      <c r="KN75" s="227"/>
      <c r="KO75" s="227"/>
      <c r="KP75" s="227"/>
      <c r="KQ75" s="227"/>
      <c r="KR75" s="227"/>
      <c r="KS75" s="227"/>
      <c r="KT75" s="227"/>
      <c r="KU75" s="227"/>
      <c r="KV75" s="227"/>
      <c r="KW75" s="227"/>
      <c r="KX75" s="227"/>
      <c r="KY75" s="227"/>
      <c r="KZ75" s="227"/>
      <c r="LA75" s="227"/>
      <c r="LB75" s="227"/>
      <c r="LC75" s="227"/>
      <c r="LD75" s="227"/>
      <c r="LE75" s="227"/>
      <c r="LF75" s="227"/>
      <c r="LG75" s="227"/>
      <c r="LH75" s="227"/>
      <c r="LI75" s="227"/>
      <c r="LJ75" s="227"/>
      <c r="LK75" s="227"/>
      <c r="LL75" s="227"/>
      <c r="LM75" s="227"/>
      <c r="LN75" s="227"/>
      <c r="LO75" s="227"/>
      <c r="LP75" s="227"/>
      <c r="LQ75" s="227"/>
      <c r="LR75" s="227"/>
      <c r="LS75" s="227"/>
      <c r="LT75" s="227"/>
      <c r="LU75" s="227"/>
      <c r="LV75" s="227"/>
      <c r="LW75" s="227"/>
      <c r="LX75" s="227"/>
      <c r="LY75" s="227"/>
      <c r="LZ75" s="227"/>
      <c r="MA75" s="227"/>
      <c r="MB75" s="227"/>
      <c r="MC75" s="227"/>
      <c r="MD75" s="227"/>
      <c r="ME75" s="227"/>
      <c r="MF75" s="227"/>
      <c r="MG75" s="227"/>
      <c r="MH75" s="227"/>
      <c r="MI75" s="227"/>
      <c r="MJ75" s="227"/>
      <c r="MK75" s="227"/>
      <c r="ML75" s="227"/>
      <c r="MM75" s="227"/>
      <c r="MN75" s="227"/>
      <c r="MO75" s="227"/>
      <c r="MP75" s="227"/>
      <c r="MQ75" s="227"/>
      <c r="MR75" s="227"/>
      <c r="MS75" s="227"/>
      <c r="MT75" s="227"/>
      <c r="MU75" s="227"/>
      <c r="MV75" s="227"/>
      <c r="MW75" s="227"/>
      <c r="MX75" s="227"/>
      <c r="MY75" s="227"/>
      <c r="MZ75" s="227"/>
      <c r="NA75" s="227"/>
      <c r="NB75" s="227"/>
      <c r="NC75" s="227"/>
      <c r="ND75" s="227"/>
      <c r="NE75" s="227"/>
      <c r="NF75" s="227"/>
      <c r="NG75" s="227"/>
      <c r="NH75" s="227"/>
      <c r="NI75" s="227"/>
      <c r="NJ75" s="227"/>
      <c r="NK75" s="227"/>
      <c r="NL75" s="227"/>
      <c r="NM75" s="227"/>
      <c r="NN75" s="227"/>
      <c r="NO75" s="227"/>
      <c r="NP75" s="227"/>
      <c r="NQ75" s="227"/>
      <c r="NR75" s="227"/>
      <c r="NS75" s="227"/>
      <c r="NT75" s="227"/>
      <c r="NU75" s="227"/>
      <c r="NV75" s="227"/>
      <c r="NW75" s="227"/>
      <c r="NX75" s="227"/>
      <c r="NY75" s="227"/>
      <c r="NZ75" s="227"/>
      <c r="OA75" s="227"/>
      <c r="OB75" s="227"/>
      <c r="OC75" s="227"/>
      <c r="OD75" s="227"/>
      <c r="OE75" s="227"/>
      <c r="OF75" s="227"/>
      <c r="OG75" s="227"/>
      <c r="OH75" s="227"/>
      <c r="OI75" s="227"/>
      <c r="OJ75" s="227"/>
      <c r="OK75" s="227"/>
      <c r="OL75" s="227"/>
      <c r="OM75" s="227"/>
      <c r="ON75" s="227"/>
      <c r="OO75" s="227"/>
      <c r="OP75" s="227"/>
      <c r="OQ75" s="227"/>
      <c r="OR75" s="227"/>
      <c r="OS75" s="227"/>
      <c r="OT75" s="227"/>
      <c r="OU75" s="227"/>
      <c r="OV75" s="227"/>
      <c r="OW75" s="227"/>
      <c r="OX75" s="227"/>
      <c r="OY75" s="227"/>
      <c r="OZ75" s="227"/>
      <c r="PA75" s="227"/>
      <c r="PB75" s="227"/>
      <c r="PC75" s="227"/>
      <c r="PD75" s="227"/>
      <c r="PE75" s="227"/>
      <c r="PF75" s="227"/>
      <c r="PG75" s="227"/>
      <c r="PH75" s="227"/>
      <c r="PI75" s="227"/>
      <c r="PJ75" s="227"/>
      <c r="PK75" s="227"/>
      <c r="PL75" s="227"/>
      <c r="PM75" s="227"/>
      <c r="PN75" s="227"/>
      <c r="PO75" s="227"/>
      <c r="PP75" s="227"/>
      <c r="PQ75" s="227"/>
      <c r="PR75" s="227"/>
      <c r="PS75" s="227"/>
      <c r="PT75" s="227"/>
      <c r="PU75" s="227"/>
      <c r="PV75" s="227"/>
      <c r="PW75" s="227"/>
      <c r="PX75" s="227"/>
      <c r="PY75" s="227"/>
      <c r="PZ75" s="227"/>
      <c r="QA75" s="227"/>
      <c r="QB75" s="227"/>
      <c r="QC75" s="227"/>
      <c r="QD75" s="227"/>
      <c r="QE75" s="227"/>
      <c r="QF75" s="227"/>
      <c r="QG75" s="227"/>
      <c r="QH75" s="227"/>
      <c r="QI75" s="227"/>
      <c r="QJ75" s="227"/>
      <c r="QK75" s="227"/>
      <c r="QL75" s="227"/>
      <c r="QM75" s="227"/>
      <c r="QN75" s="227"/>
      <c r="QO75" s="227"/>
      <c r="QP75" s="227"/>
      <c r="QQ75" s="227"/>
      <c r="QR75" s="227"/>
      <c r="QS75" s="227"/>
      <c r="QT75" s="227"/>
      <c r="QU75" s="227"/>
      <c r="QV75" s="227"/>
      <c r="QW75" s="227"/>
      <c r="QX75" s="227"/>
      <c r="QY75" s="227"/>
      <c r="QZ75" s="227"/>
      <c r="RA75" s="227"/>
      <c r="RB75" s="227"/>
      <c r="RC75" s="227"/>
      <c r="RD75" s="227"/>
      <c r="RE75" s="227"/>
      <c r="RF75" s="227"/>
      <c r="RG75" s="227"/>
      <c r="RH75" s="227"/>
      <c r="RI75" s="227"/>
      <c r="RJ75" s="227"/>
      <c r="RK75" s="227"/>
      <c r="RL75" s="227"/>
      <c r="RM75" s="227"/>
      <c r="RN75" s="227"/>
      <c r="RO75" s="227"/>
      <c r="RP75" s="227"/>
      <c r="RQ75" s="227"/>
      <c r="RR75" s="227"/>
      <c r="RS75" s="227"/>
      <c r="RT75" s="227"/>
      <c r="RU75" s="227"/>
      <c r="RV75" s="227"/>
      <c r="RW75" s="227"/>
      <c r="RX75" s="227"/>
      <c r="RY75" s="227"/>
      <c r="RZ75" s="227"/>
      <c r="SA75" s="227"/>
      <c r="SB75" s="227"/>
    </row>
    <row r="76" spans="1:496" ht="15" customHeight="1" x14ac:dyDescent="0.25">
      <c r="A76" s="228" t="str">
        <f t="shared" si="1"/>
        <v>INDEC-CM - 46350-11</v>
      </c>
      <c r="B76" s="228">
        <v>46350</v>
      </c>
      <c r="C76" s="97" t="s">
        <v>51</v>
      </c>
      <c r="D76" s="228">
        <v>11</v>
      </c>
      <c r="E76" s="227" t="s">
        <v>115</v>
      </c>
    </row>
    <row r="77" spans="1:496" ht="15" customHeight="1" x14ac:dyDescent="0.25">
      <c r="A77" s="228" t="str">
        <f t="shared" si="1"/>
        <v>INDEC-CM - 41278-41</v>
      </c>
      <c r="B77" s="228">
        <v>41278</v>
      </c>
      <c r="C77" s="97" t="s">
        <v>51</v>
      </c>
      <c r="D77" s="228">
        <v>41</v>
      </c>
      <c r="E77" s="230" t="s">
        <v>116</v>
      </c>
    </row>
    <row r="78" spans="1:496" ht="15" customHeight="1" x14ac:dyDescent="0.25">
      <c r="A78" s="228" t="str">
        <f t="shared" si="1"/>
        <v>INDEC-CM - 42999-11</v>
      </c>
      <c r="B78" s="228">
        <v>42999</v>
      </c>
      <c r="C78" s="97" t="s">
        <v>51</v>
      </c>
      <c r="D78" s="228">
        <v>11</v>
      </c>
      <c r="E78" s="227" t="s">
        <v>117</v>
      </c>
    </row>
    <row r="79" spans="1:496" ht="15" customHeight="1" x14ac:dyDescent="0.25">
      <c r="A79" s="228" t="str">
        <f t="shared" si="1"/>
        <v>INDEC-CM - 36320-51</v>
      </c>
      <c r="B79" s="228">
        <v>36320</v>
      </c>
      <c r="C79" s="97" t="s">
        <v>51</v>
      </c>
      <c r="D79" s="228">
        <v>51</v>
      </c>
      <c r="E79" s="227" t="s">
        <v>118</v>
      </c>
    </row>
    <row r="80" spans="1:496" ht="15" customHeight="1" x14ac:dyDescent="0.25">
      <c r="A80" s="228" t="str">
        <f t="shared" si="1"/>
        <v>INDEC-CM - 31600-12</v>
      </c>
      <c r="B80" s="228">
        <v>31600</v>
      </c>
      <c r="C80" s="97" t="s">
        <v>51</v>
      </c>
      <c r="D80" s="228">
        <v>12</v>
      </c>
      <c r="E80" s="227" t="s">
        <v>119</v>
      </c>
    </row>
    <row r="81" spans="1:496" ht="15" customHeight="1" x14ac:dyDescent="0.25">
      <c r="A81" s="228" t="str">
        <f t="shared" si="1"/>
        <v>INDEC-CM - 36950-11</v>
      </c>
      <c r="B81" s="228">
        <v>36950</v>
      </c>
      <c r="C81" s="97" t="s">
        <v>51</v>
      </c>
      <c r="D81" s="228">
        <v>11</v>
      </c>
      <c r="E81" s="227" t="s">
        <v>120</v>
      </c>
    </row>
    <row r="82" spans="1:496" ht="15" customHeight="1" x14ac:dyDescent="0.25">
      <c r="A82" s="228" t="str">
        <f t="shared" si="1"/>
        <v>INDEC-CM - 31600-11</v>
      </c>
      <c r="B82" s="228">
        <v>31600</v>
      </c>
      <c r="C82" s="97" t="s">
        <v>51</v>
      </c>
      <c r="D82" s="228">
        <v>11</v>
      </c>
      <c r="E82" s="227" t="s">
        <v>121</v>
      </c>
    </row>
    <row r="83" spans="1:496" ht="15" customHeight="1" x14ac:dyDescent="0.25">
      <c r="A83" s="228" t="str">
        <f t="shared" si="1"/>
        <v>INDEC-CM - 37112-11</v>
      </c>
      <c r="B83" s="228">
        <v>37112</v>
      </c>
      <c r="C83" s="97" t="s">
        <v>51</v>
      </c>
      <c r="D83" s="228">
        <v>11</v>
      </c>
      <c r="E83" s="227" t="s">
        <v>122</v>
      </c>
    </row>
    <row r="84" spans="1:496" ht="15" customHeight="1" x14ac:dyDescent="0.25">
      <c r="A84" s="228" t="str">
        <f t="shared" si="1"/>
        <v>INDEC-CM - 41278-31</v>
      </c>
      <c r="B84" s="228">
        <v>41278</v>
      </c>
      <c r="C84" s="97" t="s">
        <v>51</v>
      </c>
      <c r="D84" s="228">
        <v>31</v>
      </c>
      <c r="E84" s="230" t="s">
        <v>123</v>
      </c>
    </row>
    <row r="85" spans="1:496" ht="15" customHeight="1" x14ac:dyDescent="0.25">
      <c r="A85" s="228" t="str">
        <f t="shared" si="1"/>
        <v>INDEC-CM - 41278-13</v>
      </c>
      <c r="B85" s="228">
        <v>41278</v>
      </c>
      <c r="C85" s="97" t="s">
        <v>51</v>
      </c>
      <c r="D85" s="228">
        <v>13</v>
      </c>
      <c r="E85" s="230" t="s">
        <v>124</v>
      </c>
    </row>
    <row r="86" spans="1:496" ht="15" customHeight="1" x14ac:dyDescent="0.25">
      <c r="A86" s="228" t="str">
        <f t="shared" si="1"/>
        <v>INDEC-CM - 37570-11</v>
      </c>
      <c r="B86" s="228">
        <v>37570</v>
      </c>
      <c r="C86" s="97" t="s">
        <v>51</v>
      </c>
      <c r="D86" s="228">
        <v>11</v>
      </c>
      <c r="E86" s="230" t="s">
        <v>125</v>
      </c>
    </row>
    <row r="87" spans="1:496" ht="15" customHeight="1" x14ac:dyDescent="0.25">
      <c r="A87" s="228" t="str">
        <f t="shared" si="1"/>
        <v>INDEC-CM - 43220-11</v>
      </c>
      <c r="B87" s="228">
        <v>43220</v>
      </c>
      <c r="C87" s="97" t="s">
        <v>51</v>
      </c>
      <c r="D87" s="228">
        <v>11</v>
      </c>
      <c r="E87" s="227" t="s">
        <v>126</v>
      </c>
    </row>
    <row r="88" spans="1:496" ht="15" customHeight="1" x14ac:dyDescent="0.25">
      <c r="A88" s="228" t="str">
        <f t="shared" si="1"/>
        <v>INDEC-CM - 43220-12</v>
      </c>
      <c r="B88" s="228">
        <v>43220</v>
      </c>
      <c r="C88" s="97" t="s">
        <v>51</v>
      </c>
      <c r="D88" s="228">
        <v>12</v>
      </c>
      <c r="E88" s="227" t="s">
        <v>127</v>
      </c>
    </row>
    <row r="89" spans="1:496" ht="15" customHeight="1" x14ac:dyDescent="0.25">
      <c r="A89" s="228" t="str">
        <f t="shared" si="1"/>
        <v>INDEC-CM - 43220-21</v>
      </c>
      <c r="B89" s="228">
        <v>43220</v>
      </c>
      <c r="C89" s="97" t="s">
        <v>51</v>
      </c>
      <c r="D89" s="228">
        <v>21</v>
      </c>
      <c r="E89" s="227" t="s">
        <v>128</v>
      </c>
    </row>
    <row r="90" spans="1:496" ht="15" customHeight="1" x14ac:dyDescent="0.25">
      <c r="A90" s="228" t="str">
        <f t="shared" si="1"/>
        <v>INDEC-CM - 43220-22</v>
      </c>
      <c r="B90" s="228">
        <v>43220</v>
      </c>
      <c r="C90" s="97" t="s">
        <v>51</v>
      </c>
      <c r="D90" s="228">
        <v>22</v>
      </c>
      <c r="E90" s="227" t="s">
        <v>129</v>
      </c>
    </row>
    <row r="91" spans="1:496" ht="15" customHeight="1" x14ac:dyDescent="0.25">
      <c r="A91" s="228" t="str">
        <f t="shared" si="1"/>
        <v>INDEC-CM - 43220-23</v>
      </c>
      <c r="B91" s="228">
        <v>43220</v>
      </c>
      <c r="C91" s="97" t="s">
        <v>51</v>
      </c>
      <c r="D91" s="228">
        <v>23</v>
      </c>
      <c r="E91" s="227" t="s">
        <v>130</v>
      </c>
    </row>
    <row r="92" spans="1:496" ht="15" customHeight="1" x14ac:dyDescent="0.25">
      <c r="A92" s="228" t="str">
        <f t="shared" si="1"/>
        <v>INDEC-CM - 43220-31</v>
      </c>
      <c r="B92" s="228">
        <v>43220</v>
      </c>
      <c r="C92" s="97" t="s">
        <v>51</v>
      </c>
      <c r="D92" s="228">
        <v>31</v>
      </c>
      <c r="E92" s="227" t="s">
        <v>131</v>
      </c>
    </row>
    <row r="93" spans="1:496" ht="15" customHeight="1" x14ac:dyDescent="0.25">
      <c r="A93" s="228" t="str">
        <f t="shared" si="1"/>
        <v>INDEC-CM - 43220-32</v>
      </c>
      <c r="B93" s="228">
        <v>43220</v>
      </c>
      <c r="C93" s="97" t="s">
        <v>51</v>
      </c>
      <c r="D93" s="228">
        <v>32</v>
      </c>
      <c r="E93" s="227" t="s">
        <v>132</v>
      </c>
    </row>
    <row r="94" spans="1:496" ht="15" customHeight="1" x14ac:dyDescent="0.25">
      <c r="A94" s="228" t="str">
        <f t="shared" si="1"/>
        <v>INDEC-CM - 41278-32</v>
      </c>
      <c r="B94" s="228">
        <v>41278</v>
      </c>
      <c r="C94" s="97" t="s">
        <v>51</v>
      </c>
      <c r="D94" s="228">
        <v>32</v>
      </c>
      <c r="E94" s="230" t="s">
        <v>133</v>
      </c>
    </row>
    <row r="95" spans="1:496" ht="15" customHeight="1" x14ac:dyDescent="0.25">
      <c r="A95" s="228" t="str">
        <f t="shared" si="1"/>
        <v>INDEC-CM - 36320-32</v>
      </c>
      <c r="B95" s="228">
        <v>36320</v>
      </c>
      <c r="C95" s="97" t="s">
        <v>51</v>
      </c>
      <c r="D95" s="228">
        <v>32</v>
      </c>
      <c r="E95" s="227" t="s">
        <v>134</v>
      </c>
    </row>
    <row r="96" spans="1:496" s="233" customFormat="1" ht="15" customHeight="1" x14ac:dyDescent="0.25">
      <c r="A96" s="231"/>
      <c r="B96" s="231"/>
      <c r="C96" s="232"/>
      <c r="D96" s="231"/>
      <c r="E96" s="234"/>
      <c r="F96" s="227"/>
      <c r="G96" s="227"/>
      <c r="H96" s="227"/>
      <c r="I96" s="227"/>
      <c r="J96" s="227"/>
      <c r="K96" s="227"/>
      <c r="L96" s="227"/>
      <c r="M96" s="227"/>
      <c r="N96" s="227"/>
      <c r="O96" s="227"/>
      <c r="P96" s="227"/>
      <c r="Q96" s="227"/>
      <c r="R96" s="227"/>
      <c r="S96" s="227"/>
      <c r="T96" s="227"/>
      <c r="U96" s="227"/>
      <c r="V96" s="227"/>
      <c r="W96" s="227"/>
      <c r="X96" s="227"/>
      <c r="Y96" s="227"/>
      <c r="Z96" s="227"/>
      <c r="AA96" s="227"/>
      <c r="AB96" s="227"/>
      <c r="AC96" s="227"/>
      <c r="AD96" s="227"/>
      <c r="AE96" s="227"/>
      <c r="AF96" s="227"/>
      <c r="AG96" s="227"/>
      <c r="AH96" s="227"/>
      <c r="AI96" s="227"/>
      <c r="AJ96" s="227"/>
      <c r="AK96" s="227"/>
      <c r="AL96" s="227"/>
      <c r="AM96" s="227"/>
      <c r="AN96" s="227"/>
      <c r="AO96" s="227"/>
      <c r="AP96" s="227"/>
      <c r="AQ96" s="227"/>
      <c r="AR96" s="227"/>
      <c r="AS96" s="227"/>
      <c r="AT96" s="227"/>
      <c r="AU96" s="227"/>
      <c r="AV96" s="227"/>
      <c r="AW96" s="227"/>
      <c r="AX96" s="227"/>
      <c r="AY96" s="227"/>
      <c r="AZ96" s="227"/>
      <c r="BA96" s="227"/>
      <c r="BB96" s="227"/>
      <c r="BC96" s="227"/>
      <c r="BD96" s="227"/>
      <c r="BE96" s="227"/>
      <c r="BF96" s="227"/>
      <c r="BG96" s="227"/>
      <c r="BH96" s="227"/>
      <c r="BI96" s="227"/>
      <c r="BJ96" s="227"/>
      <c r="BK96" s="227"/>
      <c r="BL96" s="227"/>
      <c r="BM96" s="227"/>
      <c r="BN96" s="227"/>
      <c r="BO96" s="227"/>
      <c r="BP96" s="227"/>
      <c r="BQ96" s="227"/>
      <c r="BR96" s="227"/>
      <c r="BS96" s="227"/>
      <c r="BT96" s="227"/>
      <c r="BU96" s="227"/>
      <c r="BV96" s="227"/>
      <c r="BW96" s="227"/>
      <c r="BX96" s="227"/>
      <c r="BY96" s="227"/>
      <c r="BZ96" s="227"/>
      <c r="CA96" s="227"/>
      <c r="CB96" s="227"/>
      <c r="CC96" s="227"/>
      <c r="CD96" s="227"/>
      <c r="CE96" s="227"/>
      <c r="CF96" s="227"/>
      <c r="CG96" s="227"/>
      <c r="CH96" s="227"/>
      <c r="CI96" s="227"/>
      <c r="CJ96" s="227"/>
      <c r="CK96" s="227"/>
      <c r="CL96" s="227"/>
      <c r="CM96" s="227"/>
      <c r="CN96" s="227"/>
      <c r="CO96" s="227"/>
      <c r="CP96" s="227"/>
      <c r="CQ96" s="227"/>
      <c r="CR96" s="227"/>
      <c r="CS96" s="227"/>
      <c r="CT96" s="227"/>
      <c r="CU96" s="227"/>
      <c r="CV96" s="227"/>
      <c r="CW96" s="227"/>
      <c r="CX96" s="227"/>
      <c r="CY96" s="227"/>
      <c r="CZ96" s="227"/>
      <c r="DA96" s="227"/>
      <c r="DB96" s="227"/>
      <c r="DC96" s="227"/>
      <c r="DD96" s="227"/>
      <c r="DE96" s="227"/>
      <c r="DF96" s="227"/>
      <c r="DG96" s="227"/>
      <c r="DH96" s="227"/>
      <c r="DI96" s="227"/>
      <c r="DJ96" s="227"/>
      <c r="DK96" s="227"/>
      <c r="DL96" s="227"/>
      <c r="DM96" s="227"/>
      <c r="DN96" s="227"/>
      <c r="DO96" s="227"/>
      <c r="DP96" s="227"/>
      <c r="DQ96" s="227"/>
      <c r="DR96" s="227"/>
      <c r="DS96" s="227"/>
      <c r="DT96" s="227"/>
      <c r="DU96" s="227"/>
      <c r="DV96" s="227"/>
      <c r="DW96" s="227"/>
      <c r="DX96" s="227"/>
      <c r="DY96" s="227"/>
      <c r="DZ96" s="227"/>
      <c r="EA96" s="227"/>
      <c r="EB96" s="227"/>
      <c r="EC96" s="227"/>
      <c r="ED96" s="227"/>
      <c r="EE96" s="227"/>
      <c r="EF96" s="227"/>
      <c r="EG96" s="227"/>
      <c r="EH96" s="227"/>
      <c r="EI96" s="227"/>
      <c r="EJ96" s="227"/>
      <c r="EK96" s="227"/>
      <c r="EL96" s="227"/>
      <c r="EM96" s="227"/>
      <c r="EN96" s="227"/>
      <c r="EO96" s="227"/>
      <c r="EP96" s="227"/>
      <c r="EQ96" s="227"/>
      <c r="ER96" s="227"/>
      <c r="ES96" s="227"/>
      <c r="ET96" s="227"/>
      <c r="EU96" s="227"/>
      <c r="EV96" s="227"/>
      <c r="EW96" s="227"/>
      <c r="EX96" s="227"/>
      <c r="EY96" s="227"/>
      <c r="EZ96" s="227"/>
      <c r="FA96" s="227"/>
      <c r="FB96" s="227"/>
      <c r="FC96" s="227"/>
      <c r="FD96" s="227"/>
      <c r="FE96" s="227"/>
      <c r="FF96" s="227"/>
      <c r="FG96" s="227"/>
      <c r="FH96" s="227"/>
      <c r="FI96" s="227"/>
      <c r="FJ96" s="227"/>
      <c r="FK96" s="227"/>
      <c r="FL96" s="227"/>
      <c r="FM96" s="227"/>
      <c r="FN96" s="227"/>
      <c r="FO96" s="227"/>
      <c r="FP96" s="227"/>
      <c r="FQ96" s="227"/>
      <c r="FR96" s="227"/>
      <c r="FS96" s="227"/>
      <c r="FT96" s="227"/>
      <c r="FU96" s="227"/>
      <c r="FV96" s="227"/>
      <c r="FW96" s="227"/>
      <c r="FX96" s="227"/>
      <c r="FY96" s="227"/>
      <c r="FZ96" s="227"/>
      <c r="GA96" s="227"/>
      <c r="GB96" s="227"/>
      <c r="GC96" s="227"/>
      <c r="GD96" s="227"/>
      <c r="GE96" s="227"/>
      <c r="GF96" s="227"/>
      <c r="GG96" s="227"/>
      <c r="GH96" s="227"/>
      <c r="GI96" s="227"/>
      <c r="GJ96" s="227"/>
      <c r="GK96" s="227"/>
      <c r="GL96" s="227"/>
      <c r="GM96" s="227"/>
      <c r="GN96" s="227"/>
      <c r="GO96" s="227"/>
      <c r="GP96" s="227"/>
      <c r="GQ96" s="227"/>
      <c r="GR96" s="227"/>
      <c r="GS96" s="227"/>
      <c r="GT96" s="227"/>
      <c r="GU96" s="227"/>
      <c r="GV96" s="227"/>
      <c r="GW96" s="227"/>
      <c r="GX96" s="227"/>
      <c r="GY96" s="227"/>
      <c r="GZ96" s="227"/>
      <c r="HA96" s="227"/>
      <c r="HB96" s="227"/>
      <c r="HC96" s="227"/>
      <c r="HD96" s="227"/>
      <c r="HE96" s="227"/>
      <c r="HF96" s="227"/>
      <c r="HG96" s="227"/>
      <c r="HH96" s="227"/>
      <c r="HI96" s="227"/>
      <c r="HJ96" s="227"/>
      <c r="HK96" s="227"/>
      <c r="HL96" s="227"/>
      <c r="HM96" s="227"/>
      <c r="HN96" s="227"/>
      <c r="HO96" s="227"/>
      <c r="HP96" s="227"/>
      <c r="HQ96" s="227"/>
      <c r="HR96" s="227"/>
      <c r="HS96" s="227"/>
      <c r="HT96" s="227"/>
      <c r="HU96" s="227"/>
      <c r="HV96" s="227"/>
      <c r="HW96" s="227"/>
      <c r="HX96" s="227"/>
      <c r="HY96" s="227"/>
      <c r="HZ96" s="227"/>
      <c r="IA96" s="227"/>
      <c r="IB96" s="227"/>
      <c r="IC96" s="227"/>
      <c r="ID96" s="227"/>
      <c r="IE96" s="227"/>
      <c r="IF96" s="227"/>
      <c r="IG96" s="227"/>
      <c r="IH96" s="227"/>
      <c r="II96" s="227"/>
      <c r="IJ96" s="227"/>
      <c r="IK96" s="227"/>
      <c r="IL96" s="227"/>
      <c r="IM96" s="227"/>
      <c r="IN96" s="227"/>
      <c r="IO96" s="227"/>
      <c r="IP96" s="227"/>
      <c r="IQ96" s="227"/>
      <c r="IR96" s="227"/>
      <c r="IS96" s="227"/>
      <c r="IT96" s="227"/>
      <c r="IU96" s="227"/>
      <c r="IV96" s="227"/>
      <c r="IW96" s="227"/>
      <c r="IX96" s="227"/>
      <c r="IY96" s="227"/>
      <c r="IZ96" s="227"/>
      <c r="JA96" s="227"/>
      <c r="JB96" s="227"/>
      <c r="JC96" s="227"/>
      <c r="JD96" s="227"/>
      <c r="JE96" s="227"/>
      <c r="JF96" s="227"/>
      <c r="JG96" s="227"/>
      <c r="JH96" s="227"/>
      <c r="JI96" s="227"/>
      <c r="JJ96" s="227"/>
      <c r="JK96" s="227"/>
      <c r="JL96" s="227"/>
      <c r="JM96" s="227"/>
      <c r="JN96" s="227"/>
      <c r="JO96" s="227"/>
      <c r="JP96" s="227"/>
      <c r="JQ96" s="227"/>
      <c r="JR96" s="227"/>
      <c r="JS96" s="227"/>
      <c r="JT96" s="227"/>
      <c r="JU96" s="227"/>
      <c r="JV96" s="227"/>
      <c r="JW96" s="227"/>
      <c r="JX96" s="227"/>
      <c r="JY96" s="227"/>
      <c r="JZ96" s="227"/>
      <c r="KA96" s="227"/>
      <c r="KB96" s="227"/>
      <c r="KC96" s="227"/>
      <c r="KD96" s="227"/>
      <c r="KE96" s="227"/>
      <c r="KF96" s="227"/>
      <c r="KG96" s="227"/>
      <c r="KH96" s="227"/>
      <c r="KI96" s="227"/>
      <c r="KJ96" s="227"/>
      <c r="KK96" s="227"/>
      <c r="KL96" s="227"/>
      <c r="KM96" s="227"/>
      <c r="KN96" s="227"/>
      <c r="KO96" s="227"/>
      <c r="KP96" s="227"/>
      <c r="KQ96" s="227"/>
      <c r="KR96" s="227"/>
      <c r="KS96" s="227"/>
      <c r="KT96" s="227"/>
      <c r="KU96" s="227"/>
      <c r="KV96" s="227"/>
      <c r="KW96" s="227"/>
      <c r="KX96" s="227"/>
      <c r="KY96" s="227"/>
      <c r="KZ96" s="227"/>
      <c r="LA96" s="227"/>
      <c r="LB96" s="227"/>
      <c r="LC96" s="227"/>
      <c r="LD96" s="227"/>
      <c r="LE96" s="227"/>
      <c r="LF96" s="227"/>
      <c r="LG96" s="227"/>
      <c r="LH96" s="227"/>
      <c r="LI96" s="227"/>
      <c r="LJ96" s="227"/>
      <c r="LK96" s="227"/>
      <c r="LL96" s="227"/>
      <c r="LM96" s="227"/>
      <c r="LN96" s="227"/>
      <c r="LO96" s="227"/>
      <c r="LP96" s="227"/>
      <c r="LQ96" s="227"/>
      <c r="LR96" s="227"/>
      <c r="LS96" s="227"/>
      <c r="LT96" s="227"/>
      <c r="LU96" s="227"/>
      <c r="LV96" s="227"/>
      <c r="LW96" s="227"/>
      <c r="LX96" s="227"/>
      <c r="LY96" s="227"/>
      <c r="LZ96" s="227"/>
      <c r="MA96" s="227"/>
      <c r="MB96" s="227"/>
      <c r="MC96" s="227"/>
      <c r="MD96" s="227"/>
      <c r="ME96" s="227"/>
      <c r="MF96" s="227"/>
      <c r="MG96" s="227"/>
      <c r="MH96" s="227"/>
      <c r="MI96" s="227"/>
      <c r="MJ96" s="227"/>
      <c r="MK96" s="227"/>
      <c r="ML96" s="227"/>
      <c r="MM96" s="227"/>
      <c r="MN96" s="227"/>
      <c r="MO96" s="227"/>
      <c r="MP96" s="227"/>
      <c r="MQ96" s="227"/>
      <c r="MR96" s="227"/>
      <c r="MS96" s="227"/>
      <c r="MT96" s="227"/>
      <c r="MU96" s="227"/>
      <c r="MV96" s="227"/>
      <c r="MW96" s="227"/>
      <c r="MX96" s="227"/>
      <c r="MY96" s="227"/>
      <c r="MZ96" s="227"/>
      <c r="NA96" s="227"/>
      <c r="NB96" s="227"/>
      <c r="NC96" s="227"/>
      <c r="ND96" s="227"/>
      <c r="NE96" s="227"/>
      <c r="NF96" s="227"/>
      <c r="NG96" s="227"/>
      <c r="NH96" s="227"/>
      <c r="NI96" s="227"/>
      <c r="NJ96" s="227"/>
      <c r="NK96" s="227"/>
      <c r="NL96" s="227"/>
      <c r="NM96" s="227"/>
      <c r="NN96" s="227"/>
      <c r="NO96" s="227"/>
      <c r="NP96" s="227"/>
      <c r="NQ96" s="227"/>
      <c r="NR96" s="227"/>
      <c r="NS96" s="227"/>
      <c r="NT96" s="227"/>
      <c r="NU96" s="227"/>
      <c r="NV96" s="227"/>
      <c r="NW96" s="227"/>
      <c r="NX96" s="227"/>
      <c r="NY96" s="227"/>
      <c r="NZ96" s="227"/>
      <c r="OA96" s="227"/>
      <c r="OB96" s="227"/>
      <c r="OC96" s="227"/>
      <c r="OD96" s="227"/>
      <c r="OE96" s="227"/>
      <c r="OF96" s="227"/>
      <c r="OG96" s="227"/>
      <c r="OH96" s="227"/>
      <c r="OI96" s="227"/>
      <c r="OJ96" s="227"/>
      <c r="OK96" s="227"/>
      <c r="OL96" s="227"/>
      <c r="OM96" s="227"/>
      <c r="ON96" s="227"/>
      <c r="OO96" s="227"/>
      <c r="OP96" s="227"/>
      <c r="OQ96" s="227"/>
      <c r="OR96" s="227"/>
      <c r="OS96" s="227"/>
      <c r="OT96" s="227"/>
      <c r="OU96" s="227"/>
      <c r="OV96" s="227"/>
      <c r="OW96" s="227"/>
      <c r="OX96" s="227"/>
      <c r="OY96" s="227"/>
      <c r="OZ96" s="227"/>
      <c r="PA96" s="227"/>
      <c r="PB96" s="227"/>
      <c r="PC96" s="227"/>
      <c r="PD96" s="227"/>
      <c r="PE96" s="227"/>
      <c r="PF96" s="227"/>
      <c r="PG96" s="227"/>
      <c r="PH96" s="227"/>
      <c r="PI96" s="227"/>
      <c r="PJ96" s="227"/>
      <c r="PK96" s="227"/>
      <c r="PL96" s="227"/>
      <c r="PM96" s="227"/>
      <c r="PN96" s="227"/>
      <c r="PO96" s="227"/>
      <c r="PP96" s="227"/>
      <c r="PQ96" s="227"/>
      <c r="PR96" s="227"/>
      <c r="PS96" s="227"/>
      <c r="PT96" s="227"/>
      <c r="PU96" s="227"/>
      <c r="PV96" s="227"/>
      <c r="PW96" s="227"/>
      <c r="PX96" s="227"/>
      <c r="PY96" s="227"/>
      <c r="PZ96" s="227"/>
      <c r="QA96" s="227"/>
      <c r="QB96" s="227"/>
      <c r="QC96" s="227"/>
      <c r="QD96" s="227"/>
      <c r="QE96" s="227"/>
      <c r="QF96" s="227"/>
      <c r="QG96" s="227"/>
      <c r="QH96" s="227"/>
      <c r="QI96" s="227"/>
      <c r="QJ96" s="227"/>
      <c r="QK96" s="227"/>
      <c r="QL96" s="227"/>
      <c r="QM96" s="227"/>
      <c r="QN96" s="227"/>
      <c r="QO96" s="227"/>
      <c r="QP96" s="227"/>
      <c r="QQ96" s="227"/>
      <c r="QR96" s="227"/>
      <c r="QS96" s="227"/>
      <c r="QT96" s="227"/>
      <c r="QU96" s="227"/>
      <c r="QV96" s="227"/>
      <c r="QW96" s="227"/>
      <c r="QX96" s="227"/>
      <c r="QY96" s="227"/>
      <c r="QZ96" s="227"/>
      <c r="RA96" s="227"/>
      <c r="RB96" s="227"/>
      <c r="RC96" s="227"/>
      <c r="RD96" s="227"/>
      <c r="RE96" s="227"/>
      <c r="RF96" s="227"/>
      <c r="RG96" s="227"/>
      <c r="RH96" s="227"/>
      <c r="RI96" s="227"/>
      <c r="RJ96" s="227"/>
      <c r="RK96" s="227"/>
      <c r="RL96" s="227"/>
      <c r="RM96" s="227"/>
      <c r="RN96" s="227"/>
      <c r="RO96" s="227"/>
      <c r="RP96" s="227"/>
      <c r="RQ96" s="227"/>
      <c r="RR96" s="227"/>
      <c r="RS96" s="227"/>
      <c r="RT96" s="227"/>
      <c r="RU96" s="227"/>
      <c r="RV96" s="227"/>
      <c r="RW96" s="227"/>
      <c r="RX96" s="227"/>
      <c r="RY96" s="227"/>
      <c r="RZ96" s="227"/>
      <c r="SA96" s="227"/>
      <c r="SB96" s="227"/>
    </row>
    <row r="97" spans="1:496" ht="15" customHeight="1" x14ac:dyDescent="0.25">
      <c r="A97" s="228" t="str">
        <f t="shared" si="1"/>
        <v>INDEC-CM - 35110-11</v>
      </c>
      <c r="B97" s="228">
        <v>35110</v>
      </c>
      <c r="C97" s="97" t="s">
        <v>51</v>
      </c>
      <c r="D97" s="228">
        <v>11</v>
      </c>
      <c r="E97" s="227" t="s">
        <v>135</v>
      </c>
    </row>
    <row r="98" spans="1:496" ht="15" customHeight="1" x14ac:dyDescent="0.25">
      <c r="A98" s="228" t="str">
        <f t="shared" si="1"/>
        <v>INDEC-CM - 35110-12</v>
      </c>
      <c r="B98" s="228">
        <v>35110</v>
      </c>
      <c r="C98" s="97" t="s">
        <v>51</v>
      </c>
      <c r="D98" s="228">
        <v>12</v>
      </c>
      <c r="E98" s="227" t="s">
        <v>136</v>
      </c>
    </row>
    <row r="99" spans="1:496" ht="15" customHeight="1" x14ac:dyDescent="0.25">
      <c r="A99" s="228" t="str">
        <f t="shared" si="1"/>
        <v>INDEC-CM - 35110-21</v>
      </c>
      <c r="B99" s="228">
        <v>35110</v>
      </c>
      <c r="C99" s="97" t="s">
        <v>51</v>
      </c>
      <c r="D99" s="228">
        <v>21</v>
      </c>
      <c r="E99" s="227" t="s">
        <v>137</v>
      </c>
    </row>
    <row r="100" spans="1:496" ht="15" customHeight="1" x14ac:dyDescent="0.25">
      <c r="A100" s="228" t="str">
        <f t="shared" si="1"/>
        <v>INDEC-CM - 35110-22</v>
      </c>
      <c r="B100" s="228">
        <v>35110</v>
      </c>
      <c r="C100" s="97" t="s">
        <v>51</v>
      </c>
      <c r="D100" s="228">
        <v>22</v>
      </c>
      <c r="E100" s="227" t="s">
        <v>138</v>
      </c>
    </row>
    <row r="101" spans="1:496" ht="15" customHeight="1" x14ac:dyDescent="0.25">
      <c r="A101" s="228" t="str">
        <f t="shared" si="1"/>
        <v>INDEC-CM - 41547-11</v>
      </c>
      <c r="B101" s="228">
        <v>41547</v>
      </c>
      <c r="C101" s="97" t="s">
        <v>51</v>
      </c>
      <c r="D101" s="228">
        <v>11</v>
      </c>
      <c r="E101" s="227" t="s">
        <v>139</v>
      </c>
    </row>
    <row r="102" spans="1:496" s="233" customFormat="1" ht="9.75" customHeight="1" x14ac:dyDescent="0.25">
      <c r="A102" s="231"/>
      <c r="B102" s="231"/>
      <c r="C102" s="232"/>
      <c r="D102" s="231"/>
      <c r="F102" s="227"/>
      <c r="G102" s="227"/>
      <c r="H102" s="227"/>
      <c r="I102" s="227"/>
      <c r="J102" s="227"/>
      <c r="K102" s="227"/>
      <c r="L102" s="227"/>
      <c r="M102" s="227"/>
      <c r="N102" s="227"/>
      <c r="O102" s="227"/>
      <c r="P102" s="227"/>
      <c r="Q102" s="227"/>
      <c r="R102" s="227"/>
      <c r="S102" s="227"/>
      <c r="T102" s="227"/>
      <c r="U102" s="227"/>
      <c r="V102" s="227"/>
      <c r="W102" s="227"/>
      <c r="X102" s="227"/>
      <c r="Y102" s="227"/>
      <c r="Z102" s="227"/>
      <c r="AA102" s="227"/>
      <c r="AB102" s="227"/>
      <c r="AC102" s="227"/>
      <c r="AD102" s="227"/>
      <c r="AE102" s="227"/>
      <c r="AF102" s="227"/>
      <c r="AG102" s="227"/>
      <c r="AH102" s="227"/>
      <c r="AI102" s="227"/>
      <c r="AJ102" s="227"/>
      <c r="AK102" s="227"/>
      <c r="AL102" s="227"/>
      <c r="AM102" s="227"/>
      <c r="AN102" s="227"/>
      <c r="AO102" s="227"/>
      <c r="AP102" s="227"/>
      <c r="AQ102" s="227"/>
      <c r="AR102" s="227"/>
      <c r="AS102" s="227"/>
      <c r="AT102" s="227"/>
      <c r="AU102" s="227"/>
      <c r="AV102" s="227"/>
      <c r="AW102" s="227"/>
      <c r="AX102" s="227"/>
      <c r="AY102" s="227"/>
      <c r="AZ102" s="227"/>
      <c r="BA102" s="227"/>
      <c r="BB102" s="227"/>
      <c r="BC102" s="227"/>
      <c r="BD102" s="227"/>
      <c r="BE102" s="227"/>
      <c r="BF102" s="227"/>
      <c r="BG102" s="227"/>
      <c r="BH102" s="227"/>
      <c r="BI102" s="227"/>
      <c r="BJ102" s="227"/>
      <c r="BK102" s="227"/>
      <c r="BL102" s="227"/>
      <c r="BM102" s="227"/>
      <c r="BN102" s="227"/>
      <c r="BO102" s="227"/>
      <c r="BP102" s="227"/>
      <c r="BQ102" s="227"/>
      <c r="BR102" s="227"/>
      <c r="BS102" s="227"/>
      <c r="BT102" s="227"/>
      <c r="BU102" s="227"/>
      <c r="BV102" s="227"/>
      <c r="BW102" s="227"/>
      <c r="BX102" s="227"/>
      <c r="BY102" s="227"/>
      <c r="BZ102" s="227"/>
      <c r="CA102" s="227"/>
      <c r="CB102" s="227"/>
      <c r="CC102" s="227"/>
      <c r="CD102" s="227"/>
      <c r="CE102" s="227"/>
      <c r="CF102" s="227"/>
      <c r="CG102" s="227"/>
      <c r="CH102" s="227"/>
      <c r="CI102" s="227"/>
      <c r="CJ102" s="227"/>
      <c r="CK102" s="227"/>
      <c r="CL102" s="227"/>
      <c r="CM102" s="227"/>
      <c r="CN102" s="227"/>
      <c r="CO102" s="227"/>
      <c r="CP102" s="227"/>
      <c r="CQ102" s="227"/>
      <c r="CR102" s="227"/>
      <c r="CS102" s="227"/>
      <c r="CT102" s="227"/>
      <c r="CU102" s="227"/>
      <c r="CV102" s="227"/>
      <c r="CW102" s="227"/>
      <c r="CX102" s="227"/>
      <c r="CY102" s="227"/>
      <c r="CZ102" s="227"/>
      <c r="DA102" s="227"/>
      <c r="DB102" s="227"/>
      <c r="DC102" s="227"/>
      <c r="DD102" s="227"/>
      <c r="DE102" s="227"/>
      <c r="DF102" s="227"/>
      <c r="DG102" s="227"/>
      <c r="DH102" s="227"/>
      <c r="DI102" s="227"/>
      <c r="DJ102" s="227"/>
      <c r="DK102" s="227"/>
      <c r="DL102" s="227"/>
      <c r="DM102" s="227"/>
      <c r="DN102" s="227"/>
      <c r="DO102" s="227"/>
      <c r="DP102" s="227"/>
      <c r="DQ102" s="227"/>
      <c r="DR102" s="227"/>
      <c r="DS102" s="227"/>
      <c r="DT102" s="227"/>
      <c r="DU102" s="227"/>
      <c r="DV102" s="227"/>
      <c r="DW102" s="227"/>
      <c r="DX102" s="227"/>
      <c r="DY102" s="227"/>
      <c r="DZ102" s="227"/>
      <c r="EA102" s="227"/>
      <c r="EB102" s="227"/>
      <c r="EC102" s="227"/>
      <c r="ED102" s="227"/>
      <c r="EE102" s="227"/>
      <c r="EF102" s="227"/>
      <c r="EG102" s="227"/>
      <c r="EH102" s="227"/>
      <c r="EI102" s="227"/>
      <c r="EJ102" s="227"/>
      <c r="EK102" s="227"/>
      <c r="EL102" s="227"/>
      <c r="EM102" s="227"/>
      <c r="EN102" s="227"/>
      <c r="EO102" s="227"/>
      <c r="EP102" s="227"/>
      <c r="EQ102" s="227"/>
      <c r="ER102" s="227"/>
      <c r="ES102" s="227"/>
      <c r="ET102" s="227"/>
      <c r="EU102" s="227"/>
      <c r="EV102" s="227"/>
      <c r="EW102" s="227"/>
      <c r="EX102" s="227"/>
      <c r="EY102" s="227"/>
      <c r="EZ102" s="227"/>
      <c r="FA102" s="227"/>
      <c r="FB102" s="227"/>
      <c r="FC102" s="227"/>
      <c r="FD102" s="227"/>
      <c r="FE102" s="227"/>
      <c r="FF102" s="227"/>
      <c r="FG102" s="227"/>
      <c r="FH102" s="227"/>
      <c r="FI102" s="227"/>
      <c r="FJ102" s="227"/>
      <c r="FK102" s="227"/>
      <c r="FL102" s="227"/>
      <c r="FM102" s="227"/>
      <c r="FN102" s="227"/>
      <c r="FO102" s="227"/>
      <c r="FP102" s="227"/>
      <c r="FQ102" s="227"/>
      <c r="FR102" s="227"/>
      <c r="FS102" s="227"/>
      <c r="FT102" s="227"/>
      <c r="FU102" s="227"/>
      <c r="FV102" s="227"/>
      <c r="FW102" s="227"/>
      <c r="FX102" s="227"/>
      <c r="FY102" s="227"/>
      <c r="FZ102" s="227"/>
      <c r="GA102" s="227"/>
      <c r="GB102" s="227"/>
      <c r="GC102" s="227"/>
      <c r="GD102" s="227"/>
      <c r="GE102" s="227"/>
      <c r="GF102" s="227"/>
      <c r="GG102" s="227"/>
      <c r="GH102" s="227"/>
      <c r="GI102" s="227"/>
      <c r="GJ102" s="227"/>
      <c r="GK102" s="227"/>
      <c r="GL102" s="227"/>
      <c r="GM102" s="227"/>
      <c r="GN102" s="227"/>
      <c r="GO102" s="227"/>
      <c r="GP102" s="227"/>
      <c r="GQ102" s="227"/>
      <c r="GR102" s="227"/>
      <c r="GS102" s="227"/>
      <c r="GT102" s="227"/>
      <c r="GU102" s="227"/>
      <c r="GV102" s="227"/>
      <c r="GW102" s="227"/>
      <c r="GX102" s="227"/>
      <c r="GY102" s="227"/>
      <c r="GZ102" s="227"/>
      <c r="HA102" s="227"/>
      <c r="HB102" s="227"/>
      <c r="HC102" s="227"/>
      <c r="HD102" s="227"/>
      <c r="HE102" s="227"/>
      <c r="HF102" s="227"/>
      <c r="HG102" s="227"/>
      <c r="HH102" s="227"/>
      <c r="HI102" s="227"/>
      <c r="HJ102" s="227"/>
      <c r="HK102" s="227"/>
      <c r="HL102" s="227"/>
      <c r="HM102" s="227"/>
      <c r="HN102" s="227"/>
      <c r="HO102" s="227"/>
      <c r="HP102" s="227"/>
      <c r="HQ102" s="227"/>
      <c r="HR102" s="227"/>
      <c r="HS102" s="227"/>
      <c r="HT102" s="227"/>
      <c r="HU102" s="227"/>
      <c r="HV102" s="227"/>
      <c r="HW102" s="227"/>
      <c r="HX102" s="227"/>
      <c r="HY102" s="227"/>
      <c r="HZ102" s="227"/>
      <c r="IA102" s="227"/>
      <c r="IB102" s="227"/>
      <c r="IC102" s="227"/>
      <c r="ID102" s="227"/>
      <c r="IE102" s="227"/>
      <c r="IF102" s="227"/>
      <c r="IG102" s="227"/>
      <c r="IH102" s="227"/>
      <c r="II102" s="227"/>
      <c r="IJ102" s="227"/>
      <c r="IK102" s="227"/>
      <c r="IL102" s="227"/>
      <c r="IM102" s="227"/>
      <c r="IN102" s="227"/>
      <c r="IO102" s="227"/>
      <c r="IP102" s="227"/>
      <c r="IQ102" s="227"/>
      <c r="IR102" s="227"/>
      <c r="IS102" s="227"/>
      <c r="IT102" s="227"/>
      <c r="IU102" s="227"/>
      <c r="IV102" s="227"/>
      <c r="IW102" s="227"/>
      <c r="IX102" s="227"/>
      <c r="IY102" s="227"/>
      <c r="IZ102" s="227"/>
      <c r="JA102" s="227"/>
      <c r="JB102" s="227"/>
      <c r="JC102" s="227"/>
      <c r="JD102" s="227"/>
      <c r="JE102" s="227"/>
      <c r="JF102" s="227"/>
      <c r="JG102" s="227"/>
      <c r="JH102" s="227"/>
      <c r="JI102" s="227"/>
      <c r="JJ102" s="227"/>
      <c r="JK102" s="227"/>
      <c r="JL102" s="227"/>
      <c r="JM102" s="227"/>
      <c r="JN102" s="227"/>
      <c r="JO102" s="227"/>
      <c r="JP102" s="227"/>
      <c r="JQ102" s="227"/>
      <c r="JR102" s="227"/>
      <c r="JS102" s="227"/>
      <c r="JT102" s="227"/>
      <c r="JU102" s="227"/>
      <c r="JV102" s="227"/>
      <c r="JW102" s="227"/>
      <c r="JX102" s="227"/>
      <c r="JY102" s="227"/>
      <c r="JZ102" s="227"/>
      <c r="KA102" s="227"/>
      <c r="KB102" s="227"/>
      <c r="KC102" s="227"/>
      <c r="KD102" s="227"/>
      <c r="KE102" s="227"/>
      <c r="KF102" s="227"/>
      <c r="KG102" s="227"/>
      <c r="KH102" s="227"/>
      <c r="KI102" s="227"/>
      <c r="KJ102" s="227"/>
      <c r="KK102" s="227"/>
      <c r="KL102" s="227"/>
      <c r="KM102" s="227"/>
      <c r="KN102" s="227"/>
      <c r="KO102" s="227"/>
      <c r="KP102" s="227"/>
      <c r="KQ102" s="227"/>
      <c r="KR102" s="227"/>
      <c r="KS102" s="227"/>
      <c r="KT102" s="227"/>
      <c r="KU102" s="227"/>
      <c r="KV102" s="227"/>
      <c r="KW102" s="227"/>
      <c r="KX102" s="227"/>
      <c r="KY102" s="227"/>
      <c r="KZ102" s="227"/>
      <c r="LA102" s="227"/>
      <c r="LB102" s="227"/>
      <c r="LC102" s="227"/>
      <c r="LD102" s="227"/>
      <c r="LE102" s="227"/>
      <c r="LF102" s="227"/>
      <c r="LG102" s="227"/>
      <c r="LH102" s="227"/>
      <c r="LI102" s="227"/>
      <c r="LJ102" s="227"/>
      <c r="LK102" s="227"/>
      <c r="LL102" s="227"/>
      <c r="LM102" s="227"/>
      <c r="LN102" s="227"/>
      <c r="LO102" s="227"/>
      <c r="LP102" s="227"/>
      <c r="LQ102" s="227"/>
      <c r="LR102" s="227"/>
      <c r="LS102" s="227"/>
      <c r="LT102" s="227"/>
      <c r="LU102" s="227"/>
      <c r="LV102" s="227"/>
      <c r="LW102" s="227"/>
      <c r="LX102" s="227"/>
      <c r="LY102" s="227"/>
      <c r="LZ102" s="227"/>
      <c r="MA102" s="227"/>
      <c r="MB102" s="227"/>
      <c r="MC102" s="227"/>
      <c r="MD102" s="227"/>
      <c r="ME102" s="227"/>
      <c r="MF102" s="227"/>
      <c r="MG102" s="227"/>
      <c r="MH102" s="227"/>
      <c r="MI102" s="227"/>
      <c r="MJ102" s="227"/>
      <c r="MK102" s="227"/>
      <c r="ML102" s="227"/>
      <c r="MM102" s="227"/>
      <c r="MN102" s="227"/>
      <c r="MO102" s="227"/>
      <c r="MP102" s="227"/>
      <c r="MQ102" s="227"/>
      <c r="MR102" s="227"/>
      <c r="MS102" s="227"/>
      <c r="MT102" s="227"/>
      <c r="MU102" s="227"/>
      <c r="MV102" s="227"/>
      <c r="MW102" s="227"/>
      <c r="MX102" s="227"/>
      <c r="MY102" s="227"/>
      <c r="MZ102" s="227"/>
      <c r="NA102" s="227"/>
      <c r="NB102" s="227"/>
      <c r="NC102" s="227"/>
      <c r="ND102" s="227"/>
      <c r="NE102" s="227"/>
      <c r="NF102" s="227"/>
      <c r="NG102" s="227"/>
      <c r="NH102" s="227"/>
      <c r="NI102" s="227"/>
      <c r="NJ102" s="227"/>
      <c r="NK102" s="227"/>
      <c r="NL102" s="227"/>
      <c r="NM102" s="227"/>
      <c r="NN102" s="227"/>
      <c r="NO102" s="227"/>
      <c r="NP102" s="227"/>
      <c r="NQ102" s="227"/>
      <c r="NR102" s="227"/>
      <c r="NS102" s="227"/>
      <c r="NT102" s="227"/>
      <c r="NU102" s="227"/>
      <c r="NV102" s="227"/>
      <c r="NW102" s="227"/>
      <c r="NX102" s="227"/>
      <c r="NY102" s="227"/>
      <c r="NZ102" s="227"/>
      <c r="OA102" s="227"/>
      <c r="OB102" s="227"/>
      <c r="OC102" s="227"/>
      <c r="OD102" s="227"/>
      <c r="OE102" s="227"/>
      <c r="OF102" s="227"/>
      <c r="OG102" s="227"/>
      <c r="OH102" s="227"/>
      <c r="OI102" s="227"/>
      <c r="OJ102" s="227"/>
      <c r="OK102" s="227"/>
      <c r="OL102" s="227"/>
      <c r="OM102" s="227"/>
      <c r="ON102" s="227"/>
      <c r="OO102" s="227"/>
      <c r="OP102" s="227"/>
      <c r="OQ102" s="227"/>
      <c r="OR102" s="227"/>
      <c r="OS102" s="227"/>
      <c r="OT102" s="227"/>
      <c r="OU102" s="227"/>
      <c r="OV102" s="227"/>
      <c r="OW102" s="227"/>
      <c r="OX102" s="227"/>
      <c r="OY102" s="227"/>
      <c r="OZ102" s="227"/>
      <c r="PA102" s="227"/>
      <c r="PB102" s="227"/>
      <c r="PC102" s="227"/>
      <c r="PD102" s="227"/>
      <c r="PE102" s="227"/>
      <c r="PF102" s="227"/>
      <c r="PG102" s="227"/>
      <c r="PH102" s="227"/>
      <c r="PI102" s="227"/>
      <c r="PJ102" s="227"/>
      <c r="PK102" s="227"/>
      <c r="PL102" s="227"/>
      <c r="PM102" s="227"/>
      <c r="PN102" s="227"/>
      <c r="PO102" s="227"/>
      <c r="PP102" s="227"/>
      <c r="PQ102" s="227"/>
      <c r="PR102" s="227"/>
      <c r="PS102" s="227"/>
      <c r="PT102" s="227"/>
      <c r="PU102" s="227"/>
      <c r="PV102" s="227"/>
      <c r="PW102" s="227"/>
      <c r="PX102" s="227"/>
      <c r="PY102" s="227"/>
      <c r="PZ102" s="227"/>
      <c r="QA102" s="227"/>
      <c r="QB102" s="227"/>
      <c r="QC102" s="227"/>
      <c r="QD102" s="227"/>
      <c r="QE102" s="227"/>
      <c r="QF102" s="227"/>
      <c r="QG102" s="227"/>
      <c r="QH102" s="227"/>
      <c r="QI102" s="227"/>
      <c r="QJ102" s="227"/>
      <c r="QK102" s="227"/>
      <c r="QL102" s="227"/>
      <c r="QM102" s="227"/>
      <c r="QN102" s="227"/>
      <c r="QO102" s="227"/>
      <c r="QP102" s="227"/>
      <c r="QQ102" s="227"/>
      <c r="QR102" s="227"/>
      <c r="QS102" s="227"/>
      <c r="QT102" s="227"/>
      <c r="QU102" s="227"/>
      <c r="QV102" s="227"/>
      <c r="QW102" s="227"/>
      <c r="QX102" s="227"/>
      <c r="QY102" s="227"/>
      <c r="QZ102" s="227"/>
      <c r="RA102" s="227"/>
      <c r="RB102" s="227"/>
      <c r="RC102" s="227"/>
      <c r="RD102" s="227"/>
      <c r="RE102" s="227"/>
      <c r="RF102" s="227"/>
      <c r="RG102" s="227"/>
      <c r="RH102" s="227"/>
      <c r="RI102" s="227"/>
      <c r="RJ102" s="227"/>
      <c r="RK102" s="227"/>
      <c r="RL102" s="227"/>
      <c r="RM102" s="227"/>
      <c r="RN102" s="227"/>
      <c r="RO102" s="227"/>
      <c r="RP102" s="227"/>
      <c r="RQ102" s="227"/>
      <c r="RR102" s="227"/>
      <c r="RS102" s="227"/>
      <c r="RT102" s="227"/>
      <c r="RU102" s="227"/>
      <c r="RV102" s="227"/>
      <c r="RW102" s="227"/>
      <c r="RX102" s="227"/>
      <c r="RY102" s="227"/>
      <c r="RZ102" s="227"/>
      <c r="SA102" s="227"/>
      <c r="SB102" s="227"/>
    </row>
    <row r="103" spans="1:496" s="233" customFormat="1" ht="9.75" customHeight="1" x14ac:dyDescent="0.25">
      <c r="A103" s="231"/>
      <c r="B103" s="231"/>
      <c r="C103" s="232"/>
      <c r="D103" s="231"/>
      <c r="F103" s="227"/>
      <c r="G103" s="227"/>
      <c r="H103" s="227"/>
      <c r="I103" s="227"/>
      <c r="J103" s="227"/>
      <c r="K103" s="227"/>
      <c r="L103" s="227"/>
      <c r="M103" s="227"/>
      <c r="N103" s="227"/>
      <c r="O103" s="227"/>
      <c r="P103" s="227"/>
      <c r="Q103" s="227"/>
      <c r="R103" s="227"/>
      <c r="S103" s="227"/>
      <c r="T103" s="227"/>
      <c r="U103" s="227"/>
      <c r="V103" s="227"/>
      <c r="W103" s="227"/>
      <c r="X103" s="227"/>
      <c r="Y103" s="227"/>
      <c r="Z103" s="227"/>
      <c r="AA103" s="227"/>
      <c r="AB103" s="227"/>
      <c r="AC103" s="227"/>
      <c r="AD103" s="227"/>
      <c r="AE103" s="227"/>
      <c r="AF103" s="227"/>
      <c r="AG103" s="227"/>
      <c r="AH103" s="227"/>
      <c r="AI103" s="227"/>
      <c r="AJ103" s="227"/>
      <c r="AK103" s="227"/>
      <c r="AL103" s="227"/>
      <c r="AM103" s="227"/>
      <c r="AN103" s="227"/>
      <c r="AO103" s="227"/>
      <c r="AP103" s="227"/>
      <c r="AQ103" s="227"/>
      <c r="AR103" s="227"/>
      <c r="AS103" s="227"/>
      <c r="AT103" s="227"/>
      <c r="AU103" s="227"/>
      <c r="AV103" s="227"/>
      <c r="AW103" s="227"/>
      <c r="AX103" s="227"/>
      <c r="AY103" s="227"/>
      <c r="AZ103" s="227"/>
      <c r="BA103" s="227"/>
      <c r="BB103" s="227"/>
      <c r="BC103" s="227"/>
      <c r="BD103" s="227"/>
      <c r="BE103" s="227"/>
      <c r="BF103" s="227"/>
      <c r="BG103" s="227"/>
      <c r="BH103" s="227"/>
      <c r="BI103" s="227"/>
      <c r="BJ103" s="227"/>
      <c r="BK103" s="227"/>
      <c r="BL103" s="227"/>
      <c r="BM103" s="227"/>
      <c r="BN103" s="227"/>
      <c r="BO103" s="227"/>
      <c r="BP103" s="227"/>
      <c r="BQ103" s="227"/>
      <c r="BR103" s="227"/>
      <c r="BS103" s="227"/>
      <c r="BT103" s="227"/>
      <c r="BU103" s="227"/>
      <c r="BV103" s="227"/>
      <c r="BW103" s="227"/>
      <c r="BX103" s="227"/>
      <c r="BY103" s="227"/>
      <c r="BZ103" s="227"/>
      <c r="CA103" s="227"/>
      <c r="CB103" s="227"/>
      <c r="CC103" s="227"/>
      <c r="CD103" s="227"/>
      <c r="CE103" s="227"/>
      <c r="CF103" s="227"/>
      <c r="CG103" s="227"/>
      <c r="CH103" s="227"/>
      <c r="CI103" s="227"/>
      <c r="CJ103" s="227"/>
      <c r="CK103" s="227"/>
      <c r="CL103" s="227"/>
      <c r="CM103" s="227"/>
      <c r="CN103" s="227"/>
      <c r="CO103" s="227"/>
      <c r="CP103" s="227"/>
      <c r="CQ103" s="227"/>
      <c r="CR103" s="227"/>
      <c r="CS103" s="227"/>
      <c r="CT103" s="227"/>
      <c r="CU103" s="227"/>
      <c r="CV103" s="227"/>
      <c r="CW103" s="227"/>
      <c r="CX103" s="227"/>
      <c r="CY103" s="227"/>
      <c r="CZ103" s="227"/>
      <c r="DA103" s="227"/>
      <c r="DB103" s="227"/>
      <c r="DC103" s="227"/>
      <c r="DD103" s="227"/>
      <c r="DE103" s="227"/>
      <c r="DF103" s="227"/>
      <c r="DG103" s="227"/>
      <c r="DH103" s="227"/>
      <c r="DI103" s="227"/>
      <c r="DJ103" s="227"/>
      <c r="DK103" s="227"/>
      <c r="DL103" s="227"/>
      <c r="DM103" s="227"/>
      <c r="DN103" s="227"/>
      <c r="DO103" s="227"/>
      <c r="DP103" s="227"/>
      <c r="DQ103" s="227"/>
      <c r="DR103" s="227"/>
      <c r="DS103" s="227"/>
      <c r="DT103" s="227"/>
      <c r="DU103" s="227"/>
      <c r="DV103" s="227"/>
      <c r="DW103" s="227"/>
      <c r="DX103" s="227"/>
      <c r="DY103" s="227"/>
      <c r="DZ103" s="227"/>
      <c r="EA103" s="227"/>
      <c r="EB103" s="227"/>
      <c r="EC103" s="227"/>
      <c r="ED103" s="227"/>
      <c r="EE103" s="227"/>
      <c r="EF103" s="227"/>
      <c r="EG103" s="227"/>
      <c r="EH103" s="227"/>
      <c r="EI103" s="227"/>
      <c r="EJ103" s="227"/>
      <c r="EK103" s="227"/>
      <c r="EL103" s="227"/>
      <c r="EM103" s="227"/>
      <c r="EN103" s="227"/>
      <c r="EO103" s="227"/>
      <c r="EP103" s="227"/>
      <c r="EQ103" s="227"/>
      <c r="ER103" s="227"/>
      <c r="ES103" s="227"/>
      <c r="ET103" s="227"/>
      <c r="EU103" s="227"/>
      <c r="EV103" s="227"/>
      <c r="EW103" s="227"/>
      <c r="EX103" s="227"/>
      <c r="EY103" s="227"/>
      <c r="EZ103" s="227"/>
      <c r="FA103" s="227"/>
      <c r="FB103" s="227"/>
      <c r="FC103" s="227"/>
      <c r="FD103" s="227"/>
      <c r="FE103" s="227"/>
      <c r="FF103" s="227"/>
      <c r="FG103" s="227"/>
      <c r="FH103" s="227"/>
      <c r="FI103" s="227"/>
      <c r="FJ103" s="227"/>
      <c r="FK103" s="227"/>
      <c r="FL103" s="227"/>
      <c r="FM103" s="227"/>
      <c r="FN103" s="227"/>
      <c r="FO103" s="227"/>
      <c r="FP103" s="227"/>
      <c r="FQ103" s="227"/>
      <c r="FR103" s="227"/>
      <c r="FS103" s="227"/>
      <c r="FT103" s="227"/>
      <c r="FU103" s="227"/>
      <c r="FV103" s="227"/>
      <c r="FW103" s="227"/>
      <c r="FX103" s="227"/>
      <c r="FY103" s="227"/>
      <c r="FZ103" s="227"/>
      <c r="GA103" s="227"/>
      <c r="GB103" s="227"/>
      <c r="GC103" s="227"/>
      <c r="GD103" s="227"/>
      <c r="GE103" s="227"/>
      <c r="GF103" s="227"/>
      <c r="GG103" s="227"/>
      <c r="GH103" s="227"/>
      <c r="GI103" s="227"/>
      <c r="GJ103" s="227"/>
      <c r="GK103" s="227"/>
      <c r="GL103" s="227"/>
      <c r="GM103" s="227"/>
      <c r="GN103" s="227"/>
      <c r="GO103" s="227"/>
      <c r="GP103" s="227"/>
      <c r="GQ103" s="227"/>
      <c r="GR103" s="227"/>
      <c r="GS103" s="227"/>
      <c r="GT103" s="227"/>
      <c r="GU103" s="227"/>
      <c r="GV103" s="227"/>
      <c r="GW103" s="227"/>
      <c r="GX103" s="227"/>
      <c r="GY103" s="227"/>
      <c r="GZ103" s="227"/>
      <c r="HA103" s="227"/>
      <c r="HB103" s="227"/>
      <c r="HC103" s="227"/>
      <c r="HD103" s="227"/>
      <c r="HE103" s="227"/>
      <c r="HF103" s="227"/>
      <c r="HG103" s="227"/>
      <c r="HH103" s="227"/>
      <c r="HI103" s="227"/>
      <c r="HJ103" s="227"/>
      <c r="HK103" s="227"/>
      <c r="HL103" s="227"/>
      <c r="HM103" s="227"/>
      <c r="HN103" s="227"/>
      <c r="HO103" s="227"/>
      <c r="HP103" s="227"/>
      <c r="HQ103" s="227"/>
      <c r="HR103" s="227"/>
      <c r="HS103" s="227"/>
      <c r="HT103" s="227"/>
      <c r="HU103" s="227"/>
      <c r="HV103" s="227"/>
      <c r="HW103" s="227"/>
      <c r="HX103" s="227"/>
      <c r="HY103" s="227"/>
      <c r="HZ103" s="227"/>
      <c r="IA103" s="227"/>
      <c r="IB103" s="227"/>
      <c r="IC103" s="227"/>
      <c r="ID103" s="227"/>
      <c r="IE103" s="227"/>
      <c r="IF103" s="227"/>
      <c r="IG103" s="227"/>
      <c r="IH103" s="227"/>
      <c r="II103" s="227"/>
      <c r="IJ103" s="227"/>
      <c r="IK103" s="227"/>
      <c r="IL103" s="227"/>
      <c r="IM103" s="227"/>
      <c r="IN103" s="227"/>
      <c r="IO103" s="227"/>
      <c r="IP103" s="227"/>
      <c r="IQ103" s="227"/>
      <c r="IR103" s="227"/>
      <c r="IS103" s="227"/>
      <c r="IT103" s="227"/>
      <c r="IU103" s="227"/>
      <c r="IV103" s="227"/>
      <c r="IW103" s="227"/>
      <c r="IX103" s="227"/>
      <c r="IY103" s="227"/>
      <c r="IZ103" s="227"/>
      <c r="JA103" s="227"/>
      <c r="JB103" s="227"/>
      <c r="JC103" s="227"/>
      <c r="JD103" s="227"/>
      <c r="JE103" s="227"/>
      <c r="JF103" s="227"/>
      <c r="JG103" s="227"/>
      <c r="JH103" s="227"/>
      <c r="JI103" s="227"/>
      <c r="JJ103" s="227"/>
      <c r="JK103" s="227"/>
      <c r="JL103" s="227"/>
      <c r="JM103" s="227"/>
      <c r="JN103" s="227"/>
      <c r="JO103" s="227"/>
      <c r="JP103" s="227"/>
      <c r="JQ103" s="227"/>
      <c r="JR103" s="227"/>
      <c r="JS103" s="227"/>
      <c r="JT103" s="227"/>
      <c r="JU103" s="227"/>
      <c r="JV103" s="227"/>
      <c r="JW103" s="227"/>
      <c r="JX103" s="227"/>
      <c r="JY103" s="227"/>
      <c r="JZ103" s="227"/>
      <c r="KA103" s="227"/>
      <c r="KB103" s="227"/>
      <c r="KC103" s="227"/>
      <c r="KD103" s="227"/>
      <c r="KE103" s="227"/>
      <c r="KF103" s="227"/>
      <c r="KG103" s="227"/>
      <c r="KH103" s="227"/>
      <c r="KI103" s="227"/>
      <c r="KJ103" s="227"/>
      <c r="KK103" s="227"/>
      <c r="KL103" s="227"/>
      <c r="KM103" s="227"/>
      <c r="KN103" s="227"/>
      <c r="KO103" s="227"/>
      <c r="KP103" s="227"/>
      <c r="KQ103" s="227"/>
      <c r="KR103" s="227"/>
      <c r="KS103" s="227"/>
      <c r="KT103" s="227"/>
      <c r="KU103" s="227"/>
      <c r="KV103" s="227"/>
      <c r="KW103" s="227"/>
      <c r="KX103" s="227"/>
      <c r="KY103" s="227"/>
      <c r="KZ103" s="227"/>
      <c r="LA103" s="227"/>
      <c r="LB103" s="227"/>
      <c r="LC103" s="227"/>
      <c r="LD103" s="227"/>
      <c r="LE103" s="227"/>
      <c r="LF103" s="227"/>
      <c r="LG103" s="227"/>
      <c r="LH103" s="227"/>
      <c r="LI103" s="227"/>
      <c r="LJ103" s="227"/>
      <c r="LK103" s="227"/>
      <c r="LL103" s="227"/>
      <c r="LM103" s="227"/>
      <c r="LN103" s="227"/>
      <c r="LO103" s="227"/>
      <c r="LP103" s="227"/>
      <c r="LQ103" s="227"/>
      <c r="LR103" s="227"/>
      <c r="LS103" s="227"/>
      <c r="LT103" s="227"/>
      <c r="LU103" s="227"/>
      <c r="LV103" s="227"/>
      <c r="LW103" s="227"/>
      <c r="LX103" s="227"/>
      <c r="LY103" s="227"/>
      <c r="LZ103" s="227"/>
      <c r="MA103" s="227"/>
      <c r="MB103" s="227"/>
      <c r="MC103" s="227"/>
      <c r="MD103" s="227"/>
      <c r="ME103" s="227"/>
      <c r="MF103" s="227"/>
      <c r="MG103" s="227"/>
      <c r="MH103" s="227"/>
      <c r="MI103" s="227"/>
      <c r="MJ103" s="227"/>
      <c r="MK103" s="227"/>
      <c r="ML103" s="227"/>
      <c r="MM103" s="227"/>
      <c r="MN103" s="227"/>
      <c r="MO103" s="227"/>
      <c r="MP103" s="227"/>
      <c r="MQ103" s="227"/>
      <c r="MR103" s="227"/>
      <c r="MS103" s="227"/>
      <c r="MT103" s="227"/>
      <c r="MU103" s="227"/>
      <c r="MV103" s="227"/>
      <c r="MW103" s="227"/>
      <c r="MX103" s="227"/>
      <c r="MY103" s="227"/>
      <c r="MZ103" s="227"/>
      <c r="NA103" s="227"/>
      <c r="NB103" s="227"/>
      <c r="NC103" s="227"/>
      <c r="ND103" s="227"/>
      <c r="NE103" s="227"/>
      <c r="NF103" s="227"/>
      <c r="NG103" s="227"/>
      <c r="NH103" s="227"/>
      <c r="NI103" s="227"/>
      <c r="NJ103" s="227"/>
      <c r="NK103" s="227"/>
      <c r="NL103" s="227"/>
      <c r="NM103" s="227"/>
      <c r="NN103" s="227"/>
      <c r="NO103" s="227"/>
      <c r="NP103" s="227"/>
      <c r="NQ103" s="227"/>
      <c r="NR103" s="227"/>
      <c r="NS103" s="227"/>
      <c r="NT103" s="227"/>
      <c r="NU103" s="227"/>
      <c r="NV103" s="227"/>
      <c r="NW103" s="227"/>
      <c r="NX103" s="227"/>
      <c r="NY103" s="227"/>
      <c r="NZ103" s="227"/>
      <c r="OA103" s="227"/>
      <c r="OB103" s="227"/>
      <c r="OC103" s="227"/>
      <c r="OD103" s="227"/>
      <c r="OE103" s="227"/>
      <c r="OF103" s="227"/>
      <c r="OG103" s="227"/>
      <c r="OH103" s="227"/>
      <c r="OI103" s="227"/>
      <c r="OJ103" s="227"/>
      <c r="OK103" s="227"/>
      <c r="OL103" s="227"/>
      <c r="OM103" s="227"/>
      <c r="ON103" s="227"/>
      <c r="OO103" s="227"/>
      <c r="OP103" s="227"/>
      <c r="OQ103" s="227"/>
      <c r="OR103" s="227"/>
      <c r="OS103" s="227"/>
      <c r="OT103" s="227"/>
      <c r="OU103" s="227"/>
      <c r="OV103" s="227"/>
      <c r="OW103" s="227"/>
      <c r="OX103" s="227"/>
      <c r="OY103" s="227"/>
      <c r="OZ103" s="227"/>
      <c r="PA103" s="227"/>
      <c r="PB103" s="227"/>
      <c r="PC103" s="227"/>
      <c r="PD103" s="227"/>
      <c r="PE103" s="227"/>
      <c r="PF103" s="227"/>
      <c r="PG103" s="227"/>
      <c r="PH103" s="227"/>
      <c r="PI103" s="227"/>
      <c r="PJ103" s="227"/>
      <c r="PK103" s="227"/>
      <c r="PL103" s="227"/>
      <c r="PM103" s="227"/>
      <c r="PN103" s="227"/>
      <c r="PO103" s="227"/>
      <c r="PP103" s="227"/>
      <c r="PQ103" s="227"/>
      <c r="PR103" s="227"/>
      <c r="PS103" s="227"/>
      <c r="PT103" s="227"/>
      <c r="PU103" s="227"/>
      <c r="PV103" s="227"/>
      <c r="PW103" s="227"/>
      <c r="PX103" s="227"/>
      <c r="PY103" s="227"/>
      <c r="PZ103" s="227"/>
      <c r="QA103" s="227"/>
      <c r="QB103" s="227"/>
      <c r="QC103" s="227"/>
      <c r="QD103" s="227"/>
      <c r="QE103" s="227"/>
      <c r="QF103" s="227"/>
      <c r="QG103" s="227"/>
      <c r="QH103" s="227"/>
      <c r="QI103" s="227"/>
      <c r="QJ103" s="227"/>
      <c r="QK103" s="227"/>
      <c r="QL103" s="227"/>
      <c r="QM103" s="227"/>
      <c r="QN103" s="227"/>
      <c r="QO103" s="227"/>
      <c r="QP103" s="227"/>
      <c r="QQ103" s="227"/>
      <c r="QR103" s="227"/>
      <c r="QS103" s="227"/>
      <c r="QT103" s="227"/>
      <c r="QU103" s="227"/>
      <c r="QV103" s="227"/>
      <c r="QW103" s="227"/>
      <c r="QX103" s="227"/>
      <c r="QY103" s="227"/>
      <c r="QZ103" s="227"/>
      <c r="RA103" s="227"/>
      <c r="RB103" s="227"/>
      <c r="RC103" s="227"/>
      <c r="RD103" s="227"/>
      <c r="RE103" s="227"/>
      <c r="RF103" s="227"/>
      <c r="RG103" s="227"/>
      <c r="RH103" s="227"/>
      <c r="RI103" s="227"/>
      <c r="RJ103" s="227"/>
      <c r="RK103" s="227"/>
      <c r="RL103" s="227"/>
      <c r="RM103" s="227"/>
      <c r="RN103" s="227"/>
      <c r="RO103" s="227"/>
      <c r="RP103" s="227"/>
      <c r="RQ103" s="227"/>
      <c r="RR103" s="227"/>
      <c r="RS103" s="227"/>
      <c r="RT103" s="227"/>
      <c r="RU103" s="227"/>
      <c r="RV103" s="227"/>
      <c r="RW103" s="227"/>
      <c r="RX103" s="227"/>
      <c r="RY103" s="227"/>
      <c r="RZ103" s="227"/>
      <c r="SA103" s="227"/>
      <c r="SB103" s="227"/>
    </row>
    <row r="104" spans="1:496" s="233" customFormat="1" ht="9.75" customHeight="1" x14ac:dyDescent="0.25">
      <c r="A104" s="231"/>
      <c r="B104" s="231"/>
      <c r="C104" s="232"/>
      <c r="D104" s="231"/>
      <c r="F104" s="227"/>
      <c r="G104" s="227"/>
      <c r="H104" s="227"/>
      <c r="I104" s="227"/>
      <c r="J104" s="227"/>
      <c r="K104" s="227"/>
      <c r="L104" s="227"/>
      <c r="M104" s="227"/>
      <c r="N104" s="227"/>
      <c r="O104" s="227"/>
      <c r="P104" s="227"/>
      <c r="Q104" s="227"/>
      <c r="R104" s="227"/>
      <c r="S104" s="227"/>
      <c r="T104" s="227"/>
      <c r="U104" s="227"/>
      <c r="V104" s="227"/>
      <c r="W104" s="227"/>
      <c r="X104" s="227"/>
      <c r="Y104" s="227"/>
      <c r="Z104" s="227"/>
      <c r="AA104" s="227"/>
      <c r="AB104" s="227"/>
      <c r="AC104" s="227"/>
      <c r="AD104" s="227"/>
      <c r="AE104" s="227"/>
      <c r="AF104" s="227"/>
      <c r="AG104" s="227"/>
      <c r="AH104" s="227"/>
      <c r="AI104" s="227"/>
      <c r="AJ104" s="227"/>
      <c r="AK104" s="227"/>
      <c r="AL104" s="227"/>
      <c r="AM104" s="227"/>
      <c r="AN104" s="227"/>
      <c r="AO104" s="227"/>
      <c r="AP104" s="227"/>
      <c r="AQ104" s="227"/>
      <c r="AR104" s="227"/>
      <c r="AS104" s="227"/>
      <c r="AT104" s="227"/>
      <c r="AU104" s="227"/>
      <c r="AV104" s="227"/>
      <c r="AW104" s="227"/>
      <c r="AX104" s="227"/>
      <c r="AY104" s="227"/>
      <c r="AZ104" s="227"/>
      <c r="BA104" s="227"/>
      <c r="BB104" s="227"/>
      <c r="BC104" s="227"/>
      <c r="BD104" s="227"/>
      <c r="BE104" s="227"/>
      <c r="BF104" s="227"/>
      <c r="BG104" s="227"/>
      <c r="BH104" s="227"/>
      <c r="BI104" s="227"/>
      <c r="BJ104" s="227"/>
      <c r="BK104" s="227"/>
      <c r="BL104" s="227"/>
      <c r="BM104" s="227"/>
      <c r="BN104" s="227"/>
      <c r="BO104" s="227"/>
      <c r="BP104" s="227"/>
      <c r="BQ104" s="227"/>
      <c r="BR104" s="227"/>
      <c r="BS104" s="227"/>
      <c r="BT104" s="227"/>
      <c r="BU104" s="227"/>
      <c r="BV104" s="227"/>
      <c r="BW104" s="227"/>
      <c r="BX104" s="227"/>
      <c r="BY104" s="227"/>
      <c r="BZ104" s="227"/>
      <c r="CA104" s="227"/>
      <c r="CB104" s="227"/>
      <c r="CC104" s="227"/>
      <c r="CD104" s="227"/>
      <c r="CE104" s="227"/>
      <c r="CF104" s="227"/>
      <c r="CG104" s="227"/>
      <c r="CH104" s="227"/>
      <c r="CI104" s="227"/>
      <c r="CJ104" s="227"/>
      <c r="CK104" s="227"/>
      <c r="CL104" s="227"/>
      <c r="CM104" s="227"/>
      <c r="CN104" s="227"/>
      <c r="CO104" s="227"/>
      <c r="CP104" s="227"/>
      <c r="CQ104" s="227"/>
      <c r="CR104" s="227"/>
      <c r="CS104" s="227"/>
      <c r="CT104" s="227"/>
      <c r="CU104" s="227"/>
      <c r="CV104" s="227"/>
      <c r="CW104" s="227"/>
      <c r="CX104" s="227"/>
      <c r="CY104" s="227"/>
      <c r="CZ104" s="227"/>
      <c r="DA104" s="227"/>
      <c r="DB104" s="227"/>
      <c r="DC104" s="227"/>
      <c r="DD104" s="227"/>
      <c r="DE104" s="227"/>
      <c r="DF104" s="227"/>
      <c r="DG104" s="227"/>
      <c r="DH104" s="227"/>
      <c r="DI104" s="227"/>
      <c r="DJ104" s="227"/>
      <c r="DK104" s="227"/>
      <c r="DL104" s="227"/>
      <c r="DM104" s="227"/>
      <c r="DN104" s="227"/>
      <c r="DO104" s="227"/>
      <c r="DP104" s="227"/>
      <c r="DQ104" s="227"/>
      <c r="DR104" s="227"/>
      <c r="DS104" s="227"/>
      <c r="DT104" s="227"/>
      <c r="DU104" s="227"/>
      <c r="DV104" s="227"/>
      <c r="DW104" s="227"/>
      <c r="DX104" s="227"/>
      <c r="DY104" s="227"/>
      <c r="DZ104" s="227"/>
      <c r="EA104" s="227"/>
      <c r="EB104" s="227"/>
      <c r="EC104" s="227"/>
      <c r="ED104" s="227"/>
      <c r="EE104" s="227"/>
      <c r="EF104" s="227"/>
      <c r="EG104" s="227"/>
      <c r="EH104" s="227"/>
      <c r="EI104" s="227"/>
      <c r="EJ104" s="227"/>
      <c r="EK104" s="227"/>
      <c r="EL104" s="227"/>
      <c r="EM104" s="227"/>
      <c r="EN104" s="227"/>
      <c r="EO104" s="227"/>
      <c r="EP104" s="227"/>
      <c r="EQ104" s="227"/>
      <c r="ER104" s="227"/>
      <c r="ES104" s="227"/>
      <c r="ET104" s="227"/>
      <c r="EU104" s="227"/>
      <c r="EV104" s="227"/>
      <c r="EW104" s="227"/>
      <c r="EX104" s="227"/>
      <c r="EY104" s="227"/>
      <c r="EZ104" s="227"/>
      <c r="FA104" s="227"/>
      <c r="FB104" s="227"/>
      <c r="FC104" s="227"/>
      <c r="FD104" s="227"/>
      <c r="FE104" s="227"/>
      <c r="FF104" s="227"/>
      <c r="FG104" s="227"/>
      <c r="FH104" s="227"/>
      <c r="FI104" s="227"/>
      <c r="FJ104" s="227"/>
      <c r="FK104" s="227"/>
      <c r="FL104" s="227"/>
      <c r="FM104" s="227"/>
      <c r="FN104" s="227"/>
      <c r="FO104" s="227"/>
      <c r="FP104" s="227"/>
      <c r="FQ104" s="227"/>
      <c r="FR104" s="227"/>
      <c r="FS104" s="227"/>
      <c r="FT104" s="227"/>
      <c r="FU104" s="227"/>
      <c r="FV104" s="227"/>
      <c r="FW104" s="227"/>
      <c r="FX104" s="227"/>
      <c r="FY104" s="227"/>
      <c r="FZ104" s="227"/>
      <c r="GA104" s="227"/>
      <c r="GB104" s="227"/>
      <c r="GC104" s="227"/>
      <c r="GD104" s="227"/>
      <c r="GE104" s="227"/>
      <c r="GF104" s="227"/>
      <c r="GG104" s="227"/>
      <c r="GH104" s="227"/>
      <c r="GI104" s="227"/>
      <c r="GJ104" s="227"/>
      <c r="GK104" s="227"/>
      <c r="GL104" s="227"/>
      <c r="GM104" s="227"/>
      <c r="GN104" s="227"/>
      <c r="GO104" s="227"/>
      <c r="GP104" s="227"/>
      <c r="GQ104" s="227"/>
      <c r="GR104" s="227"/>
      <c r="GS104" s="227"/>
      <c r="GT104" s="227"/>
      <c r="GU104" s="227"/>
      <c r="GV104" s="227"/>
      <c r="GW104" s="227"/>
      <c r="GX104" s="227"/>
      <c r="GY104" s="227"/>
      <c r="GZ104" s="227"/>
      <c r="HA104" s="227"/>
      <c r="HB104" s="227"/>
      <c r="HC104" s="227"/>
      <c r="HD104" s="227"/>
      <c r="HE104" s="227"/>
      <c r="HF104" s="227"/>
      <c r="HG104" s="227"/>
      <c r="HH104" s="227"/>
      <c r="HI104" s="227"/>
      <c r="HJ104" s="227"/>
      <c r="HK104" s="227"/>
      <c r="HL104" s="227"/>
      <c r="HM104" s="227"/>
      <c r="HN104" s="227"/>
      <c r="HO104" s="227"/>
      <c r="HP104" s="227"/>
      <c r="HQ104" s="227"/>
      <c r="HR104" s="227"/>
      <c r="HS104" s="227"/>
      <c r="HT104" s="227"/>
      <c r="HU104" s="227"/>
      <c r="HV104" s="227"/>
      <c r="HW104" s="227"/>
      <c r="HX104" s="227"/>
      <c r="HY104" s="227"/>
      <c r="HZ104" s="227"/>
      <c r="IA104" s="227"/>
      <c r="IB104" s="227"/>
      <c r="IC104" s="227"/>
      <c r="ID104" s="227"/>
      <c r="IE104" s="227"/>
      <c r="IF104" s="227"/>
      <c r="IG104" s="227"/>
      <c r="IH104" s="227"/>
      <c r="II104" s="227"/>
      <c r="IJ104" s="227"/>
      <c r="IK104" s="227"/>
      <c r="IL104" s="227"/>
      <c r="IM104" s="227"/>
      <c r="IN104" s="227"/>
      <c r="IO104" s="227"/>
      <c r="IP104" s="227"/>
      <c r="IQ104" s="227"/>
      <c r="IR104" s="227"/>
      <c r="IS104" s="227"/>
      <c r="IT104" s="227"/>
      <c r="IU104" s="227"/>
      <c r="IV104" s="227"/>
      <c r="IW104" s="227"/>
      <c r="IX104" s="227"/>
      <c r="IY104" s="227"/>
      <c r="IZ104" s="227"/>
      <c r="JA104" s="227"/>
      <c r="JB104" s="227"/>
      <c r="JC104" s="227"/>
      <c r="JD104" s="227"/>
      <c r="JE104" s="227"/>
      <c r="JF104" s="227"/>
      <c r="JG104" s="227"/>
      <c r="JH104" s="227"/>
      <c r="JI104" s="227"/>
      <c r="JJ104" s="227"/>
      <c r="JK104" s="227"/>
      <c r="JL104" s="227"/>
      <c r="JM104" s="227"/>
      <c r="JN104" s="227"/>
      <c r="JO104" s="227"/>
      <c r="JP104" s="227"/>
      <c r="JQ104" s="227"/>
      <c r="JR104" s="227"/>
      <c r="JS104" s="227"/>
      <c r="JT104" s="227"/>
      <c r="JU104" s="227"/>
      <c r="JV104" s="227"/>
      <c r="JW104" s="227"/>
      <c r="JX104" s="227"/>
      <c r="JY104" s="227"/>
      <c r="JZ104" s="227"/>
      <c r="KA104" s="227"/>
      <c r="KB104" s="227"/>
      <c r="KC104" s="227"/>
      <c r="KD104" s="227"/>
      <c r="KE104" s="227"/>
      <c r="KF104" s="227"/>
      <c r="KG104" s="227"/>
      <c r="KH104" s="227"/>
      <c r="KI104" s="227"/>
      <c r="KJ104" s="227"/>
      <c r="KK104" s="227"/>
      <c r="KL104" s="227"/>
      <c r="KM104" s="227"/>
      <c r="KN104" s="227"/>
      <c r="KO104" s="227"/>
      <c r="KP104" s="227"/>
      <c r="KQ104" s="227"/>
      <c r="KR104" s="227"/>
      <c r="KS104" s="227"/>
      <c r="KT104" s="227"/>
      <c r="KU104" s="227"/>
      <c r="KV104" s="227"/>
      <c r="KW104" s="227"/>
      <c r="KX104" s="227"/>
      <c r="KY104" s="227"/>
      <c r="KZ104" s="227"/>
      <c r="LA104" s="227"/>
      <c r="LB104" s="227"/>
      <c r="LC104" s="227"/>
      <c r="LD104" s="227"/>
      <c r="LE104" s="227"/>
      <c r="LF104" s="227"/>
      <c r="LG104" s="227"/>
      <c r="LH104" s="227"/>
      <c r="LI104" s="227"/>
      <c r="LJ104" s="227"/>
      <c r="LK104" s="227"/>
      <c r="LL104" s="227"/>
      <c r="LM104" s="227"/>
      <c r="LN104" s="227"/>
      <c r="LO104" s="227"/>
      <c r="LP104" s="227"/>
      <c r="LQ104" s="227"/>
      <c r="LR104" s="227"/>
      <c r="LS104" s="227"/>
      <c r="LT104" s="227"/>
      <c r="LU104" s="227"/>
      <c r="LV104" s="227"/>
      <c r="LW104" s="227"/>
      <c r="LX104" s="227"/>
      <c r="LY104" s="227"/>
      <c r="LZ104" s="227"/>
      <c r="MA104" s="227"/>
      <c r="MB104" s="227"/>
      <c r="MC104" s="227"/>
      <c r="MD104" s="227"/>
      <c r="ME104" s="227"/>
      <c r="MF104" s="227"/>
      <c r="MG104" s="227"/>
      <c r="MH104" s="227"/>
      <c r="MI104" s="227"/>
      <c r="MJ104" s="227"/>
      <c r="MK104" s="227"/>
      <c r="ML104" s="227"/>
      <c r="MM104" s="227"/>
      <c r="MN104" s="227"/>
      <c r="MO104" s="227"/>
      <c r="MP104" s="227"/>
      <c r="MQ104" s="227"/>
      <c r="MR104" s="227"/>
      <c r="MS104" s="227"/>
      <c r="MT104" s="227"/>
      <c r="MU104" s="227"/>
      <c r="MV104" s="227"/>
      <c r="MW104" s="227"/>
      <c r="MX104" s="227"/>
      <c r="MY104" s="227"/>
      <c r="MZ104" s="227"/>
      <c r="NA104" s="227"/>
      <c r="NB104" s="227"/>
      <c r="NC104" s="227"/>
      <c r="ND104" s="227"/>
      <c r="NE104" s="227"/>
      <c r="NF104" s="227"/>
      <c r="NG104" s="227"/>
      <c r="NH104" s="227"/>
      <c r="NI104" s="227"/>
      <c r="NJ104" s="227"/>
      <c r="NK104" s="227"/>
      <c r="NL104" s="227"/>
      <c r="NM104" s="227"/>
      <c r="NN104" s="227"/>
      <c r="NO104" s="227"/>
      <c r="NP104" s="227"/>
      <c r="NQ104" s="227"/>
      <c r="NR104" s="227"/>
      <c r="NS104" s="227"/>
      <c r="NT104" s="227"/>
      <c r="NU104" s="227"/>
      <c r="NV104" s="227"/>
      <c r="NW104" s="227"/>
      <c r="NX104" s="227"/>
      <c r="NY104" s="227"/>
      <c r="NZ104" s="227"/>
      <c r="OA104" s="227"/>
      <c r="OB104" s="227"/>
      <c r="OC104" s="227"/>
      <c r="OD104" s="227"/>
      <c r="OE104" s="227"/>
      <c r="OF104" s="227"/>
      <c r="OG104" s="227"/>
      <c r="OH104" s="227"/>
      <c r="OI104" s="227"/>
      <c r="OJ104" s="227"/>
      <c r="OK104" s="227"/>
      <c r="OL104" s="227"/>
      <c r="OM104" s="227"/>
      <c r="ON104" s="227"/>
      <c r="OO104" s="227"/>
      <c r="OP104" s="227"/>
      <c r="OQ104" s="227"/>
      <c r="OR104" s="227"/>
      <c r="OS104" s="227"/>
      <c r="OT104" s="227"/>
      <c r="OU104" s="227"/>
      <c r="OV104" s="227"/>
      <c r="OW104" s="227"/>
      <c r="OX104" s="227"/>
      <c r="OY104" s="227"/>
      <c r="OZ104" s="227"/>
      <c r="PA104" s="227"/>
      <c r="PB104" s="227"/>
      <c r="PC104" s="227"/>
      <c r="PD104" s="227"/>
      <c r="PE104" s="227"/>
      <c r="PF104" s="227"/>
      <c r="PG104" s="227"/>
      <c r="PH104" s="227"/>
      <c r="PI104" s="227"/>
      <c r="PJ104" s="227"/>
      <c r="PK104" s="227"/>
      <c r="PL104" s="227"/>
      <c r="PM104" s="227"/>
      <c r="PN104" s="227"/>
      <c r="PO104" s="227"/>
      <c r="PP104" s="227"/>
      <c r="PQ104" s="227"/>
      <c r="PR104" s="227"/>
      <c r="PS104" s="227"/>
      <c r="PT104" s="227"/>
      <c r="PU104" s="227"/>
      <c r="PV104" s="227"/>
      <c r="PW104" s="227"/>
      <c r="PX104" s="227"/>
      <c r="PY104" s="227"/>
      <c r="PZ104" s="227"/>
      <c r="QA104" s="227"/>
      <c r="QB104" s="227"/>
      <c r="QC104" s="227"/>
      <c r="QD104" s="227"/>
      <c r="QE104" s="227"/>
      <c r="QF104" s="227"/>
      <c r="QG104" s="227"/>
      <c r="QH104" s="227"/>
      <c r="QI104" s="227"/>
      <c r="QJ104" s="227"/>
      <c r="QK104" s="227"/>
      <c r="QL104" s="227"/>
      <c r="QM104" s="227"/>
      <c r="QN104" s="227"/>
      <c r="QO104" s="227"/>
      <c r="QP104" s="227"/>
      <c r="QQ104" s="227"/>
      <c r="QR104" s="227"/>
      <c r="QS104" s="227"/>
      <c r="QT104" s="227"/>
      <c r="QU104" s="227"/>
      <c r="QV104" s="227"/>
      <c r="QW104" s="227"/>
      <c r="QX104" s="227"/>
      <c r="QY104" s="227"/>
      <c r="QZ104" s="227"/>
      <c r="RA104" s="227"/>
      <c r="RB104" s="227"/>
      <c r="RC104" s="227"/>
      <c r="RD104" s="227"/>
      <c r="RE104" s="227"/>
      <c r="RF104" s="227"/>
      <c r="RG104" s="227"/>
      <c r="RH104" s="227"/>
      <c r="RI104" s="227"/>
      <c r="RJ104" s="227"/>
      <c r="RK104" s="227"/>
      <c r="RL104" s="227"/>
      <c r="RM104" s="227"/>
      <c r="RN104" s="227"/>
      <c r="RO104" s="227"/>
      <c r="RP104" s="227"/>
      <c r="RQ104" s="227"/>
      <c r="RR104" s="227"/>
      <c r="RS104" s="227"/>
      <c r="RT104" s="227"/>
      <c r="RU104" s="227"/>
      <c r="RV104" s="227"/>
      <c r="RW104" s="227"/>
      <c r="RX104" s="227"/>
      <c r="RY104" s="227"/>
      <c r="RZ104" s="227"/>
      <c r="SA104" s="227"/>
      <c r="SB104" s="227"/>
    </row>
    <row r="105" spans="1:496" ht="15" customHeight="1" x14ac:dyDescent="0.25">
      <c r="A105" s="228" t="str">
        <f t="shared" si="1"/>
        <v>INDEC-CM - 35110-61</v>
      </c>
      <c r="B105" s="228">
        <v>35110</v>
      </c>
      <c r="C105" s="97" t="s">
        <v>51</v>
      </c>
      <c r="D105" s="228">
        <v>61</v>
      </c>
      <c r="E105" s="227" t="s">
        <v>140</v>
      </c>
    </row>
    <row r="106" spans="1:496" ht="15" customHeight="1" x14ac:dyDescent="0.25">
      <c r="A106" s="228" t="str">
        <f t="shared" si="1"/>
        <v>INDEC-CM - 31600-53</v>
      </c>
      <c r="B106" s="228">
        <v>31600</v>
      </c>
      <c r="C106" s="97" t="s">
        <v>51</v>
      </c>
      <c r="D106" s="228">
        <v>53</v>
      </c>
      <c r="E106" s="227" t="s">
        <v>141</v>
      </c>
    </row>
    <row r="107" spans="1:496" ht="15" customHeight="1" x14ac:dyDescent="0.25">
      <c r="A107" s="228" t="str">
        <f t="shared" si="1"/>
        <v>INDEC-CM - 31600-51</v>
      </c>
      <c r="B107" s="228">
        <v>31600</v>
      </c>
      <c r="C107" s="97" t="s">
        <v>51</v>
      </c>
      <c r="D107" s="228">
        <v>51</v>
      </c>
      <c r="E107" s="227" t="s">
        <v>142</v>
      </c>
    </row>
    <row r="108" spans="1:496" ht="15" customHeight="1" x14ac:dyDescent="0.25">
      <c r="A108" s="228" t="str">
        <f t="shared" si="1"/>
        <v>INDEC-CM - 37550-21</v>
      </c>
      <c r="B108" s="228">
        <v>37550</v>
      </c>
      <c r="C108" s="97" t="s">
        <v>51</v>
      </c>
      <c r="D108" s="228">
        <v>21</v>
      </c>
      <c r="E108" s="227" t="s">
        <v>143</v>
      </c>
    </row>
    <row r="109" spans="1:496" ht="15" customHeight="1" x14ac:dyDescent="0.25">
      <c r="A109" s="228" t="str">
        <f t="shared" si="1"/>
        <v>INDEC-CM - 42999-41</v>
      </c>
      <c r="B109" s="228">
        <v>42999</v>
      </c>
      <c r="C109" s="97" t="s">
        <v>51</v>
      </c>
      <c r="D109" s="228">
        <v>41</v>
      </c>
      <c r="E109" s="227" t="s">
        <v>144</v>
      </c>
    </row>
    <row r="110" spans="1:496" ht="15" customHeight="1" x14ac:dyDescent="0.25">
      <c r="A110" s="228" t="str">
        <f t="shared" si="1"/>
        <v>INDEC-CM - 42911-53</v>
      </c>
      <c r="B110" s="228">
        <v>42911</v>
      </c>
      <c r="C110" s="97" t="s">
        <v>51</v>
      </c>
      <c r="D110" s="228">
        <v>53</v>
      </c>
      <c r="E110" s="227" t="s">
        <v>145</v>
      </c>
    </row>
    <row r="111" spans="1:496" ht="15" customHeight="1" x14ac:dyDescent="0.25">
      <c r="A111" s="228" t="str">
        <f t="shared" si="1"/>
        <v>INDEC-CM - 42911-52</v>
      </c>
      <c r="B111" s="228">
        <v>42911</v>
      </c>
      <c r="C111" s="97" t="s">
        <v>51</v>
      </c>
      <c r="D111" s="228">
        <v>52</v>
      </c>
      <c r="E111" s="227" t="s">
        <v>146</v>
      </c>
    </row>
    <row r="112" spans="1:496" ht="15" customHeight="1" x14ac:dyDescent="0.25">
      <c r="A112" s="228" t="str">
        <f t="shared" si="1"/>
        <v>INDEC-CM - 42911-51</v>
      </c>
      <c r="B112" s="228">
        <v>42911</v>
      </c>
      <c r="C112" s="97" t="s">
        <v>51</v>
      </c>
      <c r="D112" s="228">
        <v>51</v>
      </c>
      <c r="E112" s="227" t="s">
        <v>147</v>
      </c>
    </row>
    <row r="113" spans="1:5" ht="15" customHeight="1" x14ac:dyDescent="0.25">
      <c r="A113" s="228" t="str">
        <f t="shared" si="1"/>
        <v>INDEC-CM - 42911-43</v>
      </c>
      <c r="B113" s="228">
        <v>42911</v>
      </c>
      <c r="C113" s="97" t="s">
        <v>51</v>
      </c>
      <c r="D113" s="228">
        <v>43</v>
      </c>
      <c r="E113" s="227" t="s">
        <v>148</v>
      </c>
    </row>
    <row r="114" spans="1:5" ht="15" customHeight="1" x14ac:dyDescent="0.25">
      <c r="A114" s="228" t="str">
        <f t="shared" si="1"/>
        <v>INDEC-CM - 42911-42</v>
      </c>
      <c r="B114" s="228">
        <v>42911</v>
      </c>
      <c r="C114" s="97" t="s">
        <v>51</v>
      </c>
      <c r="D114" s="228">
        <v>42</v>
      </c>
      <c r="E114" s="227" t="s">
        <v>149</v>
      </c>
    </row>
    <row r="115" spans="1:5" ht="15" customHeight="1" x14ac:dyDescent="0.25">
      <c r="A115" s="228" t="str">
        <f t="shared" si="1"/>
        <v>INDEC-CM - 42911-41</v>
      </c>
      <c r="B115" s="228">
        <v>42911</v>
      </c>
      <c r="C115" s="97" t="s">
        <v>51</v>
      </c>
      <c r="D115" s="228">
        <v>41</v>
      </c>
      <c r="E115" s="227" t="s">
        <v>150</v>
      </c>
    </row>
    <row r="116" spans="1:5" ht="15" customHeight="1" x14ac:dyDescent="0.25">
      <c r="A116" s="228" t="str">
        <f t="shared" si="1"/>
        <v>INDEC-CM - 42911-56</v>
      </c>
      <c r="B116" s="228">
        <v>42911</v>
      </c>
      <c r="C116" s="97" t="s">
        <v>51</v>
      </c>
      <c r="D116" s="228">
        <v>56</v>
      </c>
      <c r="E116" s="227" t="s">
        <v>151</v>
      </c>
    </row>
    <row r="117" spans="1:5" ht="15" customHeight="1" x14ac:dyDescent="0.25">
      <c r="A117" s="228" t="str">
        <f t="shared" si="1"/>
        <v>INDEC-CM - 42911-55</v>
      </c>
      <c r="B117" s="228">
        <v>42911</v>
      </c>
      <c r="C117" s="97" t="s">
        <v>51</v>
      </c>
      <c r="D117" s="228">
        <v>55</v>
      </c>
      <c r="E117" s="227" t="s">
        <v>152</v>
      </c>
    </row>
    <row r="118" spans="1:5" ht="15" customHeight="1" x14ac:dyDescent="0.25">
      <c r="A118" s="228" t="str">
        <f t="shared" si="1"/>
        <v>INDEC-CM - 42911-54</v>
      </c>
      <c r="B118" s="228">
        <v>42911</v>
      </c>
      <c r="C118" s="97" t="s">
        <v>51</v>
      </c>
      <c r="D118" s="228">
        <v>54</v>
      </c>
      <c r="E118" s="227" t="s">
        <v>153</v>
      </c>
    </row>
    <row r="119" spans="1:5" ht="15" customHeight="1" x14ac:dyDescent="0.25">
      <c r="A119" s="228" t="str">
        <f t="shared" si="1"/>
        <v>INDEC-CM - 42911-32</v>
      </c>
      <c r="B119" s="228">
        <v>42911</v>
      </c>
      <c r="C119" s="97" t="s">
        <v>51</v>
      </c>
      <c r="D119" s="228">
        <v>32</v>
      </c>
      <c r="E119" s="227" t="s">
        <v>154</v>
      </c>
    </row>
    <row r="120" spans="1:5" ht="15" customHeight="1" x14ac:dyDescent="0.25">
      <c r="A120" s="228" t="str">
        <f t="shared" si="1"/>
        <v>INDEC-CM - 42911-31</v>
      </c>
      <c r="B120" s="228">
        <v>42911</v>
      </c>
      <c r="C120" s="97" t="s">
        <v>51</v>
      </c>
      <c r="D120" s="228">
        <v>31</v>
      </c>
      <c r="E120" s="227" t="s">
        <v>155</v>
      </c>
    </row>
    <row r="121" spans="1:5" ht="15" customHeight="1" x14ac:dyDescent="0.25">
      <c r="A121" s="228" t="str">
        <f t="shared" si="1"/>
        <v>INDEC-CM - 42911-59</v>
      </c>
      <c r="B121" s="228">
        <v>42911</v>
      </c>
      <c r="C121" s="97" t="s">
        <v>51</v>
      </c>
      <c r="D121" s="228">
        <v>59</v>
      </c>
      <c r="E121" s="227" t="s">
        <v>156</v>
      </c>
    </row>
    <row r="122" spans="1:5" ht="15" customHeight="1" x14ac:dyDescent="0.25">
      <c r="A122" s="228" t="str">
        <f t="shared" si="1"/>
        <v>INDEC-CM - 42911-58</v>
      </c>
      <c r="B122" s="228">
        <v>42911</v>
      </c>
      <c r="C122" s="97" t="s">
        <v>51</v>
      </c>
      <c r="D122" s="228">
        <v>58</v>
      </c>
      <c r="E122" s="230" t="s">
        <v>157</v>
      </c>
    </row>
    <row r="123" spans="1:5" ht="15" customHeight="1" x14ac:dyDescent="0.25">
      <c r="A123" s="228" t="str">
        <f t="shared" si="1"/>
        <v>INDEC-CM - 42911-57</v>
      </c>
      <c r="B123" s="228">
        <v>42911</v>
      </c>
      <c r="C123" s="97" t="s">
        <v>51</v>
      </c>
      <c r="D123" s="228">
        <v>57</v>
      </c>
      <c r="E123" s="230" t="s">
        <v>158</v>
      </c>
    </row>
    <row r="124" spans="1:5" ht="15" customHeight="1" x14ac:dyDescent="0.25">
      <c r="A124" s="228" t="str">
        <f t="shared" si="1"/>
        <v>INDEC-CM - 43923-21</v>
      </c>
      <c r="B124" s="228">
        <v>43923</v>
      </c>
      <c r="C124" s="97" t="s">
        <v>51</v>
      </c>
      <c r="D124" s="228">
        <v>21</v>
      </c>
      <c r="E124" s="230" t="s">
        <v>159</v>
      </c>
    </row>
    <row r="125" spans="1:5" ht="15" customHeight="1" x14ac:dyDescent="0.25">
      <c r="A125" s="228" t="str">
        <f t="shared" si="1"/>
        <v>INDEC-CM - 37510-11</v>
      </c>
      <c r="B125" s="228">
        <v>37510</v>
      </c>
      <c r="C125" s="97" t="s">
        <v>51</v>
      </c>
      <c r="D125" s="228">
        <v>11</v>
      </c>
      <c r="E125" s="227" t="s">
        <v>160</v>
      </c>
    </row>
    <row r="126" spans="1:5" ht="15" customHeight="1" x14ac:dyDescent="0.25">
      <c r="A126" s="228" t="str">
        <f t="shared" si="1"/>
        <v>INDEC-CM - 44821-31</v>
      </c>
      <c r="B126" s="228">
        <v>44821</v>
      </c>
      <c r="C126" s="97" t="s">
        <v>51</v>
      </c>
      <c r="D126" s="228">
        <v>31</v>
      </c>
      <c r="E126" s="227" t="s">
        <v>161</v>
      </c>
    </row>
    <row r="127" spans="1:5" ht="15" customHeight="1" x14ac:dyDescent="0.25">
      <c r="A127" s="228" t="str">
        <f t="shared" si="1"/>
        <v>INDEC-CM - 46531-12</v>
      </c>
      <c r="B127" s="228">
        <v>46531</v>
      </c>
      <c r="C127" s="97" t="s">
        <v>51</v>
      </c>
      <c r="D127" s="228">
        <v>12</v>
      </c>
      <c r="E127" s="230" t="s">
        <v>162</v>
      </c>
    </row>
    <row r="128" spans="1:5" ht="15" customHeight="1" x14ac:dyDescent="0.25">
      <c r="A128" s="228" t="str">
        <f t="shared" si="1"/>
        <v>INDEC-CM - 37210-13</v>
      </c>
      <c r="B128" s="228">
        <v>37210</v>
      </c>
      <c r="C128" s="97" t="s">
        <v>51</v>
      </c>
      <c r="D128" s="228">
        <v>13</v>
      </c>
      <c r="E128" s="227" t="s">
        <v>163</v>
      </c>
    </row>
    <row r="129" spans="1:5" ht="15" customHeight="1" x14ac:dyDescent="0.25">
      <c r="A129" s="228" t="str">
        <f t="shared" si="1"/>
        <v>INDEC-CM - 37210-12</v>
      </c>
      <c r="B129" s="228">
        <v>37210</v>
      </c>
      <c r="C129" s="97" t="s">
        <v>51</v>
      </c>
      <c r="D129" s="228">
        <v>12</v>
      </c>
      <c r="E129" s="227" t="s">
        <v>164</v>
      </c>
    </row>
    <row r="130" spans="1:5" ht="15" customHeight="1" x14ac:dyDescent="0.25">
      <c r="A130" s="228" t="str">
        <f t="shared" si="1"/>
        <v>INDEC-CM - 37210-11</v>
      </c>
      <c r="B130" s="228">
        <v>37210</v>
      </c>
      <c r="C130" s="97" t="s">
        <v>51</v>
      </c>
      <c r="D130" s="228">
        <v>11</v>
      </c>
      <c r="E130" s="230" t="s">
        <v>165</v>
      </c>
    </row>
    <row r="131" spans="1:5" ht="15" customHeight="1" x14ac:dyDescent="0.25">
      <c r="A131" s="228" t="str">
        <f t="shared" si="1"/>
        <v>INDEC-CM - 46212-11</v>
      </c>
      <c r="B131" s="228">
        <v>46212</v>
      </c>
      <c r="C131" s="97" t="s">
        <v>51</v>
      </c>
      <c r="D131" s="228">
        <v>11</v>
      </c>
      <c r="E131" s="227" t="s">
        <v>166</v>
      </c>
    </row>
    <row r="132" spans="1:5" ht="15" customHeight="1" x14ac:dyDescent="0.25">
      <c r="A132" s="228" t="str">
        <f t="shared" si="1"/>
        <v>INDEC-CM - 46212-51</v>
      </c>
      <c r="B132" s="228">
        <v>46212</v>
      </c>
      <c r="C132" s="97" t="s">
        <v>51</v>
      </c>
      <c r="D132" s="228">
        <v>51</v>
      </c>
      <c r="E132" s="227" t="s">
        <v>167</v>
      </c>
    </row>
    <row r="133" spans="1:5" ht="15" customHeight="1" x14ac:dyDescent="0.25">
      <c r="A133" s="228" t="str">
        <f t="shared" si="1"/>
        <v>INDEC-CM - 46212-31</v>
      </c>
      <c r="B133" s="228">
        <v>46212</v>
      </c>
      <c r="C133" s="97" t="s">
        <v>51</v>
      </c>
      <c r="D133" s="228">
        <v>31</v>
      </c>
      <c r="E133" s="227" t="s">
        <v>168</v>
      </c>
    </row>
    <row r="134" spans="1:5" ht="15" customHeight="1" x14ac:dyDescent="0.25">
      <c r="A134" s="228" t="str">
        <f t="shared" ref="A134:A197" si="2">CONCATENATE("INDEC-CM - ",B134,C134,D134)</f>
        <v>INDEC-CM - 46212-41</v>
      </c>
      <c r="B134" s="228">
        <v>46212</v>
      </c>
      <c r="C134" s="97" t="s">
        <v>51</v>
      </c>
      <c r="D134" s="228">
        <v>41</v>
      </c>
      <c r="E134" s="227" t="s">
        <v>169</v>
      </c>
    </row>
    <row r="135" spans="1:5" ht="15" customHeight="1" x14ac:dyDescent="0.25">
      <c r="A135" s="228" t="str">
        <f t="shared" si="2"/>
        <v>INDEC-CM - 42999-51</v>
      </c>
      <c r="B135" s="228">
        <v>42999</v>
      </c>
      <c r="C135" s="97" t="s">
        <v>51</v>
      </c>
      <c r="D135" s="228">
        <v>51</v>
      </c>
      <c r="E135" s="227" t="s">
        <v>170</v>
      </c>
    </row>
    <row r="136" spans="1:5" ht="15" customHeight="1" x14ac:dyDescent="0.25">
      <c r="A136" s="228" t="str">
        <f t="shared" si="2"/>
        <v>INDEC-CM - 35110-51</v>
      </c>
      <c r="B136" s="228">
        <v>35110</v>
      </c>
      <c r="C136" s="97" t="s">
        <v>51</v>
      </c>
      <c r="D136" s="228">
        <v>51</v>
      </c>
      <c r="E136" s="227" t="s">
        <v>171</v>
      </c>
    </row>
    <row r="137" spans="1:5" ht="15" customHeight="1" x14ac:dyDescent="0.25">
      <c r="A137" s="228" t="str">
        <f t="shared" si="2"/>
        <v>INDEC-CM - 37350-11</v>
      </c>
      <c r="B137" s="228">
        <v>37350</v>
      </c>
      <c r="C137" s="97" t="s">
        <v>51</v>
      </c>
      <c r="D137" s="228">
        <v>11</v>
      </c>
      <c r="E137" s="227" t="s">
        <v>172</v>
      </c>
    </row>
    <row r="138" spans="1:5" ht="15" customHeight="1" x14ac:dyDescent="0.25">
      <c r="A138" s="228" t="str">
        <f t="shared" si="2"/>
        <v>INDEC-CM - 37350-41</v>
      </c>
      <c r="B138" s="228">
        <v>37350</v>
      </c>
      <c r="C138" s="97" t="s">
        <v>51</v>
      </c>
      <c r="D138" s="228">
        <v>41</v>
      </c>
      <c r="E138" s="227" t="s">
        <v>173</v>
      </c>
    </row>
    <row r="139" spans="1:5" ht="15" customHeight="1" x14ac:dyDescent="0.25">
      <c r="A139" s="228" t="str">
        <f t="shared" si="2"/>
        <v>INDEC-CM - 37350-21</v>
      </c>
      <c r="B139" s="228">
        <v>37350</v>
      </c>
      <c r="C139" s="97" t="s">
        <v>51</v>
      </c>
      <c r="D139" s="228">
        <v>21</v>
      </c>
      <c r="E139" s="227" t="s">
        <v>174</v>
      </c>
    </row>
    <row r="140" spans="1:5" ht="15" customHeight="1" x14ac:dyDescent="0.25">
      <c r="A140" s="228" t="str">
        <f t="shared" si="2"/>
        <v>INDEC-CM - 37350-31</v>
      </c>
      <c r="B140" s="228">
        <v>37350</v>
      </c>
      <c r="C140" s="97" t="s">
        <v>51</v>
      </c>
      <c r="D140" s="228">
        <v>31</v>
      </c>
      <c r="E140" s="227" t="s">
        <v>175</v>
      </c>
    </row>
    <row r="141" spans="1:5" ht="15" customHeight="1" x14ac:dyDescent="0.25">
      <c r="A141" s="228" t="str">
        <f t="shared" si="2"/>
        <v>INDEC-CM - 37210-32</v>
      </c>
      <c r="B141" s="228">
        <v>37210</v>
      </c>
      <c r="C141" s="97" t="s">
        <v>51</v>
      </c>
      <c r="D141" s="228">
        <v>32</v>
      </c>
      <c r="E141" s="227" t="s">
        <v>176</v>
      </c>
    </row>
    <row r="142" spans="1:5" ht="15" customHeight="1" x14ac:dyDescent="0.25">
      <c r="A142" s="228" t="str">
        <f t="shared" si="2"/>
        <v>INDEC-CM - 37210-31</v>
      </c>
      <c r="B142" s="228">
        <v>37210</v>
      </c>
      <c r="C142" s="97" t="s">
        <v>51</v>
      </c>
      <c r="D142" s="228">
        <v>31</v>
      </c>
      <c r="E142" s="227" t="s">
        <v>177</v>
      </c>
    </row>
    <row r="143" spans="1:5" ht="15" customHeight="1" x14ac:dyDescent="0.25">
      <c r="A143" s="228" t="str">
        <f t="shared" si="2"/>
        <v>INDEC-CM - 37210-33</v>
      </c>
      <c r="B143" s="228">
        <v>37210</v>
      </c>
      <c r="C143" s="97" t="s">
        <v>51</v>
      </c>
      <c r="D143" s="228">
        <v>33</v>
      </c>
      <c r="E143" s="227" t="s">
        <v>178</v>
      </c>
    </row>
    <row r="144" spans="1:5" ht="15" customHeight="1" x14ac:dyDescent="0.25">
      <c r="A144" s="228" t="str">
        <f t="shared" si="2"/>
        <v>INDEC-CM - 31210-41</v>
      </c>
      <c r="B144" s="228">
        <v>31210</v>
      </c>
      <c r="C144" s="97" t="s">
        <v>51</v>
      </c>
      <c r="D144" s="228">
        <v>41</v>
      </c>
      <c r="E144" s="227" t="s">
        <v>179</v>
      </c>
    </row>
    <row r="145" spans="1:5" ht="15" customHeight="1" x14ac:dyDescent="0.25">
      <c r="A145" s="228" t="str">
        <f t="shared" si="2"/>
        <v>INDEC-CM - 43240-21</v>
      </c>
      <c r="B145" s="228">
        <v>43240</v>
      </c>
      <c r="C145" s="97" t="s">
        <v>51</v>
      </c>
      <c r="D145" s="228">
        <v>21</v>
      </c>
      <c r="E145" s="227" t="s">
        <v>180</v>
      </c>
    </row>
    <row r="146" spans="1:5" ht="15" customHeight="1" x14ac:dyDescent="0.25">
      <c r="A146" s="228" t="str">
        <f t="shared" si="2"/>
        <v>INDEC-CM - 43240-32</v>
      </c>
      <c r="B146" s="228">
        <v>43240</v>
      </c>
      <c r="C146" s="97" t="s">
        <v>51</v>
      </c>
      <c r="D146" s="228">
        <v>32</v>
      </c>
      <c r="E146" s="227" t="s">
        <v>181</v>
      </c>
    </row>
    <row r="147" spans="1:5" ht="15" customHeight="1" x14ac:dyDescent="0.25">
      <c r="A147" s="228" t="str">
        <f t="shared" si="2"/>
        <v>INDEC-CM - 43240-31</v>
      </c>
      <c r="B147" s="228">
        <v>43240</v>
      </c>
      <c r="C147" s="97" t="s">
        <v>51</v>
      </c>
      <c r="D147" s="228">
        <v>31</v>
      </c>
      <c r="E147" s="227" t="s">
        <v>182</v>
      </c>
    </row>
    <row r="148" spans="1:5" ht="15" customHeight="1" x14ac:dyDescent="0.25">
      <c r="A148" s="228" t="str">
        <f t="shared" si="2"/>
        <v>INDEC-CM - 43240-41</v>
      </c>
      <c r="B148" s="228">
        <v>43240</v>
      </c>
      <c r="C148" s="97" t="s">
        <v>51</v>
      </c>
      <c r="D148" s="228">
        <v>41</v>
      </c>
      <c r="E148" s="227" t="s">
        <v>183</v>
      </c>
    </row>
    <row r="149" spans="1:5" ht="15" customHeight="1" x14ac:dyDescent="0.25">
      <c r="A149" s="228" t="str">
        <f t="shared" si="2"/>
        <v>INDEC-CM - 37540-32</v>
      </c>
      <c r="B149" s="228">
        <v>37540</v>
      </c>
      <c r="C149" s="97" t="s">
        <v>51</v>
      </c>
      <c r="D149" s="228">
        <v>32</v>
      </c>
      <c r="E149" s="230" t="s">
        <v>184</v>
      </c>
    </row>
    <row r="150" spans="1:5" ht="15" customHeight="1" x14ac:dyDescent="0.25">
      <c r="A150" s="228" t="str">
        <f t="shared" si="2"/>
        <v>INDEC-CM - 37540-31</v>
      </c>
      <c r="B150" s="228">
        <v>37540</v>
      </c>
      <c r="C150" s="97" t="s">
        <v>51</v>
      </c>
      <c r="D150" s="228">
        <v>31</v>
      </c>
      <c r="E150" s="227" t="s">
        <v>185</v>
      </c>
    </row>
    <row r="151" spans="1:5" ht="15" customHeight="1" x14ac:dyDescent="0.25">
      <c r="A151" s="228" t="str">
        <f t="shared" si="2"/>
        <v>INDEC-CM - 31210-21</v>
      </c>
      <c r="B151" s="228">
        <v>31210</v>
      </c>
      <c r="C151" s="97" t="s">
        <v>51</v>
      </c>
      <c r="D151" s="228">
        <v>21</v>
      </c>
      <c r="E151" s="230" t="s">
        <v>186</v>
      </c>
    </row>
    <row r="152" spans="1:5" ht="15" customHeight="1" x14ac:dyDescent="0.25">
      <c r="A152" s="228" t="str">
        <f t="shared" si="2"/>
        <v>INDEC-CM - 42911-61</v>
      </c>
      <c r="B152" s="228">
        <v>42911</v>
      </c>
      <c r="C152" s="97" t="s">
        <v>51</v>
      </c>
      <c r="D152" s="228">
        <v>61</v>
      </c>
      <c r="E152" s="230" t="s">
        <v>187</v>
      </c>
    </row>
    <row r="153" spans="1:5" ht="15" customHeight="1" x14ac:dyDescent="0.25">
      <c r="A153" s="228" t="str">
        <f t="shared" si="2"/>
        <v>INDEC-CM - 43923-11</v>
      </c>
      <c r="B153" s="228">
        <v>43923</v>
      </c>
      <c r="C153" s="97" t="s">
        <v>51</v>
      </c>
      <c r="D153" s="228">
        <v>11</v>
      </c>
      <c r="E153" s="230" t="s">
        <v>188</v>
      </c>
    </row>
    <row r="154" spans="1:5" ht="15" customHeight="1" x14ac:dyDescent="0.25">
      <c r="A154" s="228" t="str">
        <f t="shared" si="2"/>
        <v>INDEC-CM - 37930-12</v>
      </c>
      <c r="B154" s="228">
        <v>37930</v>
      </c>
      <c r="C154" s="97" t="s">
        <v>51</v>
      </c>
      <c r="D154" s="228">
        <v>12</v>
      </c>
      <c r="E154" s="227" t="s">
        <v>189</v>
      </c>
    </row>
    <row r="155" spans="1:5" ht="15" customHeight="1" x14ac:dyDescent="0.25">
      <c r="A155" s="228" t="str">
        <f t="shared" si="2"/>
        <v>INDEC-CM - 37930-11</v>
      </c>
      <c r="B155" s="228">
        <v>37930</v>
      </c>
      <c r="C155" s="97" t="s">
        <v>51</v>
      </c>
      <c r="D155" s="228">
        <v>11</v>
      </c>
      <c r="E155" s="227" t="s">
        <v>190</v>
      </c>
    </row>
    <row r="156" spans="1:5" ht="15" customHeight="1" x14ac:dyDescent="0.25">
      <c r="A156" s="228" t="str">
        <f t="shared" si="2"/>
        <v>INDEC-CM - 42999-61</v>
      </c>
      <c r="B156" s="228">
        <v>42999</v>
      </c>
      <c r="C156" s="97" t="s">
        <v>51</v>
      </c>
      <c r="D156" s="228">
        <v>61</v>
      </c>
      <c r="E156" s="230" t="s">
        <v>191</v>
      </c>
    </row>
    <row r="157" spans="1:5" ht="15" customHeight="1" x14ac:dyDescent="0.25">
      <c r="A157" s="228" t="str">
        <f t="shared" si="2"/>
        <v>INDEC-CM - 42999-62</v>
      </c>
      <c r="B157" s="228">
        <v>42999</v>
      </c>
      <c r="C157" s="97" t="s">
        <v>51</v>
      </c>
      <c r="D157" s="228">
        <v>62</v>
      </c>
      <c r="E157" s="230" t="s">
        <v>192</v>
      </c>
    </row>
    <row r="158" spans="1:5" ht="15" customHeight="1" x14ac:dyDescent="0.25">
      <c r="A158" s="228" t="str">
        <f t="shared" si="2"/>
        <v>INDEC-CM - 37610-11</v>
      </c>
      <c r="B158" s="228">
        <v>37610</v>
      </c>
      <c r="C158" s="97" t="s">
        <v>51</v>
      </c>
      <c r="D158" s="228">
        <v>11</v>
      </c>
      <c r="E158" s="230" t="s">
        <v>193</v>
      </c>
    </row>
    <row r="159" spans="1:5" ht="15" customHeight="1" x14ac:dyDescent="0.25">
      <c r="A159" s="228" t="str">
        <f t="shared" si="2"/>
        <v>INDEC-CM - 37610-12</v>
      </c>
      <c r="B159" s="228">
        <v>37610</v>
      </c>
      <c r="C159" s="97" t="s">
        <v>51</v>
      </c>
      <c r="D159" s="228">
        <v>12</v>
      </c>
      <c r="E159" s="230" t="s">
        <v>194</v>
      </c>
    </row>
    <row r="160" spans="1:5" ht="15" customHeight="1" x14ac:dyDescent="0.25">
      <c r="A160" s="228" t="str">
        <f t="shared" si="2"/>
        <v>INDEC-CM - 42943-11</v>
      </c>
      <c r="B160" s="228">
        <v>42943</v>
      </c>
      <c r="C160" s="97" t="s">
        <v>51</v>
      </c>
      <c r="D160" s="228">
        <v>11</v>
      </c>
      <c r="E160" s="230" t="s">
        <v>195</v>
      </c>
    </row>
    <row r="161" spans="1:496" ht="15" customHeight="1" x14ac:dyDescent="0.25">
      <c r="A161" s="228" t="str">
        <f t="shared" si="2"/>
        <v>INDEC-CM - 37540-11</v>
      </c>
      <c r="B161" s="228">
        <v>37540</v>
      </c>
      <c r="C161" s="97" t="s">
        <v>51</v>
      </c>
      <c r="D161" s="228">
        <v>11</v>
      </c>
      <c r="E161" s="227" t="s">
        <v>196</v>
      </c>
    </row>
    <row r="162" spans="1:496" ht="15" customHeight="1" x14ac:dyDescent="0.25">
      <c r="A162" s="228" t="str">
        <f t="shared" si="2"/>
        <v>INDEC-CM - 38130-16</v>
      </c>
      <c r="B162" s="228">
        <v>38130</v>
      </c>
      <c r="C162" s="97" t="s">
        <v>51</v>
      </c>
      <c r="D162" s="228">
        <v>16</v>
      </c>
      <c r="E162" s="230" t="s">
        <v>197</v>
      </c>
    </row>
    <row r="163" spans="1:496" ht="15" customHeight="1" x14ac:dyDescent="0.25">
      <c r="A163" s="228" t="str">
        <f t="shared" si="2"/>
        <v>INDEC-CM - 38130-15</v>
      </c>
      <c r="B163" s="228">
        <v>38130</v>
      </c>
      <c r="C163" s="97" t="s">
        <v>51</v>
      </c>
      <c r="D163" s="228">
        <v>15</v>
      </c>
      <c r="E163" s="230" t="s">
        <v>198</v>
      </c>
    </row>
    <row r="164" spans="1:496" ht="15" customHeight="1" x14ac:dyDescent="0.25">
      <c r="A164" s="228" t="str">
        <f t="shared" si="2"/>
        <v>INDEC-CM - 38130-14</v>
      </c>
      <c r="B164" s="228">
        <v>38130</v>
      </c>
      <c r="C164" s="97" t="s">
        <v>51</v>
      </c>
      <c r="D164" s="228">
        <v>14</v>
      </c>
      <c r="E164" s="230" t="s">
        <v>199</v>
      </c>
    </row>
    <row r="165" spans="1:496" ht="15" customHeight="1" x14ac:dyDescent="0.25">
      <c r="A165" s="228" t="str">
        <f t="shared" si="2"/>
        <v>INDEC-CM - 35490-11</v>
      </c>
      <c r="B165" s="228">
        <v>35490</v>
      </c>
      <c r="C165" s="97" t="s">
        <v>51</v>
      </c>
      <c r="D165" s="228">
        <v>11</v>
      </c>
      <c r="E165" s="227" t="s">
        <v>200</v>
      </c>
    </row>
    <row r="166" spans="1:496" ht="15" customHeight="1" x14ac:dyDescent="0.25">
      <c r="A166" s="228" t="str">
        <f t="shared" si="2"/>
        <v>INDEC-CM - 41251-11</v>
      </c>
      <c r="B166" s="228">
        <v>41251</v>
      </c>
      <c r="C166" s="97" t="s">
        <v>51</v>
      </c>
      <c r="D166" s="228">
        <v>11</v>
      </c>
      <c r="E166" s="230" t="s">
        <v>201</v>
      </c>
    </row>
    <row r="167" spans="1:496" s="233" customFormat="1" ht="15" customHeight="1" x14ac:dyDescent="0.25">
      <c r="A167" s="231"/>
      <c r="B167" s="231"/>
      <c r="C167" s="232"/>
      <c r="D167" s="231"/>
      <c r="E167" s="234"/>
      <c r="F167" s="227"/>
      <c r="G167" s="227"/>
      <c r="H167" s="227"/>
      <c r="I167" s="227"/>
      <c r="J167" s="227"/>
      <c r="K167" s="227"/>
      <c r="L167" s="227"/>
      <c r="M167" s="227"/>
      <c r="N167" s="227"/>
      <c r="O167" s="227"/>
      <c r="P167" s="227"/>
      <c r="Q167" s="227"/>
      <c r="R167" s="227"/>
      <c r="S167" s="227"/>
      <c r="T167" s="227"/>
      <c r="U167" s="227"/>
      <c r="V167" s="227"/>
      <c r="W167" s="227"/>
      <c r="X167" s="227"/>
      <c r="Y167" s="227"/>
      <c r="Z167" s="227"/>
      <c r="AA167" s="227"/>
      <c r="AB167" s="227"/>
      <c r="AC167" s="227"/>
      <c r="AD167" s="227"/>
      <c r="AE167" s="227"/>
      <c r="AF167" s="227"/>
      <c r="AG167" s="227"/>
      <c r="AH167" s="227"/>
      <c r="AI167" s="227"/>
      <c r="AJ167" s="227"/>
      <c r="AK167" s="227"/>
      <c r="AL167" s="227"/>
      <c r="AM167" s="227"/>
      <c r="AN167" s="227"/>
      <c r="AO167" s="227"/>
      <c r="AP167" s="227"/>
      <c r="AQ167" s="227"/>
      <c r="AR167" s="227"/>
      <c r="AS167" s="227"/>
      <c r="AT167" s="227"/>
      <c r="AU167" s="227"/>
      <c r="AV167" s="227"/>
      <c r="AW167" s="227"/>
      <c r="AX167" s="227"/>
      <c r="AY167" s="227"/>
      <c r="AZ167" s="227"/>
      <c r="BA167" s="227"/>
      <c r="BB167" s="227"/>
      <c r="BC167" s="227"/>
      <c r="BD167" s="227"/>
      <c r="BE167" s="227"/>
      <c r="BF167" s="227"/>
      <c r="BG167" s="227"/>
      <c r="BH167" s="227"/>
      <c r="BI167" s="227"/>
      <c r="BJ167" s="227"/>
      <c r="BK167" s="227"/>
      <c r="BL167" s="227"/>
      <c r="BM167" s="227"/>
      <c r="BN167" s="227"/>
      <c r="BO167" s="227"/>
      <c r="BP167" s="227"/>
      <c r="BQ167" s="227"/>
      <c r="BR167" s="227"/>
      <c r="BS167" s="227"/>
      <c r="BT167" s="227"/>
      <c r="BU167" s="227"/>
      <c r="BV167" s="227"/>
      <c r="BW167" s="227"/>
      <c r="BX167" s="227"/>
      <c r="BY167" s="227"/>
      <c r="BZ167" s="227"/>
      <c r="CA167" s="227"/>
      <c r="CB167" s="227"/>
      <c r="CC167" s="227"/>
      <c r="CD167" s="227"/>
      <c r="CE167" s="227"/>
      <c r="CF167" s="227"/>
      <c r="CG167" s="227"/>
      <c r="CH167" s="227"/>
      <c r="CI167" s="227"/>
      <c r="CJ167" s="227"/>
      <c r="CK167" s="227"/>
      <c r="CL167" s="227"/>
      <c r="CM167" s="227"/>
      <c r="CN167" s="227"/>
      <c r="CO167" s="227"/>
      <c r="CP167" s="227"/>
      <c r="CQ167" s="227"/>
      <c r="CR167" s="227"/>
      <c r="CS167" s="227"/>
      <c r="CT167" s="227"/>
      <c r="CU167" s="227"/>
      <c r="CV167" s="227"/>
      <c r="CW167" s="227"/>
      <c r="CX167" s="227"/>
      <c r="CY167" s="227"/>
      <c r="CZ167" s="227"/>
      <c r="DA167" s="227"/>
      <c r="DB167" s="227"/>
      <c r="DC167" s="227"/>
      <c r="DD167" s="227"/>
      <c r="DE167" s="227"/>
      <c r="DF167" s="227"/>
      <c r="DG167" s="227"/>
      <c r="DH167" s="227"/>
      <c r="DI167" s="227"/>
      <c r="DJ167" s="227"/>
      <c r="DK167" s="227"/>
      <c r="DL167" s="227"/>
      <c r="DM167" s="227"/>
      <c r="DN167" s="227"/>
      <c r="DO167" s="227"/>
      <c r="DP167" s="227"/>
      <c r="DQ167" s="227"/>
      <c r="DR167" s="227"/>
      <c r="DS167" s="227"/>
      <c r="DT167" s="227"/>
      <c r="DU167" s="227"/>
      <c r="DV167" s="227"/>
      <c r="DW167" s="227"/>
      <c r="DX167" s="227"/>
      <c r="DY167" s="227"/>
      <c r="DZ167" s="227"/>
      <c r="EA167" s="227"/>
      <c r="EB167" s="227"/>
      <c r="EC167" s="227"/>
      <c r="ED167" s="227"/>
      <c r="EE167" s="227"/>
      <c r="EF167" s="227"/>
      <c r="EG167" s="227"/>
      <c r="EH167" s="227"/>
      <c r="EI167" s="227"/>
      <c r="EJ167" s="227"/>
      <c r="EK167" s="227"/>
      <c r="EL167" s="227"/>
      <c r="EM167" s="227"/>
      <c r="EN167" s="227"/>
      <c r="EO167" s="227"/>
      <c r="EP167" s="227"/>
      <c r="EQ167" s="227"/>
      <c r="ER167" s="227"/>
      <c r="ES167" s="227"/>
      <c r="ET167" s="227"/>
      <c r="EU167" s="227"/>
      <c r="EV167" s="227"/>
      <c r="EW167" s="227"/>
      <c r="EX167" s="227"/>
      <c r="EY167" s="227"/>
      <c r="EZ167" s="227"/>
      <c r="FA167" s="227"/>
      <c r="FB167" s="227"/>
      <c r="FC167" s="227"/>
      <c r="FD167" s="227"/>
      <c r="FE167" s="227"/>
      <c r="FF167" s="227"/>
      <c r="FG167" s="227"/>
      <c r="FH167" s="227"/>
      <c r="FI167" s="227"/>
      <c r="FJ167" s="227"/>
      <c r="FK167" s="227"/>
      <c r="FL167" s="227"/>
      <c r="FM167" s="227"/>
      <c r="FN167" s="227"/>
      <c r="FO167" s="227"/>
      <c r="FP167" s="227"/>
      <c r="FQ167" s="227"/>
      <c r="FR167" s="227"/>
      <c r="FS167" s="227"/>
      <c r="FT167" s="227"/>
      <c r="FU167" s="227"/>
      <c r="FV167" s="227"/>
      <c r="FW167" s="227"/>
      <c r="FX167" s="227"/>
      <c r="FY167" s="227"/>
      <c r="FZ167" s="227"/>
      <c r="GA167" s="227"/>
      <c r="GB167" s="227"/>
      <c r="GC167" s="227"/>
      <c r="GD167" s="227"/>
      <c r="GE167" s="227"/>
      <c r="GF167" s="227"/>
      <c r="GG167" s="227"/>
      <c r="GH167" s="227"/>
      <c r="GI167" s="227"/>
      <c r="GJ167" s="227"/>
      <c r="GK167" s="227"/>
      <c r="GL167" s="227"/>
      <c r="GM167" s="227"/>
      <c r="GN167" s="227"/>
      <c r="GO167" s="227"/>
      <c r="GP167" s="227"/>
      <c r="GQ167" s="227"/>
      <c r="GR167" s="227"/>
      <c r="GS167" s="227"/>
      <c r="GT167" s="227"/>
      <c r="GU167" s="227"/>
      <c r="GV167" s="227"/>
      <c r="GW167" s="227"/>
      <c r="GX167" s="227"/>
      <c r="GY167" s="227"/>
      <c r="GZ167" s="227"/>
      <c r="HA167" s="227"/>
      <c r="HB167" s="227"/>
      <c r="HC167" s="227"/>
      <c r="HD167" s="227"/>
      <c r="HE167" s="227"/>
      <c r="HF167" s="227"/>
      <c r="HG167" s="227"/>
      <c r="HH167" s="227"/>
      <c r="HI167" s="227"/>
      <c r="HJ167" s="227"/>
      <c r="HK167" s="227"/>
      <c r="HL167" s="227"/>
      <c r="HM167" s="227"/>
      <c r="HN167" s="227"/>
      <c r="HO167" s="227"/>
      <c r="HP167" s="227"/>
      <c r="HQ167" s="227"/>
      <c r="HR167" s="227"/>
      <c r="HS167" s="227"/>
      <c r="HT167" s="227"/>
      <c r="HU167" s="227"/>
      <c r="HV167" s="227"/>
      <c r="HW167" s="227"/>
      <c r="HX167" s="227"/>
      <c r="HY167" s="227"/>
      <c r="HZ167" s="227"/>
      <c r="IA167" s="227"/>
      <c r="IB167" s="227"/>
      <c r="IC167" s="227"/>
      <c r="ID167" s="227"/>
      <c r="IE167" s="227"/>
      <c r="IF167" s="227"/>
      <c r="IG167" s="227"/>
      <c r="IH167" s="227"/>
      <c r="II167" s="227"/>
      <c r="IJ167" s="227"/>
      <c r="IK167" s="227"/>
      <c r="IL167" s="227"/>
      <c r="IM167" s="227"/>
      <c r="IN167" s="227"/>
      <c r="IO167" s="227"/>
      <c r="IP167" s="227"/>
      <c r="IQ167" s="227"/>
      <c r="IR167" s="227"/>
      <c r="IS167" s="227"/>
      <c r="IT167" s="227"/>
      <c r="IU167" s="227"/>
      <c r="IV167" s="227"/>
      <c r="IW167" s="227"/>
      <c r="IX167" s="227"/>
      <c r="IY167" s="227"/>
      <c r="IZ167" s="227"/>
      <c r="JA167" s="227"/>
      <c r="JB167" s="227"/>
      <c r="JC167" s="227"/>
      <c r="JD167" s="227"/>
      <c r="JE167" s="227"/>
      <c r="JF167" s="227"/>
      <c r="JG167" s="227"/>
      <c r="JH167" s="227"/>
      <c r="JI167" s="227"/>
      <c r="JJ167" s="227"/>
      <c r="JK167" s="227"/>
      <c r="JL167" s="227"/>
      <c r="JM167" s="227"/>
      <c r="JN167" s="227"/>
      <c r="JO167" s="227"/>
      <c r="JP167" s="227"/>
      <c r="JQ167" s="227"/>
      <c r="JR167" s="227"/>
      <c r="JS167" s="227"/>
      <c r="JT167" s="227"/>
      <c r="JU167" s="227"/>
      <c r="JV167" s="227"/>
      <c r="JW167" s="227"/>
      <c r="JX167" s="227"/>
      <c r="JY167" s="227"/>
      <c r="JZ167" s="227"/>
      <c r="KA167" s="227"/>
      <c r="KB167" s="227"/>
      <c r="KC167" s="227"/>
      <c r="KD167" s="227"/>
      <c r="KE167" s="227"/>
      <c r="KF167" s="227"/>
      <c r="KG167" s="227"/>
      <c r="KH167" s="227"/>
      <c r="KI167" s="227"/>
      <c r="KJ167" s="227"/>
      <c r="KK167" s="227"/>
      <c r="KL167" s="227"/>
      <c r="KM167" s="227"/>
      <c r="KN167" s="227"/>
      <c r="KO167" s="227"/>
      <c r="KP167" s="227"/>
      <c r="KQ167" s="227"/>
      <c r="KR167" s="227"/>
      <c r="KS167" s="227"/>
      <c r="KT167" s="227"/>
      <c r="KU167" s="227"/>
      <c r="KV167" s="227"/>
      <c r="KW167" s="227"/>
      <c r="KX167" s="227"/>
      <c r="KY167" s="227"/>
      <c r="KZ167" s="227"/>
      <c r="LA167" s="227"/>
      <c r="LB167" s="227"/>
      <c r="LC167" s="227"/>
      <c r="LD167" s="227"/>
      <c r="LE167" s="227"/>
      <c r="LF167" s="227"/>
      <c r="LG167" s="227"/>
      <c r="LH167" s="227"/>
      <c r="LI167" s="227"/>
      <c r="LJ167" s="227"/>
      <c r="LK167" s="227"/>
      <c r="LL167" s="227"/>
      <c r="LM167" s="227"/>
      <c r="LN167" s="227"/>
      <c r="LO167" s="227"/>
      <c r="LP167" s="227"/>
      <c r="LQ167" s="227"/>
      <c r="LR167" s="227"/>
      <c r="LS167" s="227"/>
      <c r="LT167" s="227"/>
      <c r="LU167" s="227"/>
      <c r="LV167" s="227"/>
      <c r="LW167" s="227"/>
      <c r="LX167" s="227"/>
      <c r="LY167" s="227"/>
      <c r="LZ167" s="227"/>
      <c r="MA167" s="227"/>
      <c r="MB167" s="227"/>
      <c r="MC167" s="227"/>
      <c r="MD167" s="227"/>
      <c r="ME167" s="227"/>
      <c r="MF167" s="227"/>
      <c r="MG167" s="227"/>
      <c r="MH167" s="227"/>
      <c r="MI167" s="227"/>
      <c r="MJ167" s="227"/>
      <c r="MK167" s="227"/>
      <c r="ML167" s="227"/>
      <c r="MM167" s="227"/>
      <c r="MN167" s="227"/>
      <c r="MO167" s="227"/>
      <c r="MP167" s="227"/>
      <c r="MQ167" s="227"/>
      <c r="MR167" s="227"/>
      <c r="MS167" s="227"/>
      <c r="MT167" s="227"/>
      <c r="MU167" s="227"/>
      <c r="MV167" s="227"/>
      <c r="MW167" s="227"/>
      <c r="MX167" s="227"/>
      <c r="MY167" s="227"/>
      <c r="MZ167" s="227"/>
      <c r="NA167" s="227"/>
      <c r="NB167" s="227"/>
      <c r="NC167" s="227"/>
      <c r="ND167" s="227"/>
      <c r="NE167" s="227"/>
      <c r="NF167" s="227"/>
      <c r="NG167" s="227"/>
      <c r="NH167" s="227"/>
      <c r="NI167" s="227"/>
      <c r="NJ167" s="227"/>
      <c r="NK167" s="227"/>
      <c r="NL167" s="227"/>
      <c r="NM167" s="227"/>
      <c r="NN167" s="227"/>
      <c r="NO167" s="227"/>
      <c r="NP167" s="227"/>
      <c r="NQ167" s="227"/>
      <c r="NR167" s="227"/>
      <c r="NS167" s="227"/>
      <c r="NT167" s="227"/>
      <c r="NU167" s="227"/>
      <c r="NV167" s="227"/>
      <c r="NW167" s="227"/>
      <c r="NX167" s="227"/>
      <c r="NY167" s="227"/>
      <c r="NZ167" s="227"/>
      <c r="OA167" s="227"/>
      <c r="OB167" s="227"/>
      <c r="OC167" s="227"/>
      <c r="OD167" s="227"/>
      <c r="OE167" s="227"/>
      <c r="OF167" s="227"/>
      <c r="OG167" s="227"/>
      <c r="OH167" s="227"/>
      <c r="OI167" s="227"/>
      <c r="OJ167" s="227"/>
      <c r="OK167" s="227"/>
      <c r="OL167" s="227"/>
      <c r="OM167" s="227"/>
      <c r="ON167" s="227"/>
      <c r="OO167" s="227"/>
      <c r="OP167" s="227"/>
      <c r="OQ167" s="227"/>
      <c r="OR167" s="227"/>
      <c r="OS167" s="227"/>
      <c r="OT167" s="227"/>
      <c r="OU167" s="227"/>
      <c r="OV167" s="227"/>
      <c r="OW167" s="227"/>
      <c r="OX167" s="227"/>
      <c r="OY167" s="227"/>
      <c r="OZ167" s="227"/>
      <c r="PA167" s="227"/>
      <c r="PB167" s="227"/>
      <c r="PC167" s="227"/>
      <c r="PD167" s="227"/>
      <c r="PE167" s="227"/>
      <c r="PF167" s="227"/>
      <c r="PG167" s="227"/>
      <c r="PH167" s="227"/>
      <c r="PI167" s="227"/>
      <c r="PJ167" s="227"/>
      <c r="PK167" s="227"/>
      <c r="PL167" s="227"/>
      <c r="PM167" s="227"/>
      <c r="PN167" s="227"/>
      <c r="PO167" s="227"/>
      <c r="PP167" s="227"/>
      <c r="PQ167" s="227"/>
      <c r="PR167" s="227"/>
      <c r="PS167" s="227"/>
      <c r="PT167" s="227"/>
      <c r="PU167" s="227"/>
      <c r="PV167" s="227"/>
      <c r="PW167" s="227"/>
      <c r="PX167" s="227"/>
      <c r="PY167" s="227"/>
      <c r="PZ167" s="227"/>
      <c r="QA167" s="227"/>
      <c r="QB167" s="227"/>
      <c r="QC167" s="227"/>
      <c r="QD167" s="227"/>
      <c r="QE167" s="227"/>
      <c r="QF167" s="227"/>
      <c r="QG167" s="227"/>
      <c r="QH167" s="227"/>
      <c r="QI167" s="227"/>
      <c r="QJ167" s="227"/>
      <c r="QK167" s="227"/>
      <c r="QL167" s="227"/>
      <c r="QM167" s="227"/>
      <c r="QN167" s="227"/>
      <c r="QO167" s="227"/>
      <c r="QP167" s="227"/>
      <c r="QQ167" s="227"/>
      <c r="QR167" s="227"/>
      <c r="QS167" s="227"/>
      <c r="QT167" s="227"/>
      <c r="QU167" s="227"/>
      <c r="QV167" s="227"/>
      <c r="QW167" s="227"/>
      <c r="QX167" s="227"/>
      <c r="QY167" s="227"/>
      <c r="QZ167" s="227"/>
      <c r="RA167" s="227"/>
      <c r="RB167" s="227"/>
      <c r="RC167" s="227"/>
      <c r="RD167" s="227"/>
      <c r="RE167" s="227"/>
      <c r="RF167" s="227"/>
      <c r="RG167" s="227"/>
      <c r="RH167" s="227"/>
      <c r="RI167" s="227"/>
      <c r="RJ167" s="227"/>
      <c r="RK167" s="227"/>
      <c r="RL167" s="227"/>
      <c r="RM167" s="227"/>
      <c r="RN167" s="227"/>
      <c r="RO167" s="227"/>
      <c r="RP167" s="227"/>
      <c r="RQ167" s="227"/>
      <c r="RR167" s="227"/>
      <c r="RS167" s="227"/>
      <c r="RT167" s="227"/>
      <c r="RU167" s="227"/>
      <c r="RV167" s="227"/>
      <c r="RW167" s="227"/>
      <c r="RX167" s="227"/>
      <c r="RY167" s="227"/>
      <c r="RZ167" s="227"/>
      <c r="SA167" s="227"/>
      <c r="SB167" s="227"/>
    </row>
    <row r="168" spans="1:496" ht="15" customHeight="1" x14ac:dyDescent="0.25">
      <c r="A168" s="228" t="str">
        <f t="shared" si="2"/>
        <v>INDEC-CM - 42911-71</v>
      </c>
      <c r="B168" s="228">
        <v>42911</v>
      </c>
      <c r="C168" s="97" t="s">
        <v>51</v>
      </c>
      <c r="D168" s="228">
        <v>71</v>
      </c>
      <c r="E168" s="230" t="s">
        <v>202</v>
      </c>
    </row>
    <row r="169" spans="1:496" ht="15" customHeight="1" x14ac:dyDescent="0.25">
      <c r="A169" s="228" t="str">
        <f t="shared" si="2"/>
        <v>INDEC-CM - 37210-42</v>
      </c>
      <c r="B169" s="228">
        <v>37210</v>
      </c>
      <c r="C169" s="97" t="s">
        <v>51</v>
      </c>
      <c r="D169" s="228">
        <v>42</v>
      </c>
      <c r="E169" s="230" t="s">
        <v>203</v>
      </c>
    </row>
    <row r="170" spans="1:496" ht="15" customHeight="1" x14ac:dyDescent="0.25">
      <c r="A170" s="228" t="str">
        <f t="shared" si="2"/>
        <v>INDEC-CM - 37210-41</v>
      </c>
      <c r="B170" s="228">
        <v>37210</v>
      </c>
      <c r="C170" s="97" t="s">
        <v>51</v>
      </c>
      <c r="D170" s="228">
        <v>41</v>
      </c>
      <c r="E170" s="230" t="s">
        <v>204</v>
      </c>
    </row>
    <row r="171" spans="1:496" ht="15" customHeight="1" x14ac:dyDescent="0.25">
      <c r="A171" s="228" t="str">
        <f t="shared" si="2"/>
        <v>INDEC-CM - 36930-11</v>
      </c>
      <c r="B171" s="228">
        <v>36930</v>
      </c>
      <c r="C171" s="97" t="s">
        <v>51</v>
      </c>
      <c r="D171" s="228">
        <v>11</v>
      </c>
      <c r="E171" s="227" t="s">
        <v>205</v>
      </c>
    </row>
    <row r="172" spans="1:496" ht="15" customHeight="1" x14ac:dyDescent="0.25">
      <c r="A172" s="228" t="str">
        <f t="shared" si="2"/>
        <v>INDEC-CM - 36950-21</v>
      </c>
      <c r="B172" s="228">
        <v>36950</v>
      </c>
      <c r="C172" s="97" t="s">
        <v>51</v>
      </c>
      <c r="D172" s="228">
        <v>21</v>
      </c>
      <c r="E172" s="227" t="s">
        <v>206</v>
      </c>
    </row>
    <row r="173" spans="1:496" ht="15" customHeight="1" x14ac:dyDescent="0.25">
      <c r="A173" s="228" t="str">
        <f t="shared" si="2"/>
        <v>INDEC-CM - 35110-31</v>
      </c>
      <c r="B173" s="228">
        <v>35110</v>
      </c>
      <c r="C173" s="97" t="s">
        <v>51</v>
      </c>
      <c r="D173" s="228">
        <v>31</v>
      </c>
      <c r="E173" s="227" t="s">
        <v>207</v>
      </c>
    </row>
    <row r="174" spans="1:496" ht="15" customHeight="1" x14ac:dyDescent="0.25">
      <c r="A174" s="228" t="str">
        <f t="shared" si="2"/>
        <v>INDEC-CM - 35110-32</v>
      </c>
      <c r="B174" s="228">
        <v>35110</v>
      </c>
      <c r="C174" s="97" t="s">
        <v>51</v>
      </c>
      <c r="D174" s="228">
        <v>32</v>
      </c>
      <c r="E174" s="227" t="s">
        <v>208</v>
      </c>
    </row>
    <row r="175" spans="1:496" ht="15" customHeight="1" x14ac:dyDescent="0.25">
      <c r="A175" s="228" t="str">
        <f t="shared" si="2"/>
        <v>INDEC-CM - 37940-11</v>
      </c>
      <c r="B175" s="228">
        <v>37940</v>
      </c>
      <c r="C175" s="97" t="s">
        <v>51</v>
      </c>
      <c r="D175" s="228">
        <v>11</v>
      </c>
      <c r="E175" s="227" t="s">
        <v>209</v>
      </c>
    </row>
    <row r="176" spans="1:496" ht="15" customHeight="1" x14ac:dyDescent="0.25">
      <c r="A176" s="228" t="str">
        <f t="shared" si="2"/>
        <v>INDEC-CM - 35110-71</v>
      </c>
      <c r="B176" s="228">
        <v>35110</v>
      </c>
      <c r="C176" s="97" t="s">
        <v>51</v>
      </c>
      <c r="D176" s="228">
        <v>71</v>
      </c>
      <c r="E176" s="227" t="s">
        <v>210</v>
      </c>
    </row>
    <row r="177" spans="1:5" ht="15" customHeight="1" x14ac:dyDescent="0.25">
      <c r="A177" s="228" t="str">
        <f t="shared" si="2"/>
        <v>INDEC-CM - 31210-31</v>
      </c>
      <c r="B177" s="228">
        <v>31210</v>
      </c>
      <c r="C177" s="97" t="s">
        <v>51</v>
      </c>
      <c r="D177" s="228">
        <v>31</v>
      </c>
      <c r="E177" s="227" t="s">
        <v>211</v>
      </c>
    </row>
    <row r="178" spans="1:5" ht="15" customHeight="1" x14ac:dyDescent="0.25">
      <c r="A178" s="228" t="str">
        <f t="shared" si="2"/>
        <v>INDEC-CM - 31210-32</v>
      </c>
      <c r="B178" s="228">
        <v>31210</v>
      </c>
      <c r="C178" s="97" t="s">
        <v>51</v>
      </c>
      <c r="D178" s="228">
        <v>32</v>
      </c>
      <c r="E178" s="227" t="s">
        <v>212</v>
      </c>
    </row>
    <row r="179" spans="1:5" ht="15" customHeight="1" x14ac:dyDescent="0.25">
      <c r="A179" s="228" t="str">
        <f t="shared" si="2"/>
        <v>INDEC-CM - 41541-11</v>
      </c>
      <c r="B179" s="228">
        <v>41541</v>
      </c>
      <c r="C179" s="97" t="s">
        <v>51</v>
      </c>
      <c r="D179" s="228">
        <v>11</v>
      </c>
      <c r="E179" s="227" t="s">
        <v>213</v>
      </c>
    </row>
    <row r="180" spans="1:5" ht="15" customHeight="1" x14ac:dyDescent="0.25">
      <c r="A180" s="228" t="str">
        <f t="shared" si="2"/>
        <v>INDEC-CM - 34720-11</v>
      </c>
      <c r="B180" s="228">
        <v>34720</v>
      </c>
      <c r="C180" s="97" t="s">
        <v>51</v>
      </c>
      <c r="D180" s="228">
        <v>11</v>
      </c>
      <c r="E180" s="230" t="s">
        <v>214</v>
      </c>
    </row>
    <row r="181" spans="1:5" ht="15" customHeight="1" x14ac:dyDescent="0.25">
      <c r="A181" s="228" t="str">
        <f t="shared" si="2"/>
        <v>INDEC-CM - 47220-11</v>
      </c>
      <c r="B181" s="228">
        <v>47220</v>
      </c>
      <c r="C181" s="97" t="s">
        <v>51</v>
      </c>
      <c r="D181" s="228">
        <v>11</v>
      </c>
      <c r="E181" s="230" t="s">
        <v>215</v>
      </c>
    </row>
    <row r="182" spans="1:5" ht="15" customHeight="1" x14ac:dyDescent="0.25">
      <c r="A182" s="228" t="str">
        <f t="shared" si="2"/>
        <v>INDEC-CM - 31600-81</v>
      </c>
      <c r="B182" s="228">
        <v>31600</v>
      </c>
      <c r="C182" s="97" t="s">
        <v>51</v>
      </c>
      <c r="D182" s="228">
        <v>81</v>
      </c>
      <c r="E182" s="227" t="s">
        <v>216</v>
      </c>
    </row>
    <row r="183" spans="1:5" ht="15" customHeight="1" x14ac:dyDescent="0.25">
      <c r="A183" s="228" t="str">
        <f t="shared" si="2"/>
        <v>INDEC-CM - 42120-31</v>
      </c>
      <c r="B183" s="228">
        <v>42120</v>
      </c>
      <c r="C183" s="97" t="s">
        <v>51</v>
      </c>
      <c r="D183" s="228">
        <v>31</v>
      </c>
      <c r="E183" s="227" t="s">
        <v>217</v>
      </c>
    </row>
    <row r="184" spans="1:5" ht="15" customHeight="1" x14ac:dyDescent="0.25">
      <c r="A184" s="228" t="str">
        <f t="shared" si="2"/>
        <v>INDEC-CM - 35490-21</v>
      </c>
      <c r="B184" s="228">
        <v>35490</v>
      </c>
      <c r="C184" s="97" t="s">
        <v>51</v>
      </c>
      <c r="D184" s="228">
        <v>21</v>
      </c>
      <c r="E184" s="230" t="s">
        <v>218</v>
      </c>
    </row>
    <row r="185" spans="1:5" ht="15" customHeight="1" x14ac:dyDescent="0.25">
      <c r="A185" s="228" t="str">
        <f t="shared" si="2"/>
        <v>INDEC-CM - 31600-41</v>
      </c>
      <c r="B185" s="228">
        <v>31600</v>
      </c>
      <c r="C185" s="97" t="s">
        <v>51</v>
      </c>
      <c r="D185" s="228">
        <v>41</v>
      </c>
      <c r="E185" s="230" t="s">
        <v>219</v>
      </c>
    </row>
    <row r="186" spans="1:5" ht="15" customHeight="1" x14ac:dyDescent="0.25">
      <c r="A186" s="228" t="str">
        <f t="shared" si="2"/>
        <v>INDEC-CM - 42120-21</v>
      </c>
      <c r="B186" s="228">
        <v>42120</v>
      </c>
      <c r="C186" s="97" t="s">
        <v>51</v>
      </c>
      <c r="D186" s="228">
        <v>21</v>
      </c>
      <c r="E186" s="230" t="s">
        <v>220</v>
      </c>
    </row>
    <row r="187" spans="1:5" ht="15" customHeight="1" x14ac:dyDescent="0.25">
      <c r="A187" s="228" t="str">
        <f t="shared" si="2"/>
        <v>INDEC-CM - 42120-22</v>
      </c>
      <c r="B187" s="228">
        <v>42120</v>
      </c>
      <c r="C187" s="97" t="s">
        <v>51</v>
      </c>
      <c r="D187" s="228">
        <v>22</v>
      </c>
      <c r="E187" s="230" t="s">
        <v>221</v>
      </c>
    </row>
    <row r="188" spans="1:5" ht="15" customHeight="1" x14ac:dyDescent="0.25">
      <c r="A188" s="228" t="str">
        <f t="shared" si="2"/>
        <v>INDEC-CM - 31600-33</v>
      </c>
      <c r="B188" s="228">
        <v>31600</v>
      </c>
      <c r="C188" s="97" t="s">
        <v>51</v>
      </c>
      <c r="D188" s="228">
        <v>33</v>
      </c>
      <c r="E188" s="227" t="s">
        <v>222</v>
      </c>
    </row>
    <row r="189" spans="1:5" ht="15" customHeight="1" x14ac:dyDescent="0.25">
      <c r="A189" s="228" t="str">
        <f t="shared" si="2"/>
        <v>INDEC-CM - 31600-32</v>
      </c>
      <c r="B189" s="228">
        <v>31600</v>
      </c>
      <c r="C189" s="97" t="s">
        <v>51</v>
      </c>
      <c r="D189" s="228">
        <v>32</v>
      </c>
      <c r="E189" s="227" t="s">
        <v>223</v>
      </c>
    </row>
    <row r="190" spans="1:5" ht="15" customHeight="1" x14ac:dyDescent="0.25">
      <c r="A190" s="228" t="str">
        <f t="shared" si="2"/>
        <v>INDEC-CM - 31600-31</v>
      </c>
      <c r="B190" s="228">
        <v>31600</v>
      </c>
      <c r="C190" s="97" t="s">
        <v>51</v>
      </c>
      <c r="D190" s="228">
        <v>31</v>
      </c>
      <c r="E190" s="227" t="s">
        <v>224</v>
      </c>
    </row>
    <row r="191" spans="1:5" ht="15" customHeight="1" x14ac:dyDescent="0.25">
      <c r="A191" s="228" t="str">
        <f t="shared" si="2"/>
        <v>INDEC-CM - 42120-11</v>
      </c>
      <c r="B191" s="228">
        <v>42120</v>
      </c>
      <c r="C191" s="97" t="s">
        <v>51</v>
      </c>
      <c r="D191" s="228">
        <v>11</v>
      </c>
      <c r="E191" s="227" t="s">
        <v>225</v>
      </c>
    </row>
    <row r="192" spans="1:5" ht="15" customHeight="1" x14ac:dyDescent="0.25">
      <c r="A192" s="228" t="str">
        <f t="shared" si="2"/>
        <v>INDEC-CM - 31600-23</v>
      </c>
      <c r="B192" s="228">
        <v>31600</v>
      </c>
      <c r="C192" s="97" t="s">
        <v>51</v>
      </c>
      <c r="D192" s="228">
        <v>23</v>
      </c>
      <c r="E192" s="227" t="s">
        <v>226</v>
      </c>
    </row>
    <row r="193" spans="1:5" ht="15" customHeight="1" x14ac:dyDescent="0.25">
      <c r="A193" s="228" t="str">
        <f t="shared" si="2"/>
        <v>INDEC-CM - 31600-22</v>
      </c>
      <c r="B193" s="228">
        <v>31600</v>
      </c>
      <c r="C193" s="97" t="s">
        <v>51</v>
      </c>
      <c r="D193" s="228">
        <v>22</v>
      </c>
      <c r="E193" s="227" t="s">
        <v>227</v>
      </c>
    </row>
    <row r="194" spans="1:5" ht="15" customHeight="1" x14ac:dyDescent="0.25">
      <c r="A194" s="228" t="str">
        <f t="shared" si="2"/>
        <v>INDEC-CM - 31600-21</v>
      </c>
      <c r="B194" s="228">
        <v>31600</v>
      </c>
      <c r="C194" s="97" t="s">
        <v>51</v>
      </c>
      <c r="D194" s="228">
        <v>21</v>
      </c>
      <c r="E194" s="227" t="s">
        <v>228</v>
      </c>
    </row>
    <row r="195" spans="1:5" ht="15" customHeight="1" x14ac:dyDescent="0.25">
      <c r="A195" s="228" t="str">
        <f t="shared" si="2"/>
        <v>INDEC-CM - 41278-33</v>
      </c>
      <c r="B195" s="228">
        <v>41278</v>
      </c>
      <c r="C195" s="97" t="s">
        <v>51</v>
      </c>
      <c r="D195" s="228">
        <v>33</v>
      </c>
      <c r="E195" s="230" t="s">
        <v>229</v>
      </c>
    </row>
    <row r="196" spans="1:5" ht="15" customHeight="1" x14ac:dyDescent="0.25">
      <c r="A196" s="228" t="str">
        <f t="shared" si="2"/>
        <v>INDEC-CM - 36320-33</v>
      </c>
      <c r="B196" s="228">
        <v>36320</v>
      </c>
      <c r="C196" s="97" t="s">
        <v>51</v>
      </c>
      <c r="D196" s="228">
        <v>33</v>
      </c>
      <c r="E196" s="227" t="s">
        <v>230</v>
      </c>
    </row>
    <row r="197" spans="1:5" ht="15" customHeight="1" x14ac:dyDescent="0.25">
      <c r="A197" s="228" t="str">
        <f t="shared" si="2"/>
        <v>INDEC-CM - 48270-11</v>
      </c>
      <c r="B197" s="228">
        <v>48270</v>
      </c>
      <c r="C197" s="97" t="s">
        <v>51</v>
      </c>
      <c r="D197" s="228">
        <v>11</v>
      </c>
      <c r="E197" s="230" t="s">
        <v>231</v>
      </c>
    </row>
    <row r="198" spans="1:5" ht="15" customHeight="1" x14ac:dyDescent="0.25">
      <c r="A198" s="228" t="str">
        <f t="shared" ref="A198:A220" si="3">CONCATENATE("INDEC-CM - ",B198,C198,D198)</f>
        <v>INDEC-CM - 42190-11</v>
      </c>
      <c r="B198" s="228">
        <v>42190</v>
      </c>
      <c r="C198" s="97" t="s">
        <v>51</v>
      </c>
      <c r="D198" s="228">
        <v>11</v>
      </c>
      <c r="E198" s="227" t="s">
        <v>232</v>
      </c>
    </row>
    <row r="199" spans="1:5" ht="15" customHeight="1" x14ac:dyDescent="0.25">
      <c r="A199" s="228" t="str">
        <f t="shared" si="3"/>
        <v>INDEC-CM - 43923-31</v>
      </c>
      <c r="B199" s="228">
        <v>43923</v>
      </c>
      <c r="C199" s="97" t="s">
        <v>51</v>
      </c>
      <c r="D199" s="228">
        <v>31</v>
      </c>
      <c r="E199" s="230" t="s">
        <v>233</v>
      </c>
    </row>
    <row r="200" spans="1:5" ht="15" customHeight="1" x14ac:dyDescent="0.25">
      <c r="A200" s="228" t="str">
        <f t="shared" si="3"/>
        <v>INDEC-CM - 31210-11</v>
      </c>
      <c r="B200" s="228">
        <v>31210</v>
      </c>
      <c r="C200" s="97" t="s">
        <v>51</v>
      </c>
      <c r="D200" s="228">
        <v>11</v>
      </c>
      <c r="E200" s="230" t="s">
        <v>234</v>
      </c>
    </row>
    <row r="201" spans="1:5" ht="15" customHeight="1" x14ac:dyDescent="0.25">
      <c r="A201" s="228" t="str">
        <f t="shared" si="3"/>
        <v>INDEC-CM - 37129-21</v>
      </c>
      <c r="B201" s="228">
        <v>37129</v>
      </c>
      <c r="C201" s="97" t="s">
        <v>51</v>
      </c>
      <c r="D201" s="228">
        <v>21</v>
      </c>
      <c r="E201" s="227" t="s">
        <v>235</v>
      </c>
    </row>
    <row r="202" spans="1:5" ht="15" customHeight="1" x14ac:dyDescent="0.25">
      <c r="A202" s="228" t="str">
        <f t="shared" si="3"/>
        <v>INDEC-CM - 37560-21</v>
      </c>
      <c r="B202" s="228">
        <v>37560</v>
      </c>
      <c r="C202" s="97" t="s">
        <v>51</v>
      </c>
      <c r="D202" s="228">
        <v>21</v>
      </c>
      <c r="E202" s="230" t="s">
        <v>236</v>
      </c>
    </row>
    <row r="203" spans="1:5" ht="15" customHeight="1" x14ac:dyDescent="0.25">
      <c r="A203" s="228" t="str">
        <f t="shared" si="3"/>
        <v>INDEC-CM - 42999-71</v>
      </c>
      <c r="B203" s="228">
        <v>42999</v>
      </c>
      <c r="C203" s="97" t="s">
        <v>51</v>
      </c>
      <c r="D203" s="228">
        <v>71</v>
      </c>
      <c r="E203" s="227" t="s">
        <v>237</v>
      </c>
    </row>
    <row r="204" spans="1:5" ht="15" customHeight="1" x14ac:dyDescent="0.25">
      <c r="A204" s="228" t="str">
        <f t="shared" si="3"/>
        <v>INDEC-CM - 41516-22</v>
      </c>
      <c r="B204" s="228">
        <v>41516</v>
      </c>
      <c r="C204" s="97" t="s">
        <v>51</v>
      </c>
      <c r="D204" s="228">
        <v>22</v>
      </c>
      <c r="E204" s="227" t="s">
        <v>238</v>
      </c>
    </row>
    <row r="205" spans="1:5" ht="15" customHeight="1" x14ac:dyDescent="0.25">
      <c r="A205" s="228" t="str">
        <f t="shared" si="3"/>
        <v>INDEC-CM - 37350-51</v>
      </c>
      <c r="B205" s="228">
        <v>37350</v>
      </c>
      <c r="C205" s="97" t="s">
        <v>51</v>
      </c>
      <c r="D205" s="228">
        <v>51</v>
      </c>
      <c r="E205" s="227" t="s">
        <v>239</v>
      </c>
    </row>
    <row r="206" spans="1:5" ht="15" customHeight="1" x14ac:dyDescent="0.25">
      <c r="A206" s="228" t="str">
        <f t="shared" si="3"/>
        <v>INDEC-CM - 44826-21</v>
      </c>
      <c r="B206" s="228">
        <v>44826</v>
      </c>
      <c r="C206" s="97" t="s">
        <v>51</v>
      </c>
      <c r="D206" s="228">
        <v>21</v>
      </c>
      <c r="E206" s="227" t="s">
        <v>240</v>
      </c>
    </row>
    <row r="207" spans="1:5" ht="15" customHeight="1" x14ac:dyDescent="0.25">
      <c r="A207" s="228" t="str">
        <f t="shared" si="3"/>
        <v>INDEC-CM - 31210-22</v>
      </c>
      <c r="B207" s="228">
        <v>31210</v>
      </c>
      <c r="C207" s="97" t="s">
        <v>51</v>
      </c>
      <c r="D207" s="228">
        <v>22</v>
      </c>
      <c r="E207" s="227" t="s">
        <v>241</v>
      </c>
    </row>
    <row r="208" spans="1:5" ht="15" customHeight="1" x14ac:dyDescent="0.25">
      <c r="A208" s="228" t="str">
        <f t="shared" si="3"/>
        <v>INDEC-CM - 31100-11</v>
      </c>
      <c r="B208" s="228">
        <v>31100</v>
      </c>
      <c r="C208" s="97" t="s">
        <v>51</v>
      </c>
      <c r="D208" s="228">
        <v>11</v>
      </c>
      <c r="E208" s="227" t="s">
        <v>242</v>
      </c>
    </row>
    <row r="209" spans="1:496" ht="15" customHeight="1" x14ac:dyDescent="0.25">
      <c r="A209" s="228" t="str">
        <f t="shared" si="3"/>
        <v>INDEC-CM - 46212-53</v>
      </c>
      <c r="B209" s="228">
        <v>46212</v>
      </c>
      <c r="C209" s="97" t="s">
        <v>51</v>
      </c>
      <c r="D209" s="228">
        <v>53</v>
      </c>
      <c r="E209" s="227" t="s">
        <v>243</v>
      </c>
    </row>
    <row r="210" spans="1:496" ht="15" customHeight="1" x14ac:dyDescent="0.25">
      <c r="A210" s="228" t="str">
        <f t="shared" si="3"/>
        <v>INDEC-CM - 46212-52</v>
      </c>
      <c r="B210" s="228">
        <v>46212</v>
      </c>
      <c r="C210" s="97" t="s">
        <v>51</v>
      </c>
      <c r="D210" s="228">
        <v>52</v>
      </c>
      <c r="E210" s="230" t="s">
        <v>244</v>
      </c>
    </row>
    <row r="211" spans="1:496" ht="15" customHeight="1" x14ac:dyDescent="0.25">
      <c r="A211" s="228" t="str">
        <f t="shared" si="3"/>
        <v>INDEC-CM - 15400-21</v>
      </c>
      <c r="B211" s="228">
        <v>15400</v>
      </c>
      <c r="C211" s="97" t="s">
        <v>51</v>
      </c>
      <c r="D211" s="228">
        <v>21</v>
      </c>
      <c r="E211" s="227" t="s">
        <v>245</v>
      </c>
    </row>
    <row r="212" spans="1:496" ht="15" customHeight="1" x14ac:dyDescent="0.25">
      <c r="A212" s="228" t="str">
        <f t="shared" si="3"/>
        <v>INDEC-CM - 43240-11</v>
      </c>
      <c r="B212" s="228">
        <v>43240</v>
      </c>
      <c r="C212" s="97" t="s">
        <v>51</v>
      </c>
      <c r="D212" s="228">
        <v>11</v>
      </c>
      <c r="E212" s="227" t="s">
        <v>246</v>
      </c>
    </row>
    <row r="213" spans="1:496" ht="15" customHeight="1" x14ac:dyDescent="0.25">
      <c r="A213" s="228" t="str">
        <f t="shared" si="3"/>
        <v>INDEC-CM - 31600-42</v>
      </c>
      <c r="B213" s="228">
        <v>31600</v>
      </c>
      <c r="C213" s="97" t="s">
        <v>51</v>
      </c>
      <c r="D213" s="228">
        <v>42</v>
      </c>
      <c r="E213" s="230" t="s">
        <v>247</v>
      </c>
    </row>
    <row r="214" spans="1:496" s="233" customFormat="1" ht="15" customHeight="1" x14ac:dyDescent="0.25">
      <c r="A214" s="231"/>
      <c r="B214" s="231"/>
      <c r="C214" s="232"/>
      <c r="D214" s="231"/>
      <c r="E214" s="234"/>
      <c r="F214" s="227"/>
      <c r="G214" s="227"/>
      <c r="H214" s="227"/>
      <c r="I214" s="227"/>
      <c r="J214" s="227"/>
      <c r="K214" s="227"/>
      <c r="L214" s="227"/>
      <c r="M214" s="227"/>
      <c r="N214" s="227"/>
      <c r="O214" s="227"/>
      <c r="P214" s="227"/>
      <c r="Q214" s="227"/>
      <c r="R214" s="227"/>
      <c r="S214" s="227"/>
      <c r="T214" s="227"/>
      <c r="U214" s="227"/>
      <c r="V214" s="227"/>
      <c r="W214" s="227"/>
      <c r="X214" s="227"/>
      <c r="Y214" s="227"/>
      <c r="Z214" s="227"/>
      <c r="AA214" s="227"/>
      <c r="AB214" s="227"/>
      <c r="AC214" s="227"/>
      <c r="AD214" s="227"/>
      <c r="AE214" s="227"/>
      <c r="AF214" s="227"/>
      <c r="AG214" s="227"/>
      <c r="AH214" s="227"/>
      <c r="AI214" s="227"/>
      <c r="AJ214" s="227"/>
      <c r="AK214" s="227"/>
      <c r="AL214" s="227"/>
      <c r="AM214" s="227"/>
      <c r="AN214" s="227"/>
      <c r="AO214" s="227"/>
      <c r="AP214" s="227"/>
      <c r="AQ214" s="227"/>
      <c r="AR214" s="227"/>
      <c r="AS214" s="227"/>
      <c r="AT214" s="227"/>
      <c r="AU214" s="227"/>
      <c r="AV214" s="227"/>
      <c r="AW214" s="227"/>
      <c r="AX214" s="227"/>
      <c r="AY214" s="227"/>
      <c r="AZ214" s="227"/>
      <c r="BA214" s="227"/>
      <c r="BB214" s="227"/>
      <c r="BC214" s="227"/>
      <c r="BD214" s="227"/>
      <c r="BE214" s="227"/>
      <c r="BF214" s="227"/>
      <c r="BG214" s="227"/>
      <c r="BH214" s="227"/>
      <c r="BI214" s="227"/>
      <c r="BJ214" s="227"/>
      <c r="BK214" s="227"/>
      <c r="BL214" s="227"/>
      <c r="BM214" s="227"/>
      <c r="BN214" s="227"/>
      <c r="BO214" s="227"/>
      <c r="BP214" s="227"/>
      <c r="BQ214" s="227"/>
      <c r="BR214" s="227"/>
      <c r="BS214" s="227"/>
      <c r="BT214" s="227"/>
      <c r="BU214" s="227"/>
      <c r="BV214" s="227"/>
      <c r="BW214" s="227"/>
      <c r="BX214" s="227"/>
      <c r="BY214" s="227"/>
      <c r="BZ214" s="227"/>
      <c r="CA214" s="227"/>
      <c r="CB214" s="227"/>
      <c r="CC214" s="227"/>
      <c r="CD214" s="227"/>
      <c r="CE214" s="227"/>
      <c r="CF214" s="227"/>
      <c r="CG214" s="227"/>
      <c r="CH214" s="227"/>
      <c r="CI214" s="227"/>
      <c r="CJ214" s="227"/>
      <c r="CK214" s="227"/>
      <c r="CL214" s="227"/>
      <c r="CM214" s="227"/>
      <c r="CN214" s="227"/>
      <c r="CO214" s="227"/>
      <c r="CP214" s="227"/>
      <c r="CQ214" s="227"/>
      <c r="CR214" s="227"/>
      <c r="CS214" s="227"/>
      <c r="CT214" s="227"/>
      <c r="CU214" s="227"/>
      <c r="CV214" s="227"/>
      <c r="CW214" s="227"/>
      <c r="CX214" s="227"/>
      <c r="CY214" s="227"/>
      <c r="CZ214" s="227"/>
      <c r="DA214" s="227"/>
      <c r="DB214" s="227"/>
      <c r="DC214" s="227"/>
      <c r="DD214" s="227"/>
      <c r="DE214" s="227"/>
      <c r="DF214" s="227"/>
      <c r="DG214" s="227"/>
      <c r="DH214" s="227"/>
      <c r="DI214" s="227"/>
      <c r="DJ214" s="227"/>
      <c r="DK214" s="227"/>
      <c r="DL214" s="227"/>
      <c r="DM214" s="227"/>
      <c r="DN214" s="227"/>
      <c r="DO214" s="227"/>
      <c r="DP214" s="227"/>
      <c r="DQ214" s="227"/>
      <c r="DR214" s="227"/>
      <c r="DS214" s="227"/>
      <c r="DT214" s="227"/>
      <c r="DU214" s="227"/>
      <c r="DV214" s="227"/>
      <c r="DW214" s="227"/>
      <c r="DX214" s="227"/>
      <c r="DY214" s="227"/>
      <c r="DZ214" s="227"/>
      <c r="EA214" s="227"/>
      <c r="EB214" s="227"/>
      <c r="EC214" s="227"/>
      <c r="ED214" s="227"/>
      <c r="EE214" s="227"/>
      <c r="EF214" s="227"/>
      <c r="EG214" s="227"/>
      <c r="EH214" s="227"/>
      <c r="EI214" s="227"/>
      <c r="EJ214" s="227"/>
      <c r="EK214" s="227"/>
      <c r="EL214" s="227"/>
      <c r="EM214" s="227"/>
      <c r="EN214" s="227"/>
      <c r="EO214" s="227"/>
      <c r="EP214" s="227"/>
      <c r="EQ214" s="227"/>
      <c r="ER214" s="227"/>
      <c r="ES214" s="227"/>
      <c r="ET214" s="227"/>
      <c r="EU214" s="227"/>
      <c r="EV214" s="227"/>
      <c r="EW214" s="227"/>
      <c r="EX214" s="227"/>
      <c r="EY214" s="227"/>
      <c r="EZ214" s="227"/>
      <c r="FA214" s="227"/>
      <c r="FB214" s="227"/>
      <c r="FC214" s="227"/>
      <c r="FD214" s="227"/>
      <c r="FE214" s="227"/>
      <c r="FF214" s="227"/>
      <c r="FG214" s="227"/>
      <c r="FH214" s="227"/>
      <c r="FI214" s="227"/>
      <c r="FJ214" s="227"/>
      <c r="FK214" s="227"/>
      <c r="FL214" s="227"/>
      <c r="FM214" s="227"/>
      <c r="FN214" s="227"/>
      <c r="FO214" s="227"/>
      <c r="FP214" s="227"/>
      <c r="FQ214" s="227"/>
      <c r="FR214" s="227"/>
      <c r="FS214" s="227"/>
      <c r="FT214" s="227"/>
      <c r="FU214" s="227"/>
      <c r="FV214" s="227"/>
      <c r="FW214" s="227"/>
      <c r="FX214" s="227"/>
      <c r="FY214" s="227"/>
      <c r="FZ214" s="227"/>
      <c r="GA214" s="227"/>
      <c r="GB214" s="227"/>
      <c r="GC214" s="227"/>
      <c r="GD214" s="227"/>
      <c r="GE214" s="227"/>
      <c r="GF214" s="227"/>
      <c r="GG214" s="227"/>
      <c r="GH214" s="227"/>
      <c r="GI214" s="227"/>
      <c r="GJ214" s="227"/>
      <c r="GK214" s="227"/>
      <c r="GL214" s="227"/>
      <c r="GM214" s="227"/>
      <c r="GN214" s="227"/>
      <c r="GO214" s="227"/>
      <c r="GP214" s="227"/>
      <c r="GQ214" s="227"/>
      <c r="GR214" s="227"/>
      <c r="GS214" s="227"/>
      <c r="GT214" s="227"/>
      <c r="GU214" s="227"/>
      <c r="GV214" s="227"/>
      <c r="GW214" s="227"/>
      <c r="GX214" s="227"/>
      <c r="GY214" s="227"/>
      <c r="GZ214" s="227"/>
      <c r="HA214" s="227"/>
      <c r="HB214" s="227"/>
      <c r="HC214" s="227"/>
      <c r="HD214" s="227"/>
      <c r="HE214" s="227"/>
      <c r="HF214" s="227"/>
      <c r="HG214" s="227"/>
      <c r="HH214" s="227"/>
      <c r="HI214" s="227"/>
      <c r="HJ214" s="227"/>
      <c r="HK214" s="227"/>
      <c r="HL214" s="227"/>
      <c r="HM214" s="227"/>
      <c r="HN214" s="227"/>
      <c r="HO214" s="227"/>
      <c r="HP214" s="227"/>
      <c r="HQ214" s="227"/>
      <c r="HR214" s="227"/>
      <c r="HS214" s="227"/>
      <c r="HT214" s="227"/>
      <c r="HU214" s="227"/>
      <c r="HV214" s="227"/>
      <c r="HW214" s="227"/>
      <c r="HX214" s="227"/>
      <c r="HY214" s="227"/>
      <c r="HZ214" s="227"/>
      <c r="IA214" s="227"/>
      <c r="IB214" s="227"/>
      <c r="IC214" s="227"/>
      <c r="ID214" s="227"/>
      <c r="IE214" s="227"/>
      <c r="IF214" s="227"/>
      <c r="IG214" s="227"/>
      <c r="IH214" s="227"/>
      <c r="II214" s="227"/>
      <c r="IJ214" s="227"/>
      <c r="IK214" s="227"/>
      <c r="IL214" s="227"/>
      <c r="IM214" s="227"/>
      <c r="IN214" s="227"/>
      <c r="IO214" s="227"/>
      <c r="IP214" s="227"/>
      <c r="IQ214" s="227"/>
      <c r="IR214" s="227"/>
      <c r="IS214" s="227"/>
      <c r="IT214" s="227"/>
      <c r="IU214" s="227"/>
      <c r="IV214" s="227"/>
      <c r="IW214" s="227"/>
      <c r="IX214" s="227"/>
      <c r="IY214" s="227"/>
      <c r="IZ214" s="227"/>
      <c r="JA214" s="227"/>
      <c r="JB214" s="227"/>
      <c r="JC214" s="227"/>
      <c r="JD214" s="227"/>
      <c r="JE214" s="227"/>
      <c r="JF214" s="227"/>
      <c r="JG214" s="227"/>
      <c r="JH214" s="227"/>
      <c r="JI214" s="227"/>
      <c r="JJ214" s="227"/>
      <c r="JK214" s="227"/>
      <c r="JL214" s="227"/>
      <c r="JM214" s="227"/>
      <c r="JN214" s="227"/>
      <c r="JO214" s="227"/>
      <c r="JP214" s="227"/>
      <c r="JQ214" s="227"/>
      <c r="JR214" s="227"/>
      <c r="JS214" s="227"/>
      <c r="JT214" s="227"/>
      <c r="JU214" s="227"/>
      <c r="JV214" s="227"/>
      <c r="JW214" s="227"/>
      <c r="JX214" s="227"/>
      <c r="JY214" s="227"/>
      <c r="JZ214" s="227"/>
      <c r="KA214" s="227"/>
      <c r="KB214" s="227"/>
      <c r="KC214" s="227"/>
      <c r="KD214" s="227"/>
      <c r="KE214" s="227"/>
      <c r="KF214" s="227"/>
      <c r="KG214" s="227"/>
      <c r="KH214" s="227"/>
      <c r="KI214" s="227"/>
      <c r="KJ214" s="227"/>
      <c r="KK214" s="227"/>
      <c r="KL214" s="227"/>
      <c r="KM214" s="227"/>
      <c r="KN214" s="227"/>
      <c r="KO214" s="227"/>
      <c r="KP214" s="227"/>
      <c r="KQ214" s="227"/>
      <c r="KR214" s="227"/>
      <c r="KS214" s="227"/>
      <c r="KT214" s="227"/>
      <c r="KU214" s="227"/>
      <c r="KV214" s="227"/>
      <c r="KW214" s="227"/>
      <c r="KX214" s="227"/>
      <c r="KY214" s="227"/>
      <c r="KZ214" s="227"/>
      <c r="LA214" s="227"/>
      <c r="LB214" s="227"/>
      <c r="LC214" s="227"/>
      <c r="LD214" s="227"/>
      <c r="LE214" s="227"/>
      <c r="LF214" s="227"/>
      <c r="LG214" s="227"/>
      <c r="LH214" s="227"/>
      <c r="LI214" s="227"/>
      <c r="LJ214" s="227"/>
      <c r="LK214" s="227"/>
      <c r="LL214" s="227"/>
      <c r="LM214" s="227"/>
      <c r="LN214" s="227"/>
      <c r="LO214" s="227"/>
      <c r="LP214" s="227"/>
      <c r="LQ214" s="227"/>
      <c r="LR214" s="227"/>
      <c r="LS214" s="227"/>
      <c r="LT214" s="227"/>
      <c r="LU214" s="227"/>
      <c r="LV214" s="227"/>
      <c r="LW214" s="227"/>
      <c r="LX214" s="227"/>
      <c r="LY214" s="227"/>
      <c r="LZ214" s="227"/>
      <c r="MA214" s="227"/>
      <c r="MB214" s="227"/>
      <c r="MC214" s="227"/>
      <c r="MD214" s="227"/>
      <c r="ME214" s="227"/>
      <c r="MF214" s="227"/>
      <c r="MG214" s="227"/>
      <c r="MH214" s="227"/>
      <c r="MI214" s="227"/>
      <c r="MJ214" s="227"/>
      <c r="MK214" s="227"/>
      <c r="ML214" s="227"/>
      <c r="MM214" s="227"/>
      <c r="MN214" s="227"/>
      <c r="MO214" s="227"/>
      <c r="MP214" s="227"/>
      <c r="MQ214" s="227"/>
      <c r="MR214" s="227"/>
      <c r="MS214" s="227"/>
      <c r="MT214" s="227"/>
      <c r="MU214" s="227"/>
      <c r="MV214" s="227"/>
      <c r="MW214" s="227"/>
      <c r="MX214" s="227"/>
      <c r="MY214" s="227"/>
      <c r="MZ214" s="227"/>
      <c r="NA214" s="227"/>
      <c r="NB214" s="227"/>
      <c r="NC214" s="227"/>
      <c r="ND214" s="227"/>
      <c r="NE214" s="227"/>
      <c r="NF214" s="227"/>
      <c r="NG214" s="227"/>
      <c r="NH214" s="227"/>
      <c r="NI214" s="227"/>
      <c r="NJ214" s="227"/>
      <c r="NK214" s="227"/>
      <c r="NL214" s="227"/>
      <c r="NM214" s="227"/>
      <c r="NN214" s="227"/>
      <c r="NO214" s="227"/>
      <c r="NP214" s="227"/>
      <c r="NQ214" s="227"/>
      <c r="NR214" s="227"/>
      <c r="NS214" s="227"/>
      <c r="NT214" s="227"/>
      <c r="NU214" s="227"/>
      <c r="NV214" s="227"/>
      <c r="NW214" s="227"/>
      <c r="NX214" s="227"/>
      <c r="NY214" s="227"/>
      <c r="NZ214" s="227"/>
      <c r="OA214" s="227"/>
      <c r="OB214" s="227"/>
      <c r="OC214" s="227"/>
      <c r="OD214" s="227"/>
      <c r="OE214" s="227"/>
      <c r="OF214" s="227"/>
      <c r="OG214" s="227"/>
      <c r="OH214" s="227"/>
      <c r="OI214" s="227"/>
      <c r="OJ214" s="227"/>
      <c r="OK214" s="227"/>
      <c r="OL214" s="227"/>
      <c r="OM214" s="227"/>
      <c r="ON214" s="227"/>
      <c r="OO214" s="227"/>
      <c r="OP214" s="227"/>
      <c r="OQ214" s="227"/>
      <c r="OR214" s="227"/>
      <c r="OS214" s="227"/>
      <c r="OT214" s="227"/>
      <c r="OU214" s="227"/>
      <c r="OV214" s="227"/>
      <c r="OW214" s="227"/>
      <c r="OX214" s="227"/>
      <c r="OY214" s="227"/>
      <c r="OZ214" s="227"/>
      <c r="PA214" s="227"/>
      <c r="PB214" s="227"/>
      <c r="PC214" s="227"/>
      <c r="PD214" s="227"/>
      <c r="PE214" s="227"/>
      <c r="PF214" s="227"/>
      <c r="PG214" s="227"/>
      <c r="PH214" s="227"/>
      <c r="PI214" s="227"/>
      <c r="PJ214" s="227"/>
      <c r="PK214" s="227"/>
      <c r="PL214" s="227"/>
      <c r="PM214" s="227"/>
      <c r="PN214" s="227"/>
      <c r="PO214" s="227"/>
      <c r="PP214" s="227"/>
      <c r="PQ214" s="227"/>
      <c r="PR214" s="227"/>
      <c r="PS214" s="227"/>
      <c r="PT214" s="227"/>
      <c r="PU214" s="227"/>
      <c r="PV214" s="227"/>
      <c r="PW214" s="227"/>
      <c r="PX214" s="227"/>
      <c r="PY214" s="227"/>
      <c r="PZ214" s="227"/>
      <c r="QA214" s="227"/>
      <c r="QB214" s="227"/>
      <c r="QC214" s="227"/>
      <c r="QD214" s="227"/>
      <c r="QE214" s="227"/>
      <c r="QF214" s="227"/>
      <c r="QG214" s="227"/>
      <c r="QH214" s="227"/>
      <c r="QI214" s="227"/>
      <c r="QJ214" s="227"/>
      <c r="QK214" s="227"/>
      <c r="QL214" s="227"/>
      <c r="QM214" s="227"/>
      <c r="QN214" s="227"/>
      <c r="QO214" s="227"/>
      <c r="QP214" s="227"/>
      <c r="QQ214" s="227"/>
      <c r="QR214" s="227"/>
      <c r="QS214" s="227"/>
      <c r="QT214" s="227"/>
      <c r="QU214" s="227"/>
      <c r="QV214" s="227"/>
      <c r="QW214" s="227"/>
      <c r="QX214" s="227"/>
      <c r="QY214" s="227"/>
      <c r="QZ214" s="227"/>
      <c r="RA214" s="227"/>
      <c r="RB214" s="227"/>
      <c r="RC214" s="227"/>
      <c r="RD214" s="227"/>
      <c r="RE214" s="227"/>
      <c r="RF214" s="227"/>
      <c r="RG214" s="227"/>
      <c r="RH214" s="227"/>
      <c r="RI214" s="227"/>
      <c r="RJ214" s="227"/>
      <c r="RK214" s="227"/>
      <c r="RL214" s="227"/>
      <c r="RM214" s="227"/>
      <c r="RN214" s="227"/>
      <c r="RO214" s="227"/>
      <c r="RP214" s="227"/>
      <c r="RQ214" s="227"/>
      <c r="RR214" s="227"/>
      <c r="RS214" s="227"/>
      <c r="RT214" s="227"/>
      <c r="RU214" s="227"/>
      <c r="RV214" s="227"/>
      <c r="RW214" s="227"/>
      <c r="RX214" s="227"/>
      <c r="RY214" s="227"/>
      <c r="RZ214" s="227"/>
      <c r="SA214" s="227"/>
      <c r="SB214" s="227"/>
    </row>
    <row r="215" spans="1:496" s="233" customFormat="1" ht="15" customHeight="1" x14ac:dyDescent="0.25">
      <c r="A215" s="231"/>
      <c r="B215" s="231"/>
      <c r="C215" s="232"/>
      <c r="D215" s="231"/>
      <c r="E215" s="234"/>
      <c r="F215" s="227"/>
      <c r="G215" s="227"/>
      <c r="H215" s="227"/>
      <c r="I215" s="227"/>
      <c r="J215" s="227"/>
      <c r="K215" s="227"/>
      <c r="L215" s="227"/>
      <c r="M215" s="227"/>
      <c r="N215" s="227"/>
      <c r="O215" s="227"/>
      <c r="P215" s="227"/>
      <c r="Q215" s="227"/>
      <c r="R215" s="227"/>
      <c r="S215" s="227"/>
      <c r="T215" s="227"/>
      <c r="U215" s="227"/>
      <c r="V215" s="227"/>
      <c r="W215" s="227"/>
      <c r="X215" s="227"/>
      <c r="Y215" s="227"/>
      <c r="Z215" s="227"/>
      <c r="AA215" s="227"/>
      <c r="AB215" s="227"/>
      <c r="AC215" s="227"/>
      <c r="AD215" s="227"/>
      <c r="AE215" s="227"/>
      <c r="AF215" s="227"/>
      <c r="AG215" s="227"/>
      <c r="AH215" s="227"/>
      <c r="AI215" s="227"/>
      <c r="AJ215" s="227"/>
      <c r="AK215" s="227"/>
      <c r="AL215" s="227"/>
      <c r="AM215" s="227"/>
      <c r="AN215" s="227"/>
      <c r="AO215" s="227"/>
      <c r="AP215" s="227"/>
      <c r="AQ215" s="227"/>
      <c r="AR215" s="227"/>
      <c r="AS215" s="227"/>
      <c r="AT215" s="227"/>
      <c r="AU215" s="227"/>
      <c r="AV215" s="227"/>
      <c r="AW215" s="227"/>
      <c r="AX215" s="227"/>
      <c r="AY215" s="227"/>
      <c r="AZ215" s="227"/>
      <c r="BA215" s="227"/>
      <c r="BB215" s="227"/>
      <c r="BC215" s="227"/>
      <c r="BD215" s="227"/>
      <c r="BE215" s="227"/>
      <c r="BF215" s="227"/>
      <c r="BG215" s="227"/>
      <c r="BH215" s="227"/>
      <c r="BI215" s="227"/>
      <c r="BJ215" s="227"/>
      <c r="BK215" s="227"/>
      <c r="BL215" s="227"/>
      <c r="BM215" s="227"/>
      <c r="BN215" s="227"/>
      <c r="BO215" s="227"/>
      <c r="BP215" s="227"/>
      <c r="BQ215" s="227"/>
      <c r="BR215" s="227"/>
      <c r="BS215" s="227"/>
      <c r="BT215" s="227"/>
      <c r="BU215" s="227"/>
      <c r="BV215" s="227"/>
      <c r="BW215" s="227"/>
      <c r="BX215" s="227"/>
      <c r="BY215" s="227"/>
      <c r="BZ215" s="227"/>
      <c r="CA215" s="227"/>
      <c r="CB215" s="227"/>
      <c r="CC215" s="227"/>
      <c r="CD215" s="227"/>
      <c r="CE215" s="227"/>
      <c r="CF215" s="227"/>
      <c r="CG215" s="227"/>
      <c r="CH215" s="227"/>
      <c r="CI215" s="227"/>
      <c r="CJ215" s="227"/>
      <c r="CK215" s="227"/>
      <c r="CL215" s="227"/>
      <c r="CM215" s="227"/>
      <c r="CN215" s="227"/>
      <c r="CO215" s="227"/>
      <c r="CP215" s="227"/>
      <c r="CQ215" s="227"/>
      <c r="CR215" s="227"/>
      <c r="CS215" s="227"/>
      <c r="CT215" s="227"/>
      <c r="CU215" s="227"/>
      <c r="CV215" s="227"/>
      <c r="CW215" s="227"/>
      <c r="CX215" s="227"/>
      <c r="CY215" s="227"/>
      <c r="CZ215" s="227"/>
      <c r="DA215" s="227"/>
      <c r="DB215" s="227"/>
      <c r="DC215" s="227"/>
      <c r="DD215" s="227"/>
      <c r="DE215" s="227"/>
      <c r="DF215" s="227"/>
      <c r="DG215" s="227"/>
      <c r="DH215" s="227"/>
      <c r="DI215" s="227"/>
      <c r="DJ215" s="227"/>
      <c r="DK215" s="227"/>
      <c r="DL215" s="227"/>
      <c r="DM215" s="227"/>
      <c r="DN215" s="227"/>
      <c r="DO215" s="227"/>
      <c r="DP215" s="227"/>
      <c r="DQ215" s="227"/>
      <c r="DR215" s="227"/>
      <c r="DS215" s="227"/>
      <c r="DT215" s="227"/>
      <c r="DU215" s="227"/>
      <c r="DV215" s="227"/>
      <c r="DW215" s="227"/>
      <c r="DX215" s="227"/>
      <c r="DY215" s="227"/>
      <c r="DZ215" s="227"/>
      <c r="EA215" s="227"/>
      <c r="EB215" s="227"/>
      <c r="EC215" s="227"/>
      <c r="ED215" s="227"/>
      <c r="EE215" s="227"/>
      <c r="EF215" s="227"/>
      <c r="EG215" s="227"/>
      <c r="EH215" s="227"/>
      <c r="EI215" s="227"/>
      <c r="EJ215" s="227"/>
      <c r="EK215" s="227"/>
      <c r="EL215" s="227"/>
      <c r="EM215" s="227"/>
      <c r="EN215" s="227"/>
      <c r="EO215" s="227"/>
      <c r="EP215" s="227"/>
      <c r="EQ215" s="227"/>
      <c r="ER215" s="227"/>
      <c r="ES215" s="227"/>
      <c r="ET215" s="227"/>
      <c r="EU215" s="227"/>
      <c r="EV215" s="227"/>
      <c r="EW215" s="227"/>
      <c r="EX215" s="227"/>
      <c r="EY215" s="227"/>
      <c r="EZ215" s="227"/>
      <c r="FA215" s="227"/>
      <c r="FB215" s="227"/>
      <c r="FC215" s="227"/>
      <c r="FD215" s="227"/>
      <c r="FE215" s="227"/>
      <c r="FF215" s="227"/>
      <c r="FG215" s="227"/>
      <c r="FH215" s="227"/>
      <c r="FI215" s="227"/>
      <c r="FJ215" s="227"/>
      <c r="FK215" s="227"/>
      <c r="FL215" s="227"/>
      <c r="FM215" s="227"/>
      <c r="FN215" s="227"/>
      <c r="FO215" s="227"/>
      <c r="FP215" s="227"/>
      <c r="FQ215" s="227"/>
      <c r="FR215" s="227"/>
      <c r="FS215" s="227"/>
      <c r="FT215" s="227"/>
      <c r="FU215" s="227"/>
      <c r="FV215" s="227"/>
      <c r="FW215" s="227"/>
      <c r="FX215" s="227"/>
      <c r="FY215" s="227"/>
      <c r="FZ215" s="227"/>
      <c r="GA215" s="227"/>
      <c r="GB215" s="227"/>
      <c r="GC215" s="227"/>
      <c r="GD215" s="227"/>
      <c r="GE215" s="227"/>
      <c r="GF215" s="227"/>
      <c r="GG215" s="227"/>
      <c r="GH215" s="227"/>
      <c r="GI215" s="227"/>
      <c r="GJ215" s="227"/>
      <c r="GK215" s="227"/>
      <c r="GL215" s="227"/>
      <c r="GM215" s="227"/>
      <c r="GN215" s="227"/>
      <c r="GO215" s="227"/>
      <c r="GP215" s="227"/>
      <c r="GQ215" s="227"/>
      <c r="GR215" s="227"/>
      <c r="GS215" s="227"/>
      <c r="GT215" s="227"/>
      <c r="GU215" s="227"/>
      <c r="GV215" s="227"/>
      <c r="GW215" s="227"/>
      <c r="GX215" s="227"/>
      <c r="GY215" s="227"/>
      <c r="GZ215" s="227"/>
      <c r="HA215" s="227"/>
      <c r="HB215" s="227"/>
      <c r="HC215" s="227"/>
      <c r="HD215" s="227"/>
      <c r="HE215" s="227"/>
      <c r="HF215" s="227"/>
      <c r="HG215" s="227"/>
      <c r="HH215" s="227"/>
      <c r="HI215" s="227"/>
      <c r="HJ215" s="227"/>
      <c r="HK215" s="227"/>
      <c r="HL215" s="227"/>
      <c r="HM215" s="227"/>
      <c r="HN215" s="227"/>
      <c r="HO215" s="227"/>
      <c r="HP215" s="227"/>
      <c r="HQ215" s="227"/>
      <c r="HR215" s="227"/>
      <c r="HS215" s="227"/>
      <c r="HT215" s="227"/>
      <c r="HU215" s="227"/>
      <c r="HV215" s="227"/>
      <c r="HW215" s="227"/>
      <c r="HX215" s="227"/>
      <c r="HY215" s="227"/>
      <c r="HZ215" s="227"/>
      <c r="IA215" s="227"/>
      <c r="IB215" s="227"/>
      <c r="IC215" s="227"/>
      <c r="ID215" s="227"/>
      <c r="IE215" s="227"/>
      <c r="IF215" s="227"/>
      <c r="IG215" s="227"/>
      <c r="IH215" s="227"/>
      <c r="II215" s="227"/>
      <c r="IJ215" s="227"/>
      <c r="IK215" s="227"/>
      <c r="IL215" s="227"/>
      <c r="IM215" s="227"/>
      <c r="IN215" s="227"/>
      <c r="IO215" s="227"/>
      <c r="IP215" s="227"/>
      <c r="IQ215" s="227"/>
      <c r="IR215" s="227"/>
      <c r="IS215" s="227"/>
      <c r="IT215" s="227"/>
      <c r="IU215" s="227"/>
      <c r="IV215" s="227"/>
      <c r="IW215" s="227"/>
      <c r="IX215" s="227"/>
      <c r="IY215" s="227"/>
      <c r="IZ215" s="227"/>
      <c r="JA215" s="227"/>
      <c r="JB215" s="227"/>
      <c r="JC215" s="227"/>
      <c r="JD215" s="227"/>
      <c r="JE215" s="227"/>
      <c r="JF215" s="227"/>
      <c r="JG215" s="227"/>
      <c r="JH215" s="227"/>
      <c r="JI215" s="227"/>
      <c r="JJ215" s="227"/>
      <c r="JK215" s="227"/>
      <c r="JL215" s="227"/>
      <c r="JM215" s="227"/>
      <c r="JN215" s="227"/>
      <c r="JO215" s="227"/>
      <c r="JP215" s="227"/>
      <c r="JQ215" s="227"/>
      <c r="JR215" s="227"/>
      <c r="JS215" s="227"/>
      <c r="JT215" s="227"/>
      <c r="JU215" s="227"/>
      <c r="JV215" s="227"/>
      <c r="JW215" s="227"/>
      <c r="JX215" s="227"/>
      <c r="JY215" s="227"/>
      <c r="JZ215" s="227"/>
      <c r="KA215" s="227"/>
      <c r="KB215" s="227"/>
      <c r="KC215" s="227"/>
      <c r="KD215" s="227"/>
      <c r="KE215" s="227"/>
      <c r="KF215" s="227"/>
      <c r="KG215" s="227"/>
      <c r="KH215" s="227"/>
      <c r="KI215" s="227"/>
      <c r="KJ215" s="227"/>
      <c r="KK215" s="227"/>
      <c r="KL215" s="227"/>
      <c r="KM215" s="227"/>
      <c r="KN215" s="227"/>
      <c r="KO215" s="227"/>
      <c r="KP215" s="227"/>
      <c r="KQ215" s="227"/>
      <c r="KR215" s="227"/>
      <c r="KS215" s="227"/>
      <c r="KT215" s="227"/>
      <c r="KU215" s="227"/>
      <c r="KV215" s="227"/>
      <c r="KW215" s="227"/>
      <c r="KX215" s="227"/>
      <c r="KY215" s="227"/>
      <c r="KZ215" s="227"/>
      <c r="LA215" s="227"/>
      <c r="LB215" s="227"/>
      <c r="LC215" s="227"/>
      <c r="LD215" s="227"/>
      <c r="LE215" s="227"/>
      <c r="LF215" s="227"/>
      <c r="LG215" s="227"/>
      <c r="LH215" s="227"/>
      <c r="LI215" s="227"/>
      <c r="LJ215" s="227"/>
      <c r="LK215" s="227"/>
      <c r="LL215" s="227"/>
      <c r="LM215" s="227"/>
      <c r="LN215" s="227"/>
      <c r="LO215" s="227"/>
      <c r="LP215" s="227"/>
      <c r="LQ215" s="227"/>
      <c r="LR215" s="227"/>
      <c r="LS215" s="227"/>
      <c r="LT215" s="227"/>
      <c r="LU215" s="227"/>
      <c r="LV215" s="227"/>
      <c r="LW215" s="227"/>
      <c r="LX215" s="227"/>
      <c r="LY215" s="227"/>
      <c r="LZ215" s="227"/>
      <c r="MA215" s="227"/>
      <c r="MB215" s="227"/>
      <c r="MC215" s="227"/>
      <c r="MD215" s="227"/>
      <c r="ME215" s="227"/>
      <c r="MF215" s="227"/>
      <c r="MG215" s="227"/>
      <c r="MH215" s="227"/>
      <c r="MI215" s="227"/>
      <c r="MJ215" s="227"/>
      <c r="MK215" s="227"/>
      <c r="ML215" s="227"/>
      <c r="MM215" s="227"/>
      <c r="MN215" s="227"/>
      <c r="MO215" s="227"/>
      <c r="MP215" s="227"/>
      <c r="MQ215" s="227"/>
      <c r="MR215" s="227"/>
      <c r="MS215" s="227"/>
      <c r="MT215" s="227"/>
      <c r="MU215" s="227"/>
      <c r="MV215" s="227"/>
      <c r="MW215" s="227"/>
      <c r="MX215" s="227"/>
      <c r="MY215" s="227"/>
      <c r="MZ215" s="227"/>
      <c r="NA215" s="227"/>
      <c r="NB215" s="227"/>
      <c r="NC215" s="227"/>
      <c r="ND215" s="227"/>
      <c r="NE215" s="227"/>
      <c r="NF215" s="227"/>
      <c r="NG215" s="227"/>
      <c r="NH215" s="227"/>
      <c r="NI215" s="227"/>
      <c r="NJ215" s="227"/>
      <c r="NK215" s="227"/>
      <c r="NL215" s="227"/>
      <c r="NM215" s="227"/>
      <c r="NN215" s="227"/>
      <c r="NO215" s="227"/>
      <c r="NP215" s="227"/>
      <c r="NQ215" s="227"/>
      <c r="NR215" s="227"/>
      <c r="NS215" s="227"/>
      <c r="NT215" s="227"/>
      <c r="NU215" s="227"/>
      <c r="NV215" s="227"/>
      <c r="NW215" s="227"/>
      <c r="NX215" s="227"/>
      <c r="NY215" s="227"/>
      <c r="NZ215" s="227"/>
      <c r="OA215" s="227"/>
      <c r="OB215" s="227"/>
      <c r="OC215" s="227"/>
      <c r="OD215" s="227"/>
      <c r="OE215" s="227"/>
      <c r="OF215" s="227"/>
      <c r="OG215" s="227"/>
      <c r="OH215" s="227"/>
      <c r="OI215" s="227"/>
      <c r="OJ215" s="227"/>
      <c r="OK215" s="227"/>
      <c r="OL215" s="227"/>
      <c r="OM215" s="227"/>
      <c r="ON215" s="227"/>
      <c r="OO215" s="227"/>
      <c r="OP215" s="227"/>
      <c r="OQ215" s="227"/>
      <c r="OR215" s="227"/>
      <c r="OS215" s="227"/>
      <c r="OT215" s="227"/>
      <c r="OU215" s="227"/>
      <c r="OV215" s="227"/>
      <c r="OW215" s="227"/>
      <c r="OX215" s="227"/>
      <c r="OY215" s="227"/>
      <c r="OZ215" s="227"/>
      <c r="PA215" s="227"/>
      <c r="PB215" s="227"/>
      <c r="PC215" s="227"/>
      <c r="PD215" s="227"/>
      <c r="PE215" s="227"/>
      <c r="PF215" s="227"/>
      <c r="PG215" s="227"/>
      <c r="PH215" s="227"/>
      <c r="PI215" s="227"/>
      <c r="PJ215" s="227"/>
      <c r="PK215" s="227"/>
      <c r="PL215" s="227"/>
      <c r="PM215" s="227"/>
      <c r="PN215" s="227"/>
      <c r="PO215" s="227"/>
      <c r="PP215" s="227"/>
      <c r="PQ215" s="227"/>
      <c r="PR215" s="227"/>
      <c r="PS215" s="227"/>
      <c r="PT215" s="227"/>
      <c r="PU215" s="227"/>
      <c r="PV215" s="227"/>
      <c r="PW215" s="227"/>
      <c r="PX215" s="227"/>
      <c r="PY215" s="227"/>
      <c r="PZ215" s="227"/>
      <c r="QA215" s="227"/>
      <c r="QB215" s="227"/>
      <c r="QC215" s="227"/>
      <c r="QD215" s="227"/>
      <c r="QE215" s="227"/>
      <c r="QF215" s="227"/>
      <c r="QG215" s="227"/>
      <c r="QH215" s="227"/>
      <c r="QI215" s="227"/>
      <c r="QJ215" s="227"/>
      <c r="QK215" s="227"/>
      <c r="QL215" s="227"/>
      <c r="QM215" s="227"/>
      <c r="QN215" s="227"/>
      <c r="QO215" s="227"/>
      <c r="QP215" s="227"/>
      <c r="QQ215" s="227"/>
      <c r="QR215" s="227"/>
      <c r="QS215" s="227"/>
      <c r="QT215" s="227"/>
      <c r="QU215" s="227"/>
      <c r="QV215" s="227"/>
      <c r="QW215" s="227"/>
      <c r="QX215" s="227"/>
      <c r="QY215" s="227"/>
      <c r="QZ215" s="227"/>
      <c r="RA215" s="227"/>
      <c r="RB215" s="227"/>
      <c r="RC215" s="227"/>
      <c r="RD215" s="227"/>
      <c r="RE215" s="227"/>
      <c r="RF215" s="227"/>
      <c r="RG215" s="227"/>
      <c r="RH215" s="227"/>
      <c r="RI215" s="227"/>
      <c r="RJ215" s="227"/>
      <c r="RK215" s="227"/>
      <c r="RL215" s="227"/>
      <c r="RM215" s="227"/>
      <c r="RN215" s="227"/>
      <c r="RO215" s="227"/>
      <c r="RP215" s="227"/>
      <c r="RQ215" s="227"/>
      <c r="RR215" s="227"/>
      <c r="RS215" s="227"/>
      <c r="RT215" s="227"/>
      <c r="RU215" s="227"/>
      <c r="RV215" s="227"/>
      <c r="RW215" s="227"/>
      <c r="RX215" s="227"/>
      <c r="RY215" s="227"/>
      <c r="RZ215" s="227"/>
      <c r="SA215" s="227"/>
      <c r="SB215" s="227"/>
    </row>
    <row r="216" spans="1:496" s="233" customFormat="1" ht="15" customHeight="1" x14ac:dyDescent="0.25">
      <c r="A216" s="231"/>
      <c r="B216" s="231"/>
      <c r="C216" s="232"/>
      <c r="D216" s="231"/>
      <c r="F216" s="227"/>
      <c r="G216" s="227"/>
      <c r="H216" s="227"/>
      <c r="I216" s="227"/>
      <c r="J216" s="227"/>
      <c r="K216" s="227"/>
      <c r="L216" s="227"/>
      <c r="M216" s="227"/>
      <c r="N216" s="227"/>
      <c r="O216" s="227"/>
      <c r="P216" s="227"/>
      <c r="Q216" s="227"/>
      <c r="R216" s="227"/>
      <c r="S216" s="227"/>
      <c r="T216" s="227"/>
      <c r="U216" s="227"/>
      <c r="V216" s="227"/>
      <c r="W216" s="227"/>
      <c r="X216" s="227"/>
      <c r="Y216" s="227"/>
      <c r="Z216" s="227"/>
      <c r="AA216" s="227"/>
      <c r="AB216" s="227"/>
      <c r="AC216" s="227"/>
      <c r="AD216" s="227"/>
      <c r="AE216" s="227"/>
      <c r="AF216" s="227"/>
      <c r="AG216" s="227"/>
      <c r="AH216" s="227"/>
      <c r="AI216" s="227"/>
      <c r="AJ216" s="227"/>
      <c r="AK216" s="227"/>
      <c r="AL216" s="227"/>
      <c r="AM216" s="227"/>
      <c r="AN216" s="227"/>
      <c r="AO216" s="227"/>
      <c r="AP216" s="227"/>
      <c r="AQ216" s="227"/>
      <c r="AR216" s="227"/>
      <c r="AS216" s="227"/>
      <c r="AT216" s="227"/>
      <c r="AU216" s="227"/>
      <c r="AV216" s="227"/>
      <c r="AW216" s="227"/>
      <c r="AX216" s="227"/>
      <c r="AY216" s="227"/>
      <c r="AZ216" s="227"/>
      <c r="BA216" s="227"/>
      <c r="BB216" s="227"/>
      <c r="BC216" s="227"/>
      <c r="BD216" s="227"/>
      <c r="BE216" s="227"/>
      <c r="BF216" s="227"/>
      <c r="BG216" s="227"/>
      <c r="BH216" s="227"/>
      <c r="BI216" s="227"/>
      <c r="BJ216" s="227"/>
      <c r="BK216" s="227"/>
      <c r="BL216" s="227"/>
      <c r="BM216" s="227"/>
      <c r="BN216" s="227"/>
      <c r="BO216" s="227"/>
      <c r="BP216" s="227"/>
      <c r="BQ216" s="227"/>
      <c r="BR216" s="227"/>
      <c r="BS216" s="227"/>
      <c r="BT216" s="227"/>
      <c r="BU216" s="227"/>
      <c r="BV216" s="227"/>
      <c r="BW216" s="227"/>
      <c r="BX216" s="227"/>
      <c r="BY216" s="227"/>
      <c r="BZ216" s="227"/>
      <c r="CA216" s="227"/>
      <c r="CB216" s="227"/>
      <c r="CC216" s="227"/>
      <c r="CD216" s="227"/>
      <c r="CE216" s="227"/>
      <c r="CF216" s="227"/>
      <c r="CG216" s="227"/>
      <c r="CH216" s="227"/>
      <c r="CI216" s="227"/>
      <c r="CJ216" s="227"/>
      <c r="CK216" s="227"/>
      <c r="CL216" s="227"/>
      <c r="CM216" s="227"/>
      <c r="CN216" s="227"/>
      <c r="CO216" s="227"/>
      <c r="CP216" s="227"/>
      <c r="CQ216" s="227"/>
      <c r="CR216" s="227"/>
      <c r="CS216" s="227"/>
      <c r="CT216" s="227"/>
      <c r="CU216" s="227"/>
      <c r="CV216" s="227"/>
      <c r="CW216" s="227"/>
      <c r="CX216" s="227"/>
      <c r="CY216" s="227"/>
      <c r="CZ216" s="227"/>
      <c r="DA216" s="227"/>
      <c r="DB216" s="227"/>
      <c r="DC216" s="227"/>
      <c r="DD216" s="227"/>
      <c r="DE216" s="227"/>
      <c r="DF216" s="227"/>
      <c r="DG216" s="227"/>
      <c r="DH216" s="227"/>
      <c r="DI216" s="227"/>
      <c r="DJ216" s="227"/>
      <c r="DK216" s="227"/>
      <c r="DL216" s="227"/>
      <c r="DM216" s="227"/>
      <c r="DN216" s="227"/>
      <c r="DO216" s="227"/>
      <c r="DP216" s="227"/>
      <c r="DQ216" s="227"/>
      <c r="DR216" s="227"/>
      <c r="DS216" s="227"/>
      <c r="DT216" s="227"/>
      <c r="DU216" s="227"/>
      <c r="DV216" s="227"/>
      <c r="DW216" s="227"/>
      <c r="DX216" s="227"/>
      <c r="DY216" s="227"/>
      <c r="DZ216" s="227"/>
      <c r="EA216" s="227"/>
      <c r="EB216" s="227"/>
      <c r="EC216" s="227"/>
      <c r="ED216" s="227"/>
      <c r="EE216" s="227"/>
      <c r="EF216" s="227"/>
      <c r="EG216" s="227"/>
      <c r="EH216" s="227"/>
      <c r="EI216" s="227"/>
      <c r="EJ216" s="227"/>
      <c r="EK216" s="227"/>
      <c r="EL216" s="227"/>
      <c r="EM216" s="227"/>
      <c r="EN216" s="227"/>
      <c r="EO216" s="227"/>
      <c r="EP216" s="227"/>
      <c r="EQ216" s="227"/>
      <c r="ER216" s="227"/>
      <c r="ES216" s="227"/>
      <c r="ET216" s="227"/>
      <c r="EU216" s="227"/>
      <c r="EV216" s="227"/>
      <c r="EW216" s="227"/>
      <c r="EX216" s="227"/>
      <c r="EY216" s="227"/>
      <c r="EZ216" s="227"/>
      <c r="FA216" s="227"/>
      <c r="FB216" s="227"/>
      <c r="FC216" s="227"/>
      <c r="FD216" s="227"/>
      <c r="FE216" s="227"/>
      <c r="FF216" s="227"/>
      <c r="FG216" s="227"/>
      <c r="FH216" s="227"/>
      <c r="FI216" s="227"/>
      <c r="FJ216" s="227"/>
      <c r="FK216" s="227"/>
      <c r="FL216" s="227"/>
      <c r="FM216" s="227"/>
      <c r="FN216" s="227"/>
      <c r="FO216" s="227"/>
      <c r="FP216" s="227"/>
      <c r="FQ216" s="227"/>
      <c r="FR216" s="227"/>
      <c r="FS216" s="227"/>
      <c r="FT216" s="227"/>
      <c r="FU216" s="227"/>
      <c r="FV216" s="227"/>
      <c r="FW216" s="227"/>
      <c r="FX216" s="227"/>
      <c r="FY216" s="227"/>
      <c r="FZ216" s="227"/>
      <c r="GA216" s="227"/>
      <c r="GB216" s="227"/>
      <c r="GC216" s="227"/>
      <c r="GD216" s="227"/>
      <c r="GE216" s="227"/>
      <c r="GF216" s="227"/>
      <c r="GG216" s="227"/>
      <c r="GH216" s="227"/>
      <c r="GI216" s="227"/>
      <c r="GJ216" s="227"/>
      <c r="GK216" s="227"/>
      <c r="GL216" s="227"/>
      <c r="GM216" s="227"/>
      <c r="GN216" s="227"/>
      <c r="GO216" s="227"/>
      <c r="GP216" s="227"/>
      <c r="GQ216" s="227"/>
      <c r="GR216" s="227"/>
      <c r="GS216" s="227"/>
      <c r="GT216" s="227"/>
      <c r="GU216" s="227"/>
      <c r="GV216" s="227"/>
      <c r="GW216" s="227"/>
      <c r="GX216" s="227"/>
      <c r="GY216" s="227"/>
      <c r="GZ216" s="227"/>
      <c r="HA216" s="227"/>
      <c r="HB216" s="227"/>
      <c r="HC216" s="227"/>
      <c r="HD216" s="227"/>
      <c r="HE216" s="227"/>
      <c r="HF216" s="227"/>
      <c r="HG216" s="227"/>
      <c r="HH216" s="227"/>
      <c r="HI216" s="227"/>
      <c r="HJ216" s="227"/>
      <c r="HK216" s="227"/>
      <c r="HL216" s="227"/>
      <c r="HM216" s="227"/>
      <c r="HN216" s="227"/>
      <c r="HO216" s="227"/>
      <c r="HP216" s="227"/>
      <c r="HQ216" s="227"/>
      <c r="HR216" s="227"/>
      <c r="HS216" s="227"/>
      <c r="HT216" s="227"/>
      <c r="HU216" s="227"/>
      <c r="HV216" s="227"/>
      <c r="HW216" s="227"/>
      <c r="HX216" s="227"/>
      <c r="HY216" s="227"/>
      <c r="HZ216" s="227"/>
      <c r="IA216" s="227"/>
      <c r="IB216" s="227"/>
      <c r="IC216" s="227"/>
      <c r="ID216" s="227"/>
      <c r="IE216" s="227"/>
      <c r="IF216" s="227"/>
      <c r="IG216" s="227"/>
      <c r="IH216" s="227"/>
      <c r="II216" s="227"/>
      <c r="IJ216" s="227"/>
      <c r="IK216" s="227"/>
      <c r="IL216" s="227"/>
      <c r="IM216" s="227"/>
      <c r="IN216" s="227"/>
      <c r="IO216" s="227"/>
      <c r="IP216" s="227"/>
      <c r="IQ216" s="227"/>
      <c r="IR216" s="227"/>
      <c r="IS216" s="227"/>
      <c r="IT216" s="227"/>
      <c r="IU216" s="227"/>
      <c r="IV216" s="227"/>
      <c r="IW216" s="227"/>
      <c r="IX216" s="227"/>
      <c r="IY216" s="227"/>
      <c r="IZ216" s="227"/>
      <c r="JA216" s="227"/>
      <c r="JB216" s="227"/>
      <c r="JC216" s="227"/>
      <c r="JD216" s="227"/>
      <c r="JE216" s="227"/>
      <c r="JF216" s="227"/>
      <c r="JG216" s="227"/>
      <c r="JH216" s="227"/>
      <c r="JI216" s="227"/>
      <c r="JJ216" s="227"/>
      <c r="JK216" s="227"/>
      <c r="JL216" s="227"/>
      <c r="JM216" s="227"/>
      <c r="JN216" s="227"/>
      <c r="JO216" s="227"/>
      <c r="JP216" s="227"/>
      <c r="JQ216" s="227"/>
      <c r="JR216" s="227"/>
      <c r="JS216" s="227"/>
      <c r="JT216" s="227"/>
      <c r="JU216" s="227"/>
      <c r="JV216" s="227"/>
      <c r="JW216" s="227"/>
      <c r="JX216" s="227"/>
      <c r="JY216" s="227"/>
      <c r="JZ216" s="227"/>
      <c r="KA216" s="227"/>
      <c r="KB216" s="227"/>
      <c r="KC216" s="227"/>
      <c r="KD216" s="227"/>
      <c r="KE216" s="227"/>
      <c r="KF216" s="227"/>
      <c r="KG216" s="227"/>
      <c r="KH216" s="227"/>
      <c r="KI216" s="227"/>
      <c r="KJ216" s="227"/>
      <c r="KK216" s="227"/>
      <c r="KL216" s="227"/>
      <c r="KM216" s="227"/>
      <c r="KN216" s="227"/>
      <c r="KO216" s="227"/>
      <c r="KP216" s="227"/>
      <c r="KQ216" s="227"/>
      <c r="KR216" s="227"/>
      <c r="KS216" s="227"/>
      <c r="KT216" s="227"/>
      <c r="KU216" s="227"/>
      <c r="KV216" s="227"/>
      <c r="KW216" s="227"/>
      <c r="KX216" s="227"/>
      <c r="KY216" s="227"/>
      <c r="KZ216" s="227"/>
      <c r="LA216" s="227"/>
      <c r="LB216" s="227"/>
      <c r="LC216" s="227"/>
      <c r="LD216" s="227"/>
      <c r="LE216" s="227"/>
      <c r="LF216" s="227"/>
      <c r="LG216" s="227"/>
      <c r="LH216" s="227"/>
      <c r="LI216" s="227"/>
      <c r="LJ216" s="227"/>
      <c r="LK216" s="227"/>
      <c r="LL216" s="227"/>
      <c r="LM216" s="227"/>
      <c r="LN216" s="227"/>
      <c r="LO216" s="227"/>
      <c r="LP216" s="227"/>
      <c r="LQ216" s="227"/>
      <c r="LR216" s="227"/>
      <c r="LS216" s="227"/>
      <c r="LT216" s="227"/>
      <c r="LU216" s="227"/>
      <c r="LV216" s="227"/>
      <c r="LW216" s="227"/>
      <c r="LX216" s="227"/>
      <c r="LY216" s="227"/>
      <c r="LZ216" s="227"/>
      <c r="MA216" s="227"/>
      <c r="MB216" s="227"/>
      <c r="MC216" s="227"/>
      <c r="MD216" s="227"/>
      <c r="ME216" s="227"/>
      <c r="MF216" s="227"/>
      <c r="MG216" s="227"/>
      <c r="MH216" s="227"/>
      <c r="MI216" s="227"/>
      <c r="MJ216" s="227"/>
      <c r="MK216" s="227"/>
      <c r="ML216" s="227"/>
      <c r="MM216" s="227"/>
      <c r="MN216" s="227"/>
      <c r="MO216" s="227"/>
      <c r="MP216" s="227"/>
      <c r="MQ216" s="227"/>
      <c r="MR216" s="227"/>
      <c r="MS216" s="227"/>
      <c r="MT216" s="227"/>
      <c r="MU216" s="227"/>
      <c r="MV216" s="227"/>
      <c r="MW216" s="227"/>
      <c r="MX216" s="227"/>
      <c r="MY216" s="227"/>
      <c r="MZ216" s="227"/>
      <c r="NA216" s="227"/>
      <c r="NB216" s="227"/>
      <c r="NC216" s="227"/>
      <c r="ND216" s="227"/>
      <c r="NE216" s="227"/>
      <c r="NF216" s="227"/>
      <c r="NG216" s="227"/>
      <c r="NH216" s="227"/>
      <c r="NI216" s="227"/>
      <c r="NJ216" s="227"/>
      <c r="NK216" s="227"/>
      <c r="NL216" s="227"/>
      <c r="NM216" s="227"/>
      <c r="NN216" s="227"/>
      <c r="NO216" s="227"/>
      <c r="NP216" s="227"/>
      <c r="NQ216" s="227"/>
      <c r="NR216" s="227"/>
      <c r="NS216" s="227"/>
      <c r="NT216" s="227"/>
      <c r="NU216" s="227"/>
      <c r="NV216" s="227"/>
      <c r="NW216" s="227"/>
      <c r="NX216" s="227"/>
      <c r="NY216" s="227"/>
      <c r="NZ216" s="227"/>
      <c r="OA216" s="227"/>
      <c r="OB216" s="227"/>
      <c r="OC216" s="227"/>
      <c r="OD216" s="227"/>
      <c r="OE216" s="227"/>
      <c r="OF216" s="227"/>
      <c r="OG216" s="227"/>
      <c r="OH216" s="227"/>
      <c r="OI216" s="227"/>
      <c r="OJ216" s="227"/>
      <c r="OK216" s="227"/>
      <c r="OL216" s="227"/>
      <c r="OM216" s="227"/>
      <c r="ON216" s="227"/>
      <c r="OO216" s="227"/>
      <c r="OP216" s="227"/>
      <c r="OQ216" s="227"/>
      <c r="OR216" s="227"/>
      <c r="OS216" s="227"/>
      <c r="OT216" s="227"/>
      <c r="OU216" s="227"/>
      <c r="OV216" s="227"/>
      <c r="OW216" s="227"/>
      <c r="OX216" s="227"/>
      <c r="OY216" s="227"/>
      <c r="OZ216" s="227"/>
      <c r="PA216" s="227"/>
      <c r="PB216" s="227"/>
      <c r="PC216" s="227"/>
      <c r="PD216" s="227"/>
      <c r="PE216" s="227"/>
      <c r="PF216" s="227"/>
      <c r="PG216" s="227"/>
      <c r="PH216" s="227"/>
      <c r="PI216" s="227"/>
      <c r="PJ216" s="227"/>
      <c r="PK216" s="227"/>
      <c r="PL216" s="227"/>
      <c r="PM216" s="227"/>
      <c r="PN216" s="227"/>
      <c r="PO216" s="227"/>
      <c r="PP216" s="227"/>
      <c r="PQ216" s="227"/>
      <c r="PR216" s="227"/>
      <c r="PS216" s="227"/>
      <c r="PT216" s="227"/>
      <c r="PU216" s="227"/>
      <c r="PV216" s="227"/>
      <c r="PW216" s="227"/>
      <c r="PX216" s="227"/>
      <c r="PY216" s="227"/>
      <c r="PZ216" s="227"/>
      <c r="QA216" s="227"/>
      <c r="QB216" s="227"/>
      <c r="QC216" s="227"/>
      <c r="QD216" s="227"/>
      <c r="QE216" s="227"/>
      <c r="QF216" s="227"/>
      <c r="QG216" s="227"/>
      <c r="QH216" s="227"/>
      <c r="QI216" s="227"/>
      <c r="QJ216" s="227"/>
      <c r="QK216" s="227"/>
      <c r="QL216" s="227"/>
      <c r="QM216" s="227"/>
      <c r="QN216" s="227"/>
      <c r="QO216" s="227"/>
      <c r="QP216" s="227"/>
      <c r="QQ216" s="227"/>
      <c r="QR216" s="227"/>
      <c r="QS216" s="227"/>
      <c r="QT216" s="227"/>
      <c r="QU216" s="227"/>
      <c r="QV216" s="227"/>
      <c r="QW216" s="227"/>
      <c r="QX216" s="227"/>
      <c r="QY216" s="227"/>
      <c r="QZ216" s="227"/>
      <c r="RA216" s="227"/>
      <c r="RB216" s="227"/>
      <c r="RC216" s="227"/>
      <c r="RD216" s="227"/>
      <c r="RE216" s="227"/>
      <c r="RF216" s="227"/>
      <c r="RG216" s="227"/>
      <c r="RH216" s="227"/>
      <c r="RI216" s="227"/>
      <c r="RJ216" s="227"/>
      <c r="RK216" s="227"/>
      <c r="RL216" s="227"/>
      <c r="RM216" s="227"/>
      <c r="RN216" s="227"/>
      <c r="RO216" s="227"/>
      <c r="RP216" s="227"/>
      <c r="RQ216" s="227"/>
      <c r="RR216" s="227"/>
      <c r="RS216" s="227"/>
      <c r="RT216" s="227"/>
      <c r="RU216" s="227"/>
      <c r="RV216" s="227"/>
      <c r="RW216" s="227"/>
      <c r="RX216" s="227"/>
      <c r="RY216" s="227"/>
      <c r="RZ216" s="227"/>
      <c r="SA216" s="227"/>
      <c r="SB216" s="227"/>
    </row>
    <row r="217" spans="1:496" ht="15" customHeight="1" x14ac:dyDescent="0.25">
      <c r="A217" s="228" t="str">
        <f t="shared" si="3"/>
        <v>INDEC-CM - 37550-11</v>
      </c>
      <c r="B217" s="228">
        <v>37550</v>
      </c>
      <c r="C217" s="97" t="s">
        <v>51</v>
      </c>
      <c r="D217" s="228">
        <v>11</v>
      </c>
      <c r="E217" s="227" t="s">
        <v>248</v>
      </c>
    </row>
    <row r="218" spans="1:496" ht="15" customHeight="1" x14ac:dyDescent="0.25">
      <c r="A218" s="228" t="str">
        <f t="shared" si="3"/>
        <v>INDEC-CM - 37410-11</v>
      </c>
      <c r="B218" s="228">
        <v>37410</v>
      </c>
      <c r="C218" s="97" t="s">
        <v>51</v>
      </c>
      <c r="D218" s="228">
        <v>11</v>
      </c>
      <c r="E218" s="227" t="s">
        <v>249</v>
      </c>
    </row>
    <row r="219" spans="1:496" ht="15" customHeight="1" x14ac:dyDescent="0.25">
      <c r="A219" s="228" t="str">
        <f t="shared" si="3"/>
        <v>INDEC-CM - 31210-33</v>
      </c>
      <c r="B219" s="228">
        <v>31210</v>
      </c>
      <c r="C219" s="97" t="s">
        <v>51</v>
      </c>
      <c r="D219" s="228">
        <v>33</v>
      </c>
      <c r="E219" s="227" t="s">
        <v>250</v>
      </c>
    </row>
    <row r="220" spans="1:496" ht="15" customHeight="1" x14ac:dyDescent="0.25">
      <c r="A220" s="228" t="str">
        <f t="shared" si="3"/>
        <v>INDEC-CM - 37540-21</v>
      </c>
      <c r="B220" s="228">
        <v>37540</v>
      </c>
      <c r="C220" s="97" t="s">
        <v>51</v>
      </c>
      <c r="D220" s="228">
        <v>21</v>
      </c>
      <c r="E220" s="227" t="s">
        <v>251</v>
      </c>
    </row>
    <row r="223" spans="1:496" ht="15" customHeight="1" x14ac:dyDescent="0.25">
      <c r="A223" s="235"/>
      <c r="B223" s="226" t="s">
        <v>482</v>
      </c>
      <c r="C223" s="235"/>
      <c r="D223" s="236"/>
      <c r="E223" s="235"/>
    </row>
    <row r="224" spans="1:496" ht="15" customHeight="1" x14ac:dyDescent="0.25">
      <c r="A224" s="235"/>
      <c r="B224" s="237"/>
      <c r="C224" s="235"/>
      <c r="D224" s="236"/>
      <c r="E224" s="235"/>
    </row>
    <row r="225" spans="1:5" ht="15" customHeight="1" x14ac:dyDescent="0.25">
      <c r="A225" s="318" t="s">
        <v>318</v>
      </c>
      <c r="B225" s="318" t="s">
        <v>48</v>
      </c>
      <c r="C225" s="318"/>
      <c r="D225" s="318"/>
      <c r="E225" s="318" t="s">
        <v>49</v>
      </c>
    </row>
    <row r="226" spans="1:5" ht="15" customHeight="1" x14ac:dyDescent="0.25">
      <c r="A226" s="318"/>
      <c r="B226" s="318" t="s">
        <v>50</v>
      </c>
      <c r="C226" s="318"/>
      <c r="D226" s="318"/>
      <c r="E226" s="318"/>
    </row>
    <row r="227" spans="1:5" ht="15" customHeight="1" x14ac:dyDescent="0.25">
      <c r="A227" s="228" t="str">
        <f>CONCATENATE(B227,C227,D227)</f>
        <v/>
      </c>
      <c r="B227" s="238"/>
      <c r="C227" s="235"/>
      <c r="D227" s="236"/>
      <c r="E227" s="235"/>
    </row>
    <row r="228" spans="1:5" ht="15" customHeight="1" x14ac:dyDescent="0.25">
      <c r="A228" s="228" t="str">
        <f>CONCATENATE("INDEC-CM - ",B228,C228,D228)</f>
        <v>INDEC-CM - 37370-0</v>
      </c>
      <c r="B228" s="236">
        <v>37370</v>
      </c>
      <c r="C228" s="239" t="s">
        <v>51</v>
      </c>
      <c r="D228" s="236">
        <v>0</v>
      </c>
      <c r="E228" s="235" t="s">
        <v>483</v>
      </c>
    </row>
    <row r="229" spans="1:5" ht="15" customHeight="1" x14ac:dyDescent="0.25">
      <c r="A229" s="228" t="str">
        <f>CONCATENATE("INDEC-CM - ",B229,C229,D229)</f>
        <v>INDEC-CM - 31600-6</v>
      </c>
      <c r="B229" s="236">
        <v>31600</v>
      </c>
      <c r="C229" s="239" t="s">
        <v>51</v>
      </c>
      <c r="D229" s="236">
        <v>6</v>
      </c>
      <c r="E229" s="235" t="s">
        <v>484</v>
      </c>
    </row>
    <row r="230" spans="1:5" ht="15" customHeight="1" x14ac:dyDescent="0.25">
      <c r="A230" s="228" t="str">
        <f>CONCATENATE("INDEC-CM - ",B230,C230,D230)</f>
        <v>INDEC-CM - 41278-0</v>
      </c>
      <c r="B230" s="236">
        <v>41278</v>
      </c>
      <c r="C230" s="239" t="s">
        <v>51</v>
      </c>
      <c r="D230" s="236">
        <v>0</v>
      </c>
      <c r="E230" s="235" t="s">
        <v>485</v>
      </c>
    </row>
    <row r="231" spans="1:5" ht="15" customHeight="1" x14ac:dyDescent="0.25">
      <c r="A231" s="228" t="str">
        <f>CONCATENATE("INDEC-CM - ",B231,C231,D231)</f>
        <v>INDEC-CM - 31600-7</v>
      </c>
      <c r="B231" s="236">
        <v>31600</v>
      </c>
      <c r="C231" s="239" t="s">
        <v>51</v>
      </c>
      <c r="D231" s="236">
        <v>7</v>
      </c>
      <c r="E231" s="235" t="s">
        <v>486</v>
      </c>
    </row>
    <row r="232" spans="1:5" ht="15" customHeight="1" x14ac:dyDescent="0.25">
      <c r="A232" s="228" t="str">
        <f>CONCATENATE("INDEC-CM - ",B232,C232,D232)</f>
        <v>INDEC-CM - 42120-41/42/51</v>
      </c>
      <c r="B232" s="236">
        <v>42120</v>
      </c>
      <c r="C232" s="239" t="s">
        <v>51</v>
      </c>
      <c r="D232" s="236" t="s">
        <v>487</v>
      </c>
      <c r="E232" s="235" t="s">
        <v>488</v>
      </c>
    </row>
    <row r="235" spans="1:5" ht="15" customHeight="1" x14ac:dyDescent="0.25">
      <c r="A235" s="226"/>
      <c r="B235" s="226" t="s">
        <v>490</v>
      </c>
      <c r="C235" s="225"/>
      <c r="D235" s="226"/>
      <c r="E235" s="226"/>
    </row>
    <row r="236" spans="1:5" ht="15" customHeight="1" x14ac:dyDescent="0.25">
      <c r="A236" s="230"/>
      <c r="D236" s="240"/>
    </row>
    <row r="237" spans="1:5" ht="15" customHeight="1" x14ac:dyDescent="0.25">
      <c r="A237" s="318" t="s">
        <v>318</v>
      </c>
      <c r="B237" s="318" t="s">
        <v>48</v>
      </c>
      <c r="C237" s="318"/>
      <c r="D237" s="318"/>
      <c r="E237" s="318" t="s">
        <v>307</v>
      </c>
    </row>
    <row r="238" spans="1:5" ht="15" customHeight="1" x14ac:dyDescent="0.25">
      <c r="A238" s="318"/>
      <c r="B238" s="318"/>
      <c r="C238" s="318"/>
      <c r="D238" s="318"/>
      <c r="E238" s="318"/>
    </row>
    <row r="239" spans="1:5" ht="15" customHeight="1" x14ac:dyDescent="0.25">
      <c r="E239" s="241" t="s">
        <v>255</v>
      </c>
    </row>
    <row r="240" spans="1:5" ht="15" customHeight="1" x14ac:dyDescent="0.25">
      <c r="E240" s="241"/>
    </row>
    <row r="241" spans="1:9" ht="15" customHeight="1" x14ac:dyDescent="0.25">
      <c r="A241" s="230"/>
      <c r="D241" s="240"/>
      <c r="E241" s="225" t="s">
        <v>308</v>
      </c>
    </row>
    <row r="242" spans="1:9" ht="15" customHeight="1" x14ac:dyDescent="0.25">
      <c r="A242" s="230"/>
      <c r="D242" s="240"/>
      <c r="E242" s="225"/>
    </row>
    <row r="243" spans="1:9" ht="15" customHeight="1" x14ac:dyDescent="0.25">
      <c r="B243" s="240"/>
      <c r="E243" s="225" t="s">
        <v>309</v>
      </c>
    </row>
    <row r="244" spans="1:9" ht="15" customHeight="1" x14ac:dyDescent="0.25">
      <c r="A244" s="228" t="str">
        <f>CONCATENATE("INDEC-MO - ",B244,C244,D244)</f>
        <v>INDEC-MO - 51560-11</v>
      </c>
      <c r="B244" s="228">
        <v>51560</v>
      </c>
      <c r="C244" s="227" t="s">
        <v>51</v>
      </c>
      <c r="D244" s="228">
        <v>11</v>
      </c>
      <c r="E244" s="97" t="s">
        <v>1057</v>
      </c>
    </row>
    <row r="245" spans="1:9" ht="15" customHeight="1" x14ac:dyDescent="0.25">
      <c r="A245" s="228" t="str">
        <f>CONCATENATE("INDEC-MO - ",B245,C245,D245)</f>
        <v>INDEC-MO - 51560-12</v>
      </c>
      <c r="B245" s="228">
        <v>51560</v>
      </c>
      <c r="C245" s="227" t="s">
        <v>51</v>
      </c>
      <c r="D245" s="228">
        <v>12</v>
      </c>
      <c r="E245" s="97" t="s">
        <v>1000</v>
      </c>
    </row>
    <row r="246" spans="1:9" ht="15" customHeight="1" x14ac:dyDescent="0.25">
      <c r="A246" s="228" t="str">
        <f>CONCATENATE("INDEC-MO - ",B246,C246,D246)</f>
        <v>INDEC-MO - 51560-13</v>
      </c>
      <c r="B246" s="228">
        <v>51560</v>
      </c>
      <c r="C246" s="227" t="s">
        <v>51</v>
      </c>
      <c r="D246" s="228">
        <v>13</v>
      </c>
      <c r="E246" s="97" t="s">
        <v>1058</v>
      </c>
    </row>
    <row r="247" spans="1:9" ht="15" customHeight="1" x14ac:dyDescent="0.25">
      <c r="A247" s="228" t="str">
        <f>CONCATENATE("INDEC-MO - ",B247,C247,D247)</f>
        <v>INDEC-MO - 51560-14</v>
      </c>
      <c r="B247" s="228">
        <v>51560</v>
      </c>
      <c r="C247" s="227" t="s">
        <v>51</v>
      </c>
      <c r="D247" s="228">
        <v>14</v>
      </c>
      <c r="E247" s="97" t="s">
        <v>611</v>
      </c>
      <c r="I247" s="225"/>
    </row>
    <row r="248" spans="1:9" ht="15" customHeight="1" x14ac:dyDescent="0.25">
      <c r="A248" s="228" t="str">
        <f>CONCATENATE(B248,C248,D248)</f>
        <v/>
      </c>
    </row>
    <row r="249" spans="1:9" ht="15" customHeight="1" x14ac:dyDescent="0.25">
      <c r="A249" s="228" t="str">
        <f>CONCATENATE("INDEC-MO - ",B249,C249,D249)</f>
        <v>INDEC-MO - 51560-32</v>
      </c>
      <c r="B249" s="228">
        <v>51560</v>
      </c>
      <c r="C249" s="227" t="s">
        <v>51</v>
      </c>
      <c r="D249" s="228">
        <v>32</v>
      </c>
      <c r="E249" s="225" t="s">
        <v>310</v>
      </c>
    </row>
    <row r="250" spans="1:9" ht="15" customHeight="1" x14ac:dyDescent="0.25">
      <c r="A250" s="228" t="str">
        <f>CONCATENATE(B250,C250,D250)</f>
        <v/>
      </c>
    </row>
    <row r="251" spans="1:9" ht="15" customHeight="1" x14ac:dyDescent="0.25">
      <c r="A251" s="228" t="str">
        <f>CONCATENATE("INDEC-MO - ",B251,C251,D251)</f>
        <v>INDEC-MO - 81291-1</v>
      </c>
      <c r="B251" s="228">
        <v>81291</v>
      </c>
      <c r="C251" s="227" t="s">
        <v>51</v>
      </c>
      <c r="D251" s="228">
        <v>1</v>
      </c>
      <c r="E251" s="241" t="s">
        <v>311</v>
      </c>
    </row>
    <row r="252" spans="1:9" ht="15" customHeight="1" x14ac:dyDescent="0.25">
      <c r="A252" s="228" t="str">
        <f>CONCATENATE(B252,C252,D252)</f>
        <v/>
      </c>
    </row>
    <row r="253" spans="1:9" ht="15" customHeight="1" x14ac:dyDescent="0.25">
      <c r="A253" s="228" t="str">
        <f>CONCATENATE(B253,C253,D253)</f>
        <v/>
      </c>
      <c r="E253" s="241" t="s">
        <v>312</v>
      </c>
    </row>
    <row r="254" spans="1:9" ht="15" customHeight="1" x14ac:dyDescent="0.25">
      <c r="A254" s="228" t="str">
        <f t="shared" ref="A254:A259" si="4">CONCATENATE("INDEC-MO - ",B254,C254,D254)</f>
        <v>INDEC-MO - 51641-1</v>
      </c>
      <c r="B254" s="228">
        <v>51641</v>
      </c>
      <c r="C254" s="227" t="s">
        <v>51</v>
      </c>
      <c r="D254" s="228">
        <v>1</v>
      </c>
      <c r="E254" s="97" t="s">
        <v>313</v>
      </c>
    </row>
    <row r="255" spans="1:9" ht="15" customHeight="1" x14ac:dyDescent="0.25">
      <c r="A255" s="228" t="str">
        <f t="shared" si="4"/>
        <v>INDEC-MO - 51620-1</v>
      </c>
      <c r="B255" s="228">
        <v>51620</v>
      </c>
      <c r="C255" s="227" t="s">
        <v>51</v>
      </c>
      <c r="D255" s="228">
        <v>1</v>
      </c>
      <c r="E255" s="97" t="s">
        <v>314</v>
      </c>
    </row>
    <row r="256" spans="1:9" ht="15" customHeight="1" x14ac:dyDescent="0.25">
      <c r="A256" s="228" t="str">
        <f t="shared" si="4"/>
        <v>INDEC-MO - 51690-1</v>
      </c>
      <c r="B256" s="228">
        <v>51690</v>
      </c>
      <c r="C256" s="227" t="s">
        <v>51</v>
      </c>
      <c r="D256" s="228">
        <v>1</v>
      </c>
      <c r="E256" s="97" t="s">
        <v>315</v>
      </c>
    </row>
    <row r="257" spans="1:496" ht="15" customHeight="1" x14ac:dyDescent="0.25">
      <c r="A257" s="228" t="str">
        <f t="shared" si="4"/>
        <v>INDEC-MO - 51630-1</v>
      </c>
      <c r="B257" s="228">
        <v>51630</v>
      </c>
      <c r="C257" s="227" t="s">
        <v>51</v>
      </c>
      <c r="D257" s="228">
        <v>1</v>
      </c>
      <c r="E257" s="97" t="s">
        <v>316</v>
      </c>
    </row>
    <row r="258" spans="1:496" s="233" customFormat="1" ht="15" customHeight="1" x14ac:dyDescent="0.25">
      <c r="A258" s="231"/>
      <c r="B258" s="231"/>
      <c r="D258" s="231"/>
      <c r="E258" s="232"/>
      <c r="F258" s="227"/>
      <c r="G258" s="227"/>
      <c r="H258" s="227"/>
      <c r="I258" s="227"/>
      <c r="J258" s="227"/>
      <c r="K258" s="227"/>
      <c r="L258" s="227"/>
      <c r="M258" s="227"/>
      <c r="N258" s="227"/>
      <c r="O258" s="227"/>
      <c r="P258" s="227"/>
      <c r="Q258" s="227"/>
      <c r="R258" s="227"/>
      <c r="S258" s="227"/>
      <c r="T258" s="227"/>
      <c r="U258" s="227"/>
      <c r="V258" s="227"/>
      <c r="W258" s="227"/>
      <c r="X258" s="227"/>
      <c r="Y258" s="227"/>
      <c r="Z258" s="227"/>
      <c r="AA258" s="227"/>
      <c r="AB258" s="227"/>
      <c r="AC258" s="227"/>
      <c r="AD258" s="227"/>
      <c r="AE258" s="227"/>
      <c r="AF258" s="227"/>
      <c r="AG258" s="227"/>
      <c r="AH258" s="227"/>
      <c r="AI258" s="227"/>
      <c r="AJ258" s="227"/>
      <c r="AK258" s="227"/>
      <c r="AL258" s="227"/>
      <c r="AM258" s="227"/>
      <c r="AN258" s="227"/>
      <c r="AO258" s="227"/>
      <c r="AP258" s="227"/>
      <c r="AQ258" s="227"/>
      <c r="AR258" s="227"/>
      <c r="AS258" s="227"/>
      <c r="AT258" s="227"/>
      <c r="AU258" s="227"/>
      <c r="AV258" s="227"/>
      <c r="AW258" s="227"/>
      <c r="AX258" s="227"/>
      <c r="AY258" s="227"/>
      <c r="AZ258" s="227"/>
      <c r="BA258" s="227"/>
      <c r="BB258" s="227"/>
      <c r="BC258" s="227"/>
      <c r="BD258" s="227"/>
      <c r="BE258" s="227"/>
      <c r="BF258" s="227"/>
      <c r="BG258" s="227"/>
      <c r="BH258" s="227"/>
      <c r="BI258" s="227"/>
      <c r="BJ258" s="227"/>
      <c r="BK258" s="227"/>
      <c r="BL258" s="227"/>
      <c r="BM258" s="227"/>
      <c r="BN258" s="227"/>
      <c r="BO258" s="227"/>
      <c r="BP258" s="227"/>
      <c r="BQ258" s="227"/>
      <c r="BR258" s="227"/>
      <c r="BS258" s="227"/>
      <c r="BT258" s="227"/>
      <c r="BU258" s="227"/>
      <c r="BV258" s="227"/>
      <c r="BW258" s="227"/>
      <c r="BX258" s="227"/>
      <c r="BY258" s="227"/>
      <c r="BZ258" s="227"/>
      <c r="CA258" s="227"/>
      <c r="CB258" s="227"/>
      <c r="CC258" s="227"/>
      <c r="CD258" s="227"/>
      <c r="CE258" s="227"/>
      <c r="CF258" s="227"/>
      <c r="CG258" s="227"/>
      <c r="CH258" s="227"/>
      <c r="CI258" s="227"/>
      <c r="CJ258" s="227"/>
      <c r="CK258" s="227"/>
      <c r="CL258" s="227"/>
      <c r="CM258" s="227"/>
      <c r="CN258" s="227"/>
      <c r="CO258" s="227"/>
      <c r="CP258" s="227"/>
      <c r="CQ258" s="227"/>
      <c r="CR258" s="227"/>
      <c r="CS258" s="227"/>
      <c r="CT258" s="227"/>
      <c r="CU258" s="227"/>
      <c r="CV258" s="227"/>
      <c r="CW258" s="227"/>
      <c r="CX258" s="227"/>
      <c r="CY258" s="227"/>
      <c r="CZ258" s="227"/>
      <c r="DA258" s="227"/>
      <c r="DB258" s="227"/>
      <c r="DC258" s="227"/>
      <c r="DD258" s="227"/>
      <c r="DE258" s="227"/>
      <c r="DF258" s="227"/>
      <c r="DG258" s="227"/>
      <c r="DH258" s="227"/>
      <c r="DI258" s="227"/>
      <c r="DJ258" s="227"/>
      <c r="DK258" s="227"/>
      <c r="DL258" s="227"/>
      <c r="DM258" s="227"/>
      <c r="DN258" s="227"/>
      <c r="DO258" s="227"/>
      <c r="DP258" s="227"/>
      <c r="DQ258" s="227"/>
      <c r="DR258" s="227"/>
      <c r="DS258" s="227"/>
      <c r="DT258" s="227"/>
      <c r="DU258" s="227"/>
      <c r="DV258" s="227"/>
      <c r="DW258" s="227"/>
      <c r="DX258" s="227"/>
      <c r="DY258" s="227"/>
      <c r="DZ258" s="227"/>
      <c r="EA258" s="227"/>
      <c r="EB258" s="227"/>
      <c r="EC258" s="227"/>
      <c r="ED258" s="227"/>
      <c r="EE258" s="227"/>
      <c r="EF258" s="227"/>
      <c r="EG258" s="227"/>
      <c r="EH258" s="227"/>
      <c r="EI258" s="227"/>
      <c r="EJ258" s="227"/>
      <c r="EK258" s="227"/>
      <c r="EL258" s="227"/>
      <c r="EM258" s="227"/>
      <c r="EN258" s="227"/>
      <c r="EO258" s="227"/>
      <c r="EP258" s="227"/>
      <c r="EQ258" s="227"/>
      <c r="ER258" s="227"/>
      <c r="ES258" s="227"/>
      <c r="ET258" s="227"/>
      <c r="EU258" s="227"/>
      <c r="EV258" s="227"/>
      <c r="EW258" s="227"/>
      <c r="EX258" s="227"/>
      <c r="EY258" s="227"/>
      <c r="EZ258" s="227"/>
      <c r="FA258" s="227"/>
      <c r="FB258" s="227"/>
      <c r="FC258" s="227"/>
      <c r="FD258" s="227"/>
      <c r="FE258" s="227"/>
      <c r="FF258" s="227"/>
      <c r="FG258" s="227"/>
      <c r="FH258" s="227"/>
      <c r="FI258" s="227"/>
      <c r="FJ258" s="227"/>
      <c r="FK258" s="227"/>
      <c r="FL258" s="227"/>
      <c r="FM258" s="227"/>
      <c r="FN258" s="227"/>
      <c r="FO258" s="227"/>
      <c r="FP258" s="227"/>
      <c r="FQ258" s="227"/>
      <c r="FR258" s="227"/>
      <c r="FS258" s="227"/>
      <c r="FT258" s="227"/>
      <c r="FU258" s="227"/>
      <c r="FV258" s="227"/>
      <c r="FW258" s="227"/>
      <c r="FX258" s="227"/>
      <c r="FY258" s="227"/>
      <c r="FZ258" s="227"/>
      <c r="GA258" s="227"/>
      <c r="GB258" s="227"/>
      <c r="GC258" s="227"/>
      <c r="GD258" s="227"/>
      <c r="GE258" s="227"/>
      <c r="GF258" s="227"/>
      <c r="GG258" s="227"/>
      <c r="GH258" s="227"/>
      <c r="GI258" s="227"/>
      <c r="GJ258" s="227"/>
      <c r="GK258" s="227"/>
      <c r="GL258" s="227"/>
      <c r="GM258" s="227"/>
      <c r="GN258" s="227"/>
      <c r="GO258" s="227"/>
      <c r="GP258" s="227"/>
      <c r="GQ258" s="227"/>
      <c r="GR258" s="227"/>
      <c r="GS258" s="227"/>
      <c r="GT258" s="227"/>
      <c r="GU258" s="227"/>
      <c r="GV258" s="227"/>
      <c r="GW258" s="227"/>
      <c r="GX258" s="227"/>
      <c r="GY258" s="227"/>
      <c r="GZ258" s="227"/>
      <c r="HA258" s="227"/>
      <c r="HB258" s="227"/>
      <c r="HC258" s="227"/>
      <c r="HD258" s="227"/>
      <c r="HE258" s="227"/>
      <c r="HF258" s="227"/>
      <c r="HG258" s="227"/>
      <c r="HH258" s="227"/>
      <c r="HI258" s="227"/>
      <c r="HJ258" s="227"/>
      <c r="HK258" s="227"/>
      <c r="HL258" s="227"/>
      <c r="HM258" s="227"/>
      <c r="HN258" s="227"/>
      <c r="HO258" s="227"/>
      <c r="HP258" s="227"/>
      <c r="HQ258" s="227"/>
      <c r="HR258" s="227"/>
      <c r="HS258" s="227"/>
      <c r="HT258" s="227"/>
      <c r="HU258" s="227"/>
      <c r="HV258" s="227"/>
      <c r="HW258" s="227"/>
      <c r="HX258" s="227"/>
      <c r="HY258" s="227"/>
      <c r="HZ258" s="227"/>
      <c r="IA258" s="227"/>
      <c r="IB258" s="227"/>
      <c r="IC258" s="227"/>
      <c r="ID258" s="227"/>
      <c r="IE258" s="227"/>
      <c r="IF258" s="227"/>
      <c r="IG258" s="227"/>
      <c r="IH258" s="227"/>
      <c r="II258" s="227"/>
      <c r="IJ258" s="227"/>
      <c r="IK258" s="227"/>
      <c r="IL258" s="227"/>
      <c r="IM258" s="227"/>
      <c r="IN258" s="227"/>
      <c r="IO258" s="227"/>
      <c r="IP258" s="227"/>
      <c r="IQ258" s="227"/>
      <c r="IR258" s="227"/>
      <c r="IS258" s="227"/>
      <c r="IT258" s="227"/>
      <c r="IU258" s="227"/>
      <c r="IV258" s="227"/>
      <c r="IW258" s="227"/>
      <c r="IX258" s="227"/>
      <c r="IY258" s="227"/>
      <c r="IZ258" s="227"/>
      <c r="JA258" s="227"/>
      <c r="JB258" s="227"/>
      <c r="JC258" s="227"/>
      <c r="JD258" s="227"/>
      <c r="JE258" s="227"/>
      <c r="JF258" s="227"/>
      <c r="JG258" s="227"/>
      <c r="JH258" s="227"/>
      <c r="JI258" s="227"/>
      <c r="JJ258" s="227"/>
      <c r="JK258" s="227"/>
      <c r="JL258" s="227"/>
      <c r="JM258" s="227"/>
      <c r="JN258" s="227"/>
      <c r="JO258" s="227"/>
      <c r="JP258" s="227"/>
      <c r="JQ258" s="227"/>
      <c r="JR258" s="227"/>
      <c r="JS258" s="227"/>
      <c r="JT258" s="227"/>
      <c r="JU258" s="227"/>
      <c r="JV258" s="227"/>
      <c r="JW258" s="227"/>
      <c r="JX258" s="227"/>
      <c r="JY258" s="227"/>
      <c r="JZ258" s="227"/>
      <c r="KA258" s="227"/>
      <c r="KB258" s="227"/>
      <c r="KC258" s="227"/>
      <c r="KD258" s="227"/>
      <c r="KE258" s="227"/>
      <c r="KF258" s="227"/>
      <c r="KG258" s="227"/>
      <c r="KH258" s="227"/>
      <c r="KI258" s="227"/>
      <c r="KJ258" s="227"/>
      <c r="KK258" s="227"/>
      <c r="KL258" s="227"/>
      <c r="KM258" s="227"/>
      <c r="KN258" s="227"/>
      <c r="KO258" s="227"/>
      <c r="KP258" s="227"/>
      <c r="KQ258" s="227"/>
      <c r="KR258" s="227"/>
      <c r="KS258" s="227"/>
      <c r="KT258" s="227"/>
      <c r="KU258" s="227"/>
      <c r="KV258" s="227"/>
      <c r="KW258" s="227"/>
      <c r="KX258" s="227"/>
      <c r="KY258" s="227"/>
      <c r="KZ258" s="227"/>
      <c r="LA258" s="227"/>
      <c r="LB258" s="227"/>
      <c r="LC258" s="227"/>
      <c r="LD258" s="227"/>
      <c r="LE258" s="227"/>
      <c r="LF258" s="227"/>
      <c r="LG258" s="227"/>
      <c r="LH258" s="227"/>
      <c r="LI258" s="227"/>
      <c r="LJ258" s="227"/>
      <c r="LK258" s="227"/>
      <c r="LL258" s="227"/>
      <c r="LM258" s="227"/>
      <c r="LN258" s="227"/>
      <c r="LO258" s="227"/>
      <c r="LP258" s="227"/>
      <c r="LQ258" s="227"/>
      <c r="LR258" s="227"/>
      <c r="LS258" s="227"/>
      <c r="LT258" s="227"/>
      <c r="LU258" s="227"/>
      <c r="LV258" s="227"/>
      <c r="LW258" s="227"/>
      <c r="LX258" s="227"/>
      <c r="LY258" s="227"/>
      <c r="LZ258" s="227"/>
      <c r="MA258" s="227"/>
      <c r="MB258" s="227"/>
      <c r="MC258" s="227"/>
      <c r="MD258" s="227"/>
      <c r="ME258" s="227"/>
      <c r="MF258" s="227"/>
      <c r="MG258" s="227"/>
      <c r="MH258" s="227"/>
      <c r="MI258" s="227"/>
      <c r="MJ258" s="227"/>
      <c r="MK258" s="227"/>
      <c r="ML258" s="227"/>
      <c r="MM258" s="227"/>
      <c r="MN258" s="227"/>
      <c r="MO258" s="227"/>
      <c r="MP258" s="227"/>
      <c r="MQ258" s="227"/>
      <c r="MR258" s="227"/>
      <c r="MS258" s="227"/>
      <c r="MT258" s="227"/>
      <c r="MU258" s="227"/>
      <c r="MV258" s="227"/>
      <c r="MW258" s="227"/>
      <c r="MX258" s="227"/>
      <c r="MY258" s="227"/>
      <c r="MZ258" s="227"/>
      <c r="NA258" s="227"/>
      <c r="NB258" s="227"/>
      <c r="NC258" s="227"/>
      <c r="ND258" s="227"/>
      <c r="NE258" s="227"/>
      <c r="NF258" s="227"/>
      <c r="NG258" s="227"/>
      <c r="NH258" s="227"/>
      <c r="NI258" s="227"/>
      <c r="NJ258" s="227"/>
      <c r="NK258" s="227"/>
      <c r="NL258" s="227"/>
      <c r="NM258" s="227"/>
      <c r="NN258" s="227"/>
      <c r="NO258" s="227"/>
      <c r="NP258" s="227"/>
      <c r="NQ258" s="227"/>
      <c r="NR258" s="227"/>
      <c r="NS258" s="227"/>
      <c r="NT258" s="227"/>
      <c r="NU258" s="227"/>
      <c r="NV258" s="227"/>
      <c r="NW258" s="227"/>
      <c r="NX258" s="227"/>
      <c r="NY258" s="227"/>
      <c r="NZ258" s="227"/>
      <c r="OA258" s="227"/>
      <c r="OB258" s="227"/>
      <c r="OC258" s="227"/>
      <c r="OD258" s="227"/>
      <c r="OE258" s="227"/>
      <c r="OF258" s="227"/>
      <c r="OG258" s="227"/>
      <c r="OH258" s="227"/>
      <c r="OI258" s="227"/>
      <c r="OJ258" s="227"/>
      <c r="OK258" s="227"/>
      <c r="OL258" s="227"/>
      <c r="OM258" s="227"/>
      <c r="ON258" s="227"/>
      <c r="OO258" s="227"/>
      <c r="OP258" s="227"/>
      <c r="OQ258" s="227"/>
      <c r="OR258" s="227"/>
      <c r="OS258" s="227"/>
      <c r="OT258" s="227"/>
      <c r="OU258" s="227"/>
      <c r="OV258" s="227"/>
      <c r="OW258" s="227"/>
      <c r="OX258" s="227"/>
      <c r="OY258" s="227"/>
      <c r="OZ258" s="227"/>
      <c r="PA258" s="227"/>
      <c r="PB258" s="227"/>
      <c r="PC258" s="227"/>
      <c r="PD258" s="227"/>
      <c r="PE258" s="227"/>
      <c r="PF258" s="227"/>
      <c r="PG258" s="227"/>
      <c r="PH258" s="227"/>
      <c r="PI258" s="227"/>
      <c r="PJ258" s="227"/>
      <c r="PK258" s="227"/>
      <c r="PL258" s="227"/>
      <c r="PM258" s="227"/>
      <c r="PN258" s="227"/>
      <c r="PO258" s="227"/>
      <c r="PP258" s="227"/>
      <c r="PQ258" s="227"/>
      <c r="PR258" s="227"/>
      <c r="PS258" s="227"/>
      <c r="PT258" s="227"/>
      <c r="PU258" s="227"/>
      <c r="PV258" s="227"/>
      <c r="PW258" s="227"/>
      <c r="PX258" s="227"/>
      <c r="PY258" s="227"/>
      <c r="PZ258" s="227"/>
      <c r="QA258" s="227"/>
      <c r="QB258" s="227"/>
      <c r="QC258" s="227"/>
      <c r="QD258" s="227"/>
      <c r="QE258" s="227"/>
      <c r="QF258" s="227"/>
      <c r="QG258" s="227"/>
      <c r="QH258" s="227"/>
      <c r="QI258" s="227"/>
      <c r="QJ258" s="227"/>
      <c r="QK258" s="227"/>
      <c r="QL258" s="227"/>
      <c r="QM258" s="227"/>
      <c r="QN258" s="227"/>
      <c r="QO258" s="227"/>
      <c r="QP258" s="227"/>
      <c r="QQ258" s="227"/>
      <c r="QR258" s="227"/>
      <c r="QS258" s="227"/>
      <c r="QT258" s="227"/>
      <c r="QU258" s="227"/>
      <c r="QV258" s="227"/>
      <c r="QW258" s="227"/>
      <c r="QX258" s="227"/>
      <c r="QY258" s="227"/>
      <c r="QZ258" s="227"/>
      <c r="RA258" s="227"/>
      <c r="RB258" s="227"/>
      <c r="RC258" s="227"/>
      <c r="RD258" s="227"/>
      <c r="RE258" s="227"/>
      <c r="RF258" s="227"/>
      <c r="RG258" s="227"/>
      <c r="RH258" s="227"/>
      <c r="RI258" s="227"/>
      <c r="RJ258" s="227"/>
      <c r="RK258" s="227"/>
      <c r="RL258" s="227"/>
      <c r="RM258" s="227"/>
      <c r="RN258" s="227"/>
      <c r="RO258" s="227"/>
      <c r="RP258" s="227"/>
      <c r="RQ258" s="227"/>
      <c r="RR258" s="227"/>
      <c r="RS258" s="227"/>
      <c r="RT258" s="227"/>
      <c r="RU258" s="227"/>
      <c r="RV258" s="227"/>
      <c r="RW258" s="227"/>
      <c r="RX258" s="227"/>
      <c r="RY258" s="227"/>
      <c r="RZ258" s="227"/>
      <c r="SA258" s="227"/>
      <c r="SB258" s="227"/>
    </row>
    <row r="259" spans="1:496" ht="15" customHeight="1" x14ac:dyDescent="0.25">
      <c r="A259" s="228" t="str">
        <f t="shared" si="4"/>
        <v>INDEC-MO - 51730-1</v>
      </c>
      <c r="B259" s="228">
        <v>51730</v>
      </c>
      <c r="C259" s="227" t="s">
        <v>51</v>
      </c>
      <c r="D259" s="228">
        <v>1</v>
      </c>
      <c r="E259" s="97" t="s">
        <v>317</v>
      </c>
    </row>
    <row r="262" spans="1:496" ht="15" customHeight="1" x14ac:dyDescent="0.25">
      <c r="A262" s="237"/>
      <c r="B262" s="226" t="s">
        <v>491</v>
      </c>
      <c r="C262" s="235"/>
      <c r="D262" s="236"/>
      <c r="E262" s="236"/>
    </row>
    <row r="263" spans="1:496" ht="15" customHeight="1" x14ac:dyDescent="0.25">
      <c r="A263" s="242"/>
      <c r="B263" s="236"/>
      <c r="C263" s="235"/>
      <c r="D263" s="243"/>
      <c r="E263" s="235"/>
    </row>
    <row r="264" spans="1:496" ht="15" customHeight="1" x14ac:dyDescent="0.25">
      <c r="A264" s="318" t="s">
        <v>318</v>
      </c>
      <c r="B264" s="318" t="s">
        <v>48</v>
      </c>
      <c r="C264" s="318"/>
      <c r="D264" s="318"/>
      <c r="E264" s="318" t="s">
        <v>307</v>
      </c>
    </row>
    <row r="265" spans="1:496" ht="15" customHeight="1" x14ac:dyDescent="0.25">
      <c r="A265" s="318"/>
      <c r="B265" s="318"/>
      <c r="C265" s="318"/>
      <c r="D265" s="318"/>
      <c r="E265" s="318"/>
    </row>
    <row r="266" spans="1:496" ht="15" customHeight="1" x14ac:dyDescent="0.25">
      <c r="A266" s="235"/>
      <c r="B266" s="236"/>
      <c r="C266" s="235"/>
      <c r="D266" s="236"/>
      <c r="E266" s="235"/>
    </row>
    <row r="267" spans="1:496" ht="15" customHeight="1" x14ac:dyDescent="0.25">
      <c r="A267" s="228" t="str">
        <f>CONCATENATE("INDEC-MO - ",B267,C267,D267)</f>
        <v>INDEC-MO - 51720-1</v>
      </c>
      <c r="B267" s="228">
        <v>51720</v>
      </c>
      <c r="C267" s="227" t="s">
        <v>51</v>
      </c>
      <c r="D267" s="228">
        <v>1</v>
      </c>
      <c r="E267" s="239" t="s">
        <v>492</v>
      </c>
    </row>
    <row r="268" spans="1:496" ht="15" customHeight="1" x14ac:dyDescent="0.25">
      <c r="A268" s="235"/>
      <c r="B268" s="236"/>
      <c r="C268" s="235"/>
      <c r="D268" s="236"/>
      <c r="E268" s="235"/>
    </row>
    <row r="271" spans="1:496" ht="15" customHeight="1" x14ac:dyDescent="0.25">
      <c r="A271" s="225"/>
      <c r="B271" s="226" t="s">
        <v>319</v>
      </c>
      <c r="C271" s="225"/>
      <c r="D271" s="226"/>
    </row>
    <row r="273" spans="1:496" ht="15" customHeight="1" x14ac:dyDescent="0.25">
      <c r="A273" s="318" t="s">
        <v>318</v>
      </c>
      <c r="B273" s="318" t="s">
        <v>48</v>
      </c>
      <c r="C273" s="318"/>
      <c r="D273" s="318"/>
      <c r="E273" s="318" t="s">
        <v>320</v>
      </c>
    </row>
    <row r="274" spans="1:496" ht="15" customHeight="1" x14ac:dyDescent="0.25">
      <c r="A274" s="318"/>
      <c r="B274" s="318" t="s">
        <v>50</v>
      </c>
      <c r="C274" s="318"/>
      <c r="D274" s="318"/>
      <c r="E274" s="318"/>
    </row>
    <row r="275" spans="1:496" ht="15" customHeight="1" x14ac:dyDescent="0.25">
      <c r="E275" s="229"/>
    </row>
    <row r="276" spans="1:496" ht="15" customHeight="1" x14ac:dyDescent="0.25">
      <c r="A276" s="228" t="str">
        <f t="shared" ref="A276:A283" si="5">CONCATENATE("INDEC-EC - ",B276,C276,D276)</f>
        <v>INDEC-EC - 43520-11</v>
      </c>
      <c r="B276" s="228">
        <v>43520</v>
      </c>
      <c r="C276" s="97" t="s">
        <v>51</v>
      </c>
      <c r="D276" s="228">
        <v>11</v>
      </c>
      <c r="E276" s="97" t="s">
        <v>321</v>
      </c>
    </row>
    <row r="277" spans="1:496" ht="15" customHeight="1" x14ac:dyDescent="0.25">
      <c r="A277" s="228" t="str">
        <f t="shared" si="5"/>
        <v>INDEC-EC - 44440-2</v>
      </c>
      <c r="B277" s="228">
        <v>44440</v>
      </c>
      <c r="C277" s="97" t="s">
        <v>51</v>
      </c>
      <c r="D277" s="228">
        <v>2</v>
      </c>
      <c r="E277" s="97" t="s">
        <v>322</v>
      </c>
    </row>
    <row r="278" spans="1:496" ht="15" customHeight="1" x14ac:dyDescent="0.25">
      <c r="A278" s="228" t="str">
        <f t="shared" si="5"/>
        <v>INDEC-EC - 44221-11</v>
      </c>
      <c r="B278" s="228">
        <v>44221</v>
      </c>
      <c r="C278" s="97" t="s">
        <v>51</v>
      </c>
      <c r="D278" s="228">
        <v>11</v>
      </c>
      <c r="E278" s="97" t="s">
        <v>323</v>
      </c>
    </row>
    <row r="279" spans="1:496" ht="15" customHeight="1" x14ac:dyDescent="0.25">
      <c r="A279" s="228" t="str">
        <f t="shared" si="5"/>
        <v>INDEC-EC - 44221-12</v>
      </c>
      <c r="B279" s="228">
        <v>44221</v>
      </c>
      <c r="C279" s="97" t="s">
        <v>51</v>
      </c>
      <c r="D279" s="228">
        <v>12</v>
      </c>
      <c r="E279" s="97" t="s">
        <v>324</v>
      </c>
    </row>
    <row r="280" spans="1:496" ht="15" customHeight="1" x14ac:dyDescent="0.25">
      <c r="A280" s="228" t="str">
        <f t="shared" si="5"/>
        <v>INDEC-EC - 43520-21</v>
      </c>
      <c r="B280" s="228">
        <v>43520</v>
      </c>
      <c r="C280" s="97" t="s">
        <v>51</v>
      </c>
      <c r="D280" s="228">
        <v>21</v>
      </c>
      <c r="E280" s="97" t="s">
        <v>325</v>
      </c>
    </row>
    <row r="281" spans="1:496" ht="15" customHeight="1" x14ac:dyDescent="0.25">
      <c r="A281" s="228" t="str">
        <f t="shared" si="5"/>
        <v>INDEC-EC - 44231-21</v>
      </c>
      <c r="B281" s="228">
        <v>44231</v>
      </c>
      <c r="C281" s="97" t="s">
        <v>51</v>
      </c>
      <c r="D281" s="228">
        <v>21</v>
      </c>
      <c r="E281" s="97" t="s">
        <v>326</v>
      </c>
    </row>
    <row r="282" spans="1:496" s="233" customFormat="1" ht="15" customHeight="1" x14ac:dyDescent="0.25">
      <c r="A282" s="231"/>
      <c r="B282" s="231"/>
      <c r="C282" s="232"/>
      <c r="D282" s="231"/>
      <c r="E282" s="232"/>
      <c r="F282" s="227"/>
      <c r="G282" s="227"/>
      <c r="H282" s="227"/>
      <c r="I282" s="227"/>
      <c r="J282" s="227"/>
      <c r="K282" s="227"/>
      <c r="L282" s="227"/>
      <c r="M282" s="227"/>
      <c r="N282" s="227"/>
      <c r="O282" s="227"/>
      <c r="P282" s="227"/>
      <c r="Q282" s="227"/>
      <c r="R282" s="227"/>
      <c r="S282" s="227"/>
      <c r="T282" s="227"/>
      <c r="U282" s="227"/>
      <c r="V282" s="227"/>
      <c r="W282" s="227"/>
      <c r="X282" s="227"/>
      <c r="Y282" s="227"/>
      <c r="Z282" s="227"/>
      <c r="AA282" s="227"/>
      <c r="AB282" s="227"/>
      <c r="AC282" s="227"/>
      <c r="AD282" s="227"/>
      <c r="AE282" s="227"/>
      <c r="AF282" s="227"/>
      <c r="AG282" s="227"/>
      <c r="AH282" s="227"/>
      <c r="AI282" s="227"/>
      <c r="AJ282" s="227"/>
      <c r="AK282" s="227"/>
      <c r="AL282" s="227"/>
      <c r="AM282" s="227"/>
      <c r="AN282" s="227"/>
      <c r="AO282" s="227"/>
      <c r="AP282" s="227"/>
      <c r="AQ282" s="227"/>
      <c r="AR282" s="227"/>
      <c r="AS282" s="227"/>
      <c r="AT282" s="227"/>
      <c r="AU282" s="227"/>
      <c r="AV282" s="227"/>
      <c r="AW282" s="227"/>
      <c r="AX282" s="227"/>
      <c r="AY282" s="227"/>
      <c r="AZ282" s="227"/>
      <c r="BA282" s="227"/>
      <c r="BB282" s="227"/>
      <c r="BC282" s="227"/>
      <c r="BD282" s="227"/>
      <c r="BE282" s="227"/>
      <c r="BF282" s="227"/>
      <c r="BG282" s="227"/>
      <c r="BH282" s="227"/>
      <c r="BI282" s="227"/>
      <c r="BJ282" s="227"/>
      <c r="BK282" s="227"/>
      <c r="BL282" s="227"/>
      <c r="BM282" s="227"/>
      <c r="BN282" s="227"/>
      <c r="BO282" s="227"/>
      <c r="BP282" s="227"/>
      <c r="BQ282" s="227"/>
      <c r="BR282" s="227"/>
      <c r="BS282" s="227"/>
      <c r="BT282" s="227"/>
      <c r="BU282" s="227"/>
      <c r="BV282" s="227"/>
      <c r="BW282" s="227"/>
      <c r="BX282" s="227"/>
      <c r="BY282" s="227"/>
      <c r="BZ282" s="227"/>
      <c r="CA282" s="227"/>
      <c r="CB282" s="227"/>
      <c r="CC282" s="227"/>
      <c r="CD282" s="227"/>
      <c r="CE282" s="227"/>
      <c r="CF282" s="227"/>
      <c r="CG282" s="227"/>
      <c r="CH282" s="227"/>
      <c r="CI282" s="227"/>
      <c r="CJ282" s="227"/>
      <c r="CK282" s="227"/>
      <c r="CL282" s="227"/>
      <c r="CM282" s="227"/>
      <c r="CN282" s="227"/>
      <c r="CO282" s="227"/>
      <c r="CP282" s="227"/>
      <c r="CQ282" s="227"/>
      <c r="CR282" s="227"/>
      <c r="CS282" s="227"/>
      <c r="CT282" s="227"/>
      <c r="CU282" s="227"/>
      <c r="CV282" s="227"/>
      <c r="CW282" s="227"/>
      <c r="CX282" s="227"/>
      <c r="CY282" s="227"/>
      <c r="CZ282" s="227"/>
      <c r="DA282" s="227"/>
      <c r="DB282" s="227"/>
      <c r="DC282" s="227"/>
      <c r="DD282" s="227"/>
      <c r="DE282" s="227"/>
      <c r="DF282" s="227"/>
      <c r="DG282" s="227"/>
      <c r="DH282" s="227"/>
      <c r="DI282" s="227"/>
      <c r="DJ282" s="227"/>
      <c r="DK282" s="227"/>
      <c r="DL282" s="227"/>
      <c r="DM282" s="227"/>
      <c r="DN282" s="227"/>
      <c r="DO282" s="227"/>
      <c r="DP282" s="227"/>
      <c r="DQ282" s="227"/>
      <c r="DR282" s="227"/>
      <c r="DS282" s="227"/>
      <c r="DT282" s="227"/>
      <c r="DU282" s="227"/>
      <c r="DV282" s="227"/>
      <c r="DW282" s="227"/>
      <c r="DX282" s="227"/>
      <c r="DY282" s="227"/>
      <c r="DZ282" s="227"/>
      <c r="EA282" s="227"/>
      <c r="EB282" s="227"/>
      <c r="EC282" s="227"/>
      <c r="ED282" s="227"/>
      <c r="EE282" s="227"/>
      <c r="EF282" s="227"/>
      <c r="EG282" s="227"/>
      <c r="EH282" s="227"/>
      <c r="EI282" s="227"/>
      <c r="EJ282" s="227"/>
      <c r="EK282" s="227"/>
      <c r="EL282" s="227"/>
      <c r="EM282" s="227"/>
      <c r="EN282" s="227"/>
      <c r="EO282" s="227"/>
      <c r="EP282" s="227"/>
      <c r="EQ282" s="227"/>
      <c r="ER282" s="227"/>
      <c r="ES282" s="227"/>
      <c r="ET282" s="227"/>
      <c r="EU282" s="227"/>
      <c r="EV282" s="227"/>
      <c r="EW282" s="227"/>
      <c r="EX282" s="227"/>
      <c r="EY282" s="227"/>
      <c r="EZ282" s="227"/>
      <c r="FA282" s="227"/>
      <c r="FB282" s="227"/>
      <c r="FC282" s="227"/>
      <c r="FD282" s="227"/>
      <c r="FE282" s="227"/>
      <c r="FF282" s="227"/>
      <c r="FG282" s="227"/>
      <c r="FH282" s="227"/>
      <c r="FI282" s="227"/>
      <c r="FJ282" s="227"/>
      <c r="FK282" s="227"/>
      <c r="FL282" s="227"/>
      <c r="FM282" s="227"/>
      <c r="FN282" s="227"/>
      <c r="FO282" s="227"/>
      <c r="FP282" s="227"/>
      <c r="FQ282" s="227"/>
      <c r="FR282" s="227"/>
      <c r="FS282" s="227"/>
      <c r="FT282" s="227"/>
      <c r="FU282" s="227"/>
      <c r="FV282" s="227"/>
      <c r="FW282" s="227"/>
      <c r="FX282" s="227"/>
      <c r="FY282" s="227"/>
      <c r="FZ282" s="227"/>
      <c r="GA282" s="227"/>
      <c r="GB282" s="227"/>
      <c r="GC282" s="227"/>
      <c r="GD282" s="227"/>
      <c r="GE282" s="227"/>
      <c r="GF282" s="227"/>
      <c r="GG282" s="227"/>
      <c r="GH282" s="227"/>
      <c r="GI282" s="227"/>
      <c r="GJ282" s="227"/>
      <c r="GK282" s="227"/>
      <c r="GL282" s="227"/>
      <c r="GM282" s="227"/>
      <c r="GN282" s="227"/>
      <c r="GO282" s="227"/>
      <c r="GP282" s="227"/>
      <c r="GQ282" s="227"/>
      <c r="GR282" s="227"/>
      <c r="GS282" s="227"/>
      <c r="GT282" s="227"/>
      <c r="GU282" s="227"/>
      <c r="GV282" s="227"/>
      <c r="GW282" s="227"/>
      <c r="GX282" s="227"/>
      <c r="GY282" s="227"/>
      <c r="GZ282" s="227"/>
      <c r="HA282" s="227"/>
      <c r="HB282" s="227"/>
      <c r="HC282" s="227"/>
      <c r="HD282" s="227"/>
      <c r="HE282" s="227"/>
      <c r="HF282" s="227"/>
      <c r="HG282" s="227"/>
      <c r="HH282" s="227"/>
      <c r="HI282" s="227"/>
      <c r="HJ282" s="227"/>
      <c r="HK282" s="227"/>
      <c r="HL282" s="227"/>
      <c r="HM282" s="227"/>
      <c r="HN282" s="227"/>
      <c r="HO282" s="227"/>
      <c r="HP282" s="227"/>
      <c r="HQ282" s="227"/>
      <c r="HR282" s="227"/>
      <c r="HS282" s="227"/>
      <c r="HT282" s="227"/>
      <c r="HU282" s="227"/>
      <c r="HV282" s="227"/>
      <c r="HW282" s="227"/>
      <c r="HX282" s="227"/>
      <c r="HY282" s="227"/>
      <c r="HZ282" s="227"/>
      <c r="IA282" s="227"/>
      <c r="IB282" s="227"/>
      <c r="IC282" s="227"/>
      <c r="ID282" s="227"/>
      <c r="IE282" s="227"/>
      <c r="IF282" s="227"/>
      <c r="IG282" s="227"/>
      <c r="IH282" s="227"/>
      <c r="II282" s="227"/>
      <c r="IJ282" s="227"/>
      <c r="IK282" s="227"/>
      <c r="IL282" s="227"/>
      <c r="IM282" s="227"/>
      <c r="IN282" s="227"/>
      <c r="IO282" s="227"/>
      <c r="IP282" s="227"/>
      <c r="IQ282" s="227"/>
      <c r="IR282" s="227"/>
      <c r="IS282" s="227"/>
      <c r="IT282" s="227"/>
      <c r="IU282" s="227"/>
      <c r="IV282" s="227"/>
      <c r="IW282" s="227"/>
      <c r="IX282" s="227"/>
      <c r="IY282" s="227"/>
      <c r="IZ282" s="227"/>
      <c r="JA282" s="227"/>
      <c r="JB282" s="227"/>
      <c r="JC282" s="227"/>
      <c r="JD282" s="227"/>
      <c r="JE282" s="227"/>
      <c r="JF282" s="227"/>
      <c r="JG282" s="227"/>
      <c r="JH282" s="227"/>
      <c r="JI282" s="227"/>
      <c r="JJ282" s="227"/>
      <c r="JK282" s="227"/>
      <c r="JL282" s="227"/>
      <c r="JM282" s="227"/>
      <c r="JN282" s="227"/>
      <c r="JO282" s="227"/>
      <c r="JP282" s="227"/>
      <c r="JQ282" s="227"/>
      <c r="JR282" s="227"/>
      <c r="JS282" s="227"/>
      <c r="JT282" s="227"/>
      <c r="JU282" s="227"/>
      <c r="JV282" s="227"/>
      <c r="JW282" s="227"/>
      <c r="JX282" s="227"/>
      <c r="JY282" s="227"/>
      <c r="JZ282" s="227"/>
      <c r="KA282" s="227"/>
      <c r="KB282" s="227"/>
      <c r="KC282" s="227"/>
      <c r="KD282" s="227"/>
      <c r="KE282" s="227"/>
      <c r="KF282" s="227"/>
      <c r="KG282" s="227"/>
      <c r="KH282" s="227"/>
      <c r="KI282" s="227"/>
      <c r="KJ282" s="227"/>
      <c r="KK282" s="227"/>
      <c r="KL282" s="227"/>
      <c r="KM282" s="227"/>
      <c r="KN282" s="227"/>
      <c r="KO282" s="227"/>
      <c r="KP282" s="227"/>
      <c r="KQ282" s="227"/>
      <c r="KR282" s="227"/>
      <c r="KS282" s="227"/>
      <c r="KT282" s="227"/>
      <c r="KU282" s="227"/>
      <c r="KV282" s="227"/>
      <c r="KW282" s="227"/>
      <c r="KX282" s="227"/>
      <c r="KY282" s="227"/>
      <c r="KZ282" s="227"/>
      <c r="LA282" s="227"/>
      <c r="LB282" s="227"/>
      <c r="LC282" s="227"/>
      <c r="LD282" s="227"/>
      <c r="LE282" s="227"/>
      <c r="LF282" s="227"/>
      <c r="LG282" s="227"/>
      <c r="LH282" s="227"/>
      <c r="LI282" s="227"/>
      <c r="LJ282" s="227"/>
      <c r="LK282" s="227"/>
      <c r="LL282" s="227"/>
      <c r="LM282" s="227"/>
      <c r="LN282" s="227"/>
      <c r="LO282" s="227"/>
      <c r="LP282" s="227"/>
      <c r="LQ282" s="227"/>
      <c r="LR282" s="227"/>
      <c r="LS282" s="227"/>
      <c r="LT282" s="227"/>
      <c r="LU282" s="227"/>
      <c r="LV282" s="227"/>
      <c r="LW282" s="227"/>
      <c r="LX282" s="227"/>
      <c r="LY282" s="227"/>
      <c r="LZ282" s="227"/>
      <c r="MA282" s="227"/>
      <c r="MB282" s="227"/>
      <c r="MC282" s="227"/>
      <c r="MD282" s="227"/>
      <c r="ME282" s="227"/>
      <c r="MF282" s="227"/>
      <c r="MG282" s="227"/>
      <c r="MH282" s="227"/>
      <c r="MI282" s="227"/>
      <c r="MJ282" s="227"/>
      <c r="MK282" s="227"/>
      <c r="ML282" s="227"/>
      <c r="MM282" s="227"/>
      <c r="MN282" s="227"/>
      <c r="MO282" s="227"/>
      <c r="MP282" s="227"/>
      <c r="MQ282" s="227"/>
      <c r="MR282" s="227"/>
      <c r="MS282" s="227"/>
      <c r="MT282" s="227"/>
      <c r="MU282" s="227"/>
      <c r="MV282" s="227"/>
      <c r="MW282" s="227"/>
      <c r="MX282" s="227"/>
      <c r="MY282" s="227"/>
      <c r="MZ282" s="227"/>
      <c r="NA282" s="227"/>
      <c r="NB282" s="227"/>
      <c r="NC282" s="227"/>
      <c r="ND282" s="227"/>
      <c r="NE282" s="227"/>
      <c r="NF282" s="227"/>
      <c r="NG282" s="227"/>
      <c r="NH282" s="227"/>
      <c r="NI282" s="227"/>
      <c r="NJ282" s="227"/>
      <c r="NK282" s="227"/>
      <c r="NL282" s="227"/>
      <c r="NM282" s="227"/>
      <c r="NN282" s="227"/>
      <c r="NO282" s="227"/>
      <c r="NP282" s="227"/>
      <c r="NQ282" s="227"/>
      <c r="NR282" s="227"/>
      <c r="NS282" s="227"/>
      <c r="NT282" s="227"/>
      <c r="NU282" s="227"/>
      <c r="NV282" s="227"/>
      <c r="NW282" s="227"/>
      <c r="NX282" s="227"/>
      <c r="NY282" s="227"/>
      <c r="NZ282" s="227"/>
      <c r="OA282" s="227"/>
      <c r="OB282" s="227"/>
      <c r="OC282" s="227"/>
      <c r="OD282" s="227"/>
      <c r="OE282" s="227"/>
      <c r="OF282" s="227"/>
      <c r="OG282" s="227"/>
      <c r="OH282" s="227"/>
      <c r="OI282" s="227"/>
      <c r="OJ282" s="227"/>
      <c r="OK282" s="227"/>
      <c r="OL282" s="227"/>
      <c r="OM282" s="227"/>
      <c r="ON282" s="227"/>
      <c r="OO282" s="227"/>
      <c r="OP282" s="227"/>
      <c r="OQ282" s="227"/>
      <c r="OR282" s="227"/>
      <c r="OS282" s="227"/>
      <c r="OT282" s="227"/>
      <c r="OU282" s="227"/>
      <c r="OV282" s="227"/>
      <c r="OW282" s="227"/>
      <c r="OX282" s="227"/>
      <c r="OY282" s="227"/>
      <c r="OZ282" s="227"/>
      <c r="PA282" s="227"/>
      <c r="PB282" s="227"/>
      <c r="PC282" s="227"/>
      <c r="PD282" s="227"/>
      <c r="PE282" s="227"/>
      <c r="PF282" s="227"/>
      <c r="PG282" s="227"/>
      <c r="PH282" s="227"/>
      <c r="PI282" s="227"/>
      <c r="PJ282" s="227"/>
      <c r="PK282" s="227"/>
      <c r="PL282" s="227"/>
      <c r="PM282" s="227"/>
      <c r="PN282" s="227"/>
      <c r="PO282" s="227"/>
      <c r="PP282" s="227"/>
      <c r="PQ282" s="227"/>
      <c r="PR282" s="227"/>
      <c r="PS282" s="227"/>
      <c r="PT282" s="227"/>
      <c r="PU282" s="227"/>
      <c r="PV282" s="227"/>
      <c r="PW282" s="227"/>
      <c r="PX282" s="227"/>
      <c r="PY282" s="227"/>
      <c r="PZ282" s="227"/>
      <c r="QA282" s="227"/>
      <c r="QB282" s="227"/>
      <c r="QC282" s="227"/>
      <c r="QD282" s="227"/>
      <c r="QE282" s="227"/>
      <c r="QF282" s="227"/>
      <c r="QG282" s="227"/>
      <c r="QH282" s="227"/>
      <c r="QI282" s="227"/>
      <c r="QJ282" s="227"/>
      <c r="QK282" s="227"/>
      <c r="QL282" s="227"/>
      <c r="QM282" s="227"/>
      <c r="QN282" s="227"/>
      <c r="QO282" s="227"/>
      <c r="QP282" s="227"/>
      <c r="QQ282" s="227"/>
      <c r="QR282" s="227"/>
      <c r="QS282" s="227"/>
      <c r="QT282" s="227"/>
      <c r="QU282" s="227"/>
      <c r="QV282" s="227"/>
      <c r="QW282" s="227"/>
      <c r="QX282" s="227"/>
      <c r="QY282" s="227"/>
      <c r="QZ282" s="227"/>
      <c r="RA282" s="227"/>
      <c r="RB282" s="227"/>
      <c r="RC282" s="227"/>
      <c r="RD282" s="227"/>
      <c r="RE282" s="227"/>
      <c r="RF282" s="227"/>
      <c r="RG282" s="227"/>
      <c r="RH282" s="227"/>
      <c r="RI282" s="227"/>
      <c r="RJ282" s="227"/>
      <c r="RK282" s="227"/>
      <c r="RL282" s="227"/>
      <c r="RM282" s="227"/>
      <c r="RN282" s="227"/>
      <c r="RO282" s="227"/>
      <c r="RP282" s="227"/>
      <c r="RQ282" s="227"/>
      <c r="RR282" s="227"/>
      <c r="RS282" s="227"/>
      <c r="RT282" s="227"/>
      <c r="RU282" s="227"/>
      <c r="RV282" s="227"/>
      <c r="RW282" s="227"/>
      <c r="RX282" s="227"/>
      <c r="RY282" s="227"/>
      <c r="RZ282" s="227"/>
      <c r="SA282" s="227"/>
      <c r="SB282" s="227"/>
    </row>
    <row r="283" spans="1:496" ht="15" customHeight="1" x14ac:dyDescent="0.25">
      <c r="A283" s="228" t="str">
        <f t="shared" si="5"/>
        <v>INDEC-EC - 44231-11</v>
      </c>
      <c r="B283" s="228">
        <v>44231</v>
      </c>
      <c r="C283" s="97" t="s">
        <v>51</v>
      </c>
      <c r="D283" s="228">
        <v>11</v>
      </c>
      <c r="E283" s="97" t="s">
        <v>327</v>
      </c>
    </row>
    <row r="286" spans="1:496" ht="15" customHeight="1" x14ac:dyDescent="0.25">
      <c r="A286" s="225"/>
      <c r="B286" s="226" t="s">
        <v>328</v>
      </c>
      <c r="C286" s="225"/>
      <c r="D286" s="226"/>
    </row>
    <row r="288" spans="1:496" ht="15" customHeight="1" x14ac:dyDescent="0.25">
      <c r="A288" s="318" t="s">
        <v>318</v>
      </c>
      <c r="B288" s="318" t="s">
        <v>48</v>
      </c>
      <c r="C288" s="318"/>
      <c r="D288" s="318"/>
      <c r="E288" s="318" t="s">
        <v>329</v>
      </c>
    </row>
    <row r="289" spans="1:5" ht="15" customHeight="1" x14ac:dyDescent="0.25">
      <c r="A289" s="318"/>
      <c r="B289" s="318" t="s">
        <v>50</v>
      </c>
      <c r="C289" s="318"/>
      <c r="D289" s="318"/>
      <c r="E289" s="318"/>
    </row>
    <row r="290" spans="1:5" ht="15" customHeight="1" x14ac:dyDescent="0.25">
      <c r="E290" s="229"/>
    </row>
    <row r="291" spans="1:5" ht="15" customHeight="1" x14ac:dyDescent="0.25">
      <c r="A291" s="228" t="str">
        <f t="shared" ref="A291:A298" si="6">CONCATENATE("INDEC-SA - ",B291,C291,D291)</f>
        <v>INDEC-SA - 83107-1</v>
      </c>
      <c r="B291" s="228">
        <v>83107</v>
      </c>
      <c r="C291" s="227" t="s">
        <v>51</v>
      </c>
      <c r="D291" s="228">
        <v>1</v>
      </c>
      <c r="E291" s="227" t="s">
        <v>330</v>
      </c>
    </row>
    <row r="292" spans="1:5" ht="15" customHeight="1" x14ac:dyDescent="0.25">
      <c r="A292" s="228" t="str">
        <f t="shared" si="6"/>
        <v>INDEC-SA - 71240-21</v>
      </c>
      <c r="B292" s="228">
        <v>71240</v>
      </c>
      <c r="C292" s="227" t="s">
        <v>51</v>
      </c>
      <c r="D292" s="228">
        <v>21</v>
      </c>
      <c r="E292" s="227" t="s">
        <v>331</v>
      </c>
    </row>
    <row r="293" spans="1:5" ht="15" customHeight="1" x14ac:dyDescent="0.25">
      <c r="A293" s="228" t="str">
        <f t="shared" si="6"/>
        <v>INDEC-SA - 71240-31</v>
      </c>
      <c r="B293" s="228">
        <v>71240</v>
      </c>
      <c r="C293" s="227" t="s">
        <v>51</v>
      </c>
      <c r="D293" s="228">
        <v>31</v>
      </c>
      <c r="E293" s="227" t="s">
        <v>332</v>
      </c>
    </row>
    <row r="294" spans="1:5" ht="15" customHeight="1" x14ac:dyDescent="0.25">
      <c r="A294" s="228" t="str">
        <f t="shared" si="6"/>
        <v>INDEC-SA - 71240-11</v>
      </c>
      <c r="B294" s="228">
        <v>71240</v>
      </c>
      <c r="C294" s="227" t="s">
        <v>51</v>
      </c>
      <c r="D294" s="228">
        <v>11</v>
      </c>
      <c r="E294" s="227" t="s">
        <v>333</v>
      </c>
    </row>
    <row r="295" spans="1:5" ht="15" customHeight="1" x14ac:dyDescent="0.25">
      <c r="A295" s="228" t="str">
        <f t="shared" si="6"/>
        <v>INDEC-SA - 74110-11</v>
      </c>
      <c r="B295" s="228">
        <v>74110</v>
      </c>
      <c r="C295" s="227" t="s">
        <v>51</v>
      </c>
      <c r="D295" s="228">
        <v>11</v>
      </c>
      <c r="E295" s="227" t="s">
        <v>334</v>
      </c>
    </row>
    <row r="296" spans="1:5" ht="15" customHeight="1" x14ac:dyDescent="0.25">
      <c r="A296" s="228" t="str">
        <f t="shared" si="6"/>
        <v>INDEC-SA - 71233-11</v>
      </c>
      <c r="B296" s="228">
        <v>71233</v>
      </c>
      <c r="C296" s="227" t="s">
        <v>51</v>
      </c>
      <c r="D296" s="228">
        <v>11</v>
      </c>
      <c r="E296" s="227" t="s">
        <v>335</v>
      </c>
    </row>
    <row r="297" spans="1:5" ht="15" customHeight="1" x14ac:dyDescent="0.25">
      <c r="A297" s="228" t="str">
        <f t="shared" si="6"/>
        <v>INDEC-SA - 51800-11</v>
      </c>
      <c r="B297" s="228">
        <v>51800</v>
      </c>
      <c r="C297" s="227" t="s">
        <v>51</v>
      </c>
      <c r="D297" s="228">
        <v>11</v>
      </c>
      <c r="E297" s="245" t="s">
        <v>336</v>
      </c>
    </row>
    <row r="298" spans="1:5" ht="15" customHeight="1" x14ac:dyDescent="0.25">
      <c r="A298" s="228" t="str">
        <f t="shared" si="6"/>
        <v>INDEC-SA - 51800-21</v>
      </c>
      <c r="B298" s="228">
        <v>51800</v>
      </c>
      <c r="C298" s="227" t="s">
        <v>51</v>
      </c>
      <c r="D298" s="228">
        <v>21</v>
      </c>
      <c r="E298" s="227" t="s">
        <v>337</v>
      </c>
    </row>
    <row r="301" spans="1:5" ht="15" customHeight="1" x14ac:dyDescent="0.25">
      <c r="A301" s="246"/>
      <c r="B301" s="226" t="s">
        <v>450</v>
      </c>
      <c r="C301" s="246"/>
      <c r="D301" s="247"/>
      <c r="E301" s="246"/>
    </row>
    <row r="303" spans="1:5" ht="15" customHeight="1" x14ac:dyDescent="0.25">
      <c r="A303" s="318" t="s">
        <v>318</v>
      </c>
      <c r="B303" s="318" t="s">
        <v>48</v>
      </c>
      <c r="C303" s="318"/>
      <c r="D303" s="318"/>
      <c r="E303" s="318" t="s">
        <v>49</v>
      </c>
    </row>
    <row r="304" spans="1:5" ht="15" customHeight="1" x14ac:dyDescent="0.25">
      <c r="A304" s="318"/>
      <c r="B304" s="318" t="s">
        <v>50</v>
      </c>
      <c r="C304" s="318"/>
      <c r="D304" s="318"/>
      <c r="E304" s="318"/>
    </row>
    <row r="305" spans="1:496" ht="15" customHeight="1" x14ac:dyDescent="0.25">
      <c r="A305" s="229"/>
      <c r="B305" s="229"/>
      <c r="C305" s="229"/>
      <c r="D305" s="229"/>
      <c r="E305" s="229"/>
    </row>
    <row r="306" spans="1:496" ht="15" customHeight="1" x14ac:dyDescent="0.25">
      <c r="A306" s="228" t="str">
        <f t="shared" ref="A306:A369" si="7">CONCATENATE("INDEC-PB - ",B306,C306,D306)</f>
        <v>INDEC-PB - 42120-1</v>
      </c>
      <c r="B306" s="228">
        <v>42120</v>
      </c>
      <c r="C306" s="227" t="s">
        <v>51</v>
      </c>
      <c r="D306" s="228">
        <v>1</v>
      </c>
      <c r="E306" s="248" t="s">
        <v>338</v>
      </c>
    </row>
    <row r="307" spans="1:496" ht="15" customHeight="1" x14ac:dyDescent="0.25">
      <c r="A307" s="228" t="str">
        <f t="shared" si="7"/>
        <v>INDEC-PB - 42120-2</v>
      </c>
      <c r="B307" s="228">
        <v>42120</v>
      </c>
      <c r="C307" s="227" t="s">
        <v>51</v>
      </c>
      <c r="D307" s="228">
        <v>2</v>
      </c>
      <c r="E307" s="248" t="s">
        <v>339</v>
      </c>
    </row>
    <row r="308" spans="1:496" ht="15" customHeight="1" x14ac:dyDescent="0.25">
      <c r="A308" s="228" t="str">
        <f t="shared" si="7"/>
        <v>INDEC-PB - 37910-1</v>
      </c>
      <c r="B308" s="228">
        <v>37910</v>
      </c>
      <c r="C308" s="227" t="s">
        <v>51</v>
      </c>
      <c r="D308" s="228">
        <v>1</v>
      </c>
      <c r="E308" s="248" t="s">
        <v>340</v>
      </c>
    </row>
    <row r="309" spans="1:496" ht="15" customHeight="1" x14ac:dyDescent="0.25">
      <c r="A309" s="228" t="str">
        <f t="shared" si="7"/>
        <v>INDEC-PB - 42921-4</v>
      </c>
      <c r="B309" s="228">
        <v>42921</v>
      </c>
      <c r="C309" s="227" t="s">
        <v>51</v>
      </c>
      <c r="D309" s="228">
        <v>4</v>
      </c>
      <c r="E309" s="248" t="s">
        <v>341</v>
      </c>
    </row>
    <row r="310" spans="1:496" ht="15" customHeight="1" x14ac:dyDescent="0.25">
      <c r="A310" s="228" t="str">
        <f t="shared" si="7"/>
        <v>INDEC-PB - 44251-1</v>
      </c>
      <c r="B310" s="228">
        <v>44251</v>
      </c>
      <c r="C310" s="227" t="s">
        <v>51</v>
      </c>
      <c r="D310" s="228">
        <v>1</v>
      </c>
      <c r="E310" s="248" t="s">
        <v>342</v>
      </c>
    </row>
    <row r="311" spans="1:496" ht="15" customHeight="1" x14ac:dyDescent="0.25">
      <c r="A311" s="228" t="str">
        <f t="shared" si="7"/>
        <v>INDEC-PB - 42922-1</v>
      </c>
      <c r="B311" s="228">
        <v>42922</v>
      </c>
      <c r="C311" s="227" t="s">
        <v>51</v>
      </c>
      <c r="D311" s="228">
        <v>1</v>
      </c>
      <c r="E311" s="248" t="s">
        <v>343</v>
      </c>
    </row>
    <row r="312" spans="1:496" ht="15" customHeight="1" x14ac:dyDescent="0.25">
      <c r="A312" s="228" t="str">
        <f t="shared" si="7"/>
        <v>INDEC-PB - 33380-1</v>
      </c>
      <c r="B312" s="228">
        <v>33380</v>
      </c>
      <c r="C312" s="227" t="s">
        <v>51</v>
      </c>
      <c r="D312" s="228">
        <v>1</v>
      </c>
      <c r="E312" s="248" t="s">
        <v>344</v>
      </c>
    </row>
    <row r="313" spans="1:496" ht="15" customHeight="1" x14ac:dyDescent="0.25">
      <c r="A313" s="228" t="str">
        <f t="shared" si="7"/>
        <v>INDEC-PB - 49229-1</v>
      </c>
      <c r="B313" s="228">
        <v>49229</v>
      </c>
      <c r="C313" s="227" t="s">
        <v>51</v>
      </c>
      <c r="D313" s="228">
        <v>1</v>
      </c>
      <c r="E313" s="248" t="s">
        <v>345</v>
      </c>
    </row>
    <row r="314" spans="1:496" ht="15" customHeight="1" x14ac:dyDescent="0.25">
      <c r="A314" s="228" t="str">
        <f t="shared" si="7"/>
        <v>INDEC-PB - 46420-1</v>
      </c>
      <c r="B314" s="228">
        <v>46420</v>
      </c>
      <c r="C314" s="227" t="s">
        <v>51</v>
      </c>
      <c r="D314" s="228">
        <v>1</v>
      </c>
      <c r="E314" s="248" t="s">
        <v>346</v>
      </c>
    </row>
    <row r="315" spans="1:496" ht="15" customHeight="1" x14ac:dyDescent="0.25">
      <c r="A315" s="228" t="str">
        <f t="shared" si="7"/>
        <v>INDEC-PB - 41263-1</v>
      </c>
      <c r="B315" s="228">
        <v>41263</v>
      </c>
      <c r="C315" s="227" t="s">
        <v>51</v>
      </c>
      <c r="D315" s="228">
        <v>1</v>
      </c>
      <c r="E315" s="248" t="s">
        <v>347</v>
      </c>
    </row>
    <row r="316" spans="1:496" s="233" customFormat="1" ht="15" customHeight="1" x14ac:dyDescent="0.25">
      <c r="A316" s="231"/>
      <c r="B316" s="231"/>
      <c r="D316" s="231"/>
      <c r="E316" s="249"/>
      <c r="F316" s="227"/>
      <c r="G316" s="227"/>
      <c r="H316" s="227"/>
      <c r="I316" s="227"/>
      <c r="J316" s="227"/>
      <c r="K316" s="227"/>
      <c r="L316" s="227"/>
      <c r="M316" s="227"/>
      <c r="N316" s="227"/>
      <c r="O316" s="227"/>
      <c r="P316" s="227"/>
      <c r="Q316" s="227"/>
      <c r="R316" s="227"/>
      <c r="S316" s="227"/>
      <c r="T316" s="227"/>
      <c r="U316" s="227"/>
      <c r="V316" s="227"/>
      <c r="W316" s="227"/>
      <c r="X316" s="227"/>
      <c r="Y316" s="227"/>
      <c r="Z316" s="227"/>
      <c r="AA316" s="227"/>
      <c r="AB316" s="227"/>
      <c r="AC316" s="227"/>
      <c r="AD316" s="227"/>
      <c r="AE316" s="227"/>
      <c r="AF316" s="227"/>
      <c r="AG316" s="227"/>
      <c r="AH316" s="227"/>
      <c r="AI316" s="227"/>
      <c r="AJ316" s="227"/>
      <c r="AK316" s="227"/>
      <c r="AL316" s="227"/>
      <c r="AM316" s="227"/>
      <c r="AN316" s="227"/>
      <c r="AO316" s="227"/>
      <c r="AP316" s="227"/>
      <c r="AQ316" s="227"/>
      <c r="AR316" s="227"/>
      <c r="AS316" s="227"/>
      <c r="AT316" s="227"/>
      <c r="AU316" s="227"/>
      <c r="AV316" s="227"/>
      <c r="AW316" s="227"/>
      <c r="AX316" s="227"/>
      <c r="AY316" s="227"/>
      <c r="AZ316" s="227"/>
      <c r="BA316" s="227"/>
      <c r="BB316" s="227"/>
      <c r="BC316" s="227"/>
      <c r="BD316" s="227"/>
      <c r="BE316" s="227"/>
      <c r="BF316" s="227"/>
      <c r="BG316" s="227"/>
      <c r="BH316" s="227"/>
      <c r="BI316" s="227"/>
      <c r="BJ316" s="227"/>
      <c r="BK316" s="227"/>
      <c r="BL316" s="227"/>
      <c r="BM316" s="227"/>
      <c r="BN316" s="227"/>
      <c r="BO316" s="227"/>
      <c r="BP316" s="227"/>
      <c r="BQ316" s="227"/>
      <c r="BR316" s="227"/>
      <c r="BS316" s="227"/>
      <c r="BT316" s="227"/>
      <c r="BU316" s="227"/>
      <c r="BV316" s="227"/>
      <c r="BW316" s="227"/>
      <c r="BX316" s="227"/>
      <c r="BY316" s="227"/>
      <c r="BZ316" s="227"/>
      <c r="CA316" s="227"/>
      <c r="CB316" s="227"/>
      <c r="CC316" s="227"/>
      <c r="CD316" s="227"/>
      <c r="CE316" s="227"/>
      <c r="CF316" s="227"/>
      <c r="CG316" s="227"/>
      <c r="CH316" s="227"/>
      <c r="CI316" s="227"/>
      <c r="CJ316" s="227"/>
      <c r="CK316" s="227"/>
      <c r="CL316" s="227"/>
      <c r="CM316" s="227"/>
      <c r="CN316" s="227"/>
      <c r="CO316" s="227"/>
      <c r="CP316" s="227"/>
      <c r="CQ316" s="227"/>
      <c r="CR316" s="227"/>
      <c r="CS316" s="227"/>
      <c r="CT316" s="227"/>
      <c r="CU316" s="227"/>
      <c r="CV316" s="227"/>
      <c r="CW316" s="227"/>
      <c r="CX316" s="227"/>
      <c r="CY316" s="227"/>
      <c r="CZ316" s="227"/>
      <c r="DA316" s="227"/>
      <c r="DB316" s="227"/>
      <c r="DC316" s="227"/>
      <c r="DD316" s="227"/>
      <c r="DE316" s="227"/>
      <c r="DF316" s="227"/>
      <c r="DG316" s="227"/>
      <c r="DH316" s="227"/>
      <c r="DI316" s="227"/>
      <c r="DJ316" s="227"/>
      <c r="DK316" s="227"/>
      <c r="DL316" s="227"/>
      <c r="DM316" s="227"/>
      <c r="DN316" s="227"/>
      <c r="DO316" s="227"/>
      <c r="DP316" s="227"/>
      <c r="DQ316" s="227"/>
      <c r="DR316" s="227"/>
      <c r="DS316" s="227"/>
      <c r="DT316" s="227"/>
      <c r="DU316" s="227"/>
      <c r="DV316" s="227"/>
      <c r="DW316" s="227"/>
      <c r="DX316" s="227"/>
      <c r="DY316" s="227"/>
      <c r="DZ316" s="227"/>
      <c r="EA316" s="227"/>
      <c r="EB316" s="227"/>
      <c r="EC316" s="227"/>
      <c r="ED316" s="227"/>
      <c r="EE316" s="227"/>
      <c r="EF316" s="227"/>
      <c r="EG316" s="227"/>
      <c r="EH316" s="227"/>
      <c r="EI316" s="227"/>
      <c r="EJ316" s="227"/>
      <c r="EK316" s="227"/>
      <c r="EL316" s="227"/>
      <c r="EM316" s="227"/>
      <c r="EN316" s="227"/>
      <c r="EO316" s="227"/>
      <c r="EP316" s="227"/>
      <c r="EQ316" s="227"/>
      <c r="ER316" s="227"/>
      <c r="ES316" s="227"/>
      <c r="ET316" s="227"/>
      <c r="EU316" s="227"/>
      <c r="EV316" s="227"/>
      <c r="EW316" s="227"/>
      <c r="EX316" s="227"/>
      <c r="EY316" s="227"/>
      <c r="EZ316" s="227"/>
      <c r="FA316" s="227"/>
      <c r="FB316" s="227"/>
      <c r="FC316" s="227"/>
      <c r="FD316" s="227"/>
      <c r="FE316" s="227"/>
      <c r="FF316" s="227"/>
      <c r="FG316" s="227"/>
      <c r="FH316" s="227"/>
      <c r="FI316" s="227"/>
      <c r="FJ316" s="227"/>
      <c r="FK316" s="227"/>
      <c r="FL316" s="227"/>
      <c r="FM316" s="227"/>
      <c r="FN316" s="227"/>
      <c r="FO316" s="227"/>
      <c r="FP316" s="227"/>
      <c r="FQ316" s="227"/>
      <c r="FR316" s="227"/>
      <c r="FS316" s="227"/>
      <c r="FT316" s="227"/>
      <c r="FU316" s="227"/>
      <c r="FV316" s="227"/>
      <c r="FW316" s="227"/>
      <c r="FX316" s="227"/>
      <c r="FY316" s="227"/>
      <c r="FZ316" s="227"/>
      <c r="GA316" s="227"/>
      <c r="GB316" s="227"/>
      <c r="GC316" s="227"/>
      <c r="GD316" s="227"/>
      <c r="GE316" s="227"/>
      <c r="GF316" s="227"/>
      <c r="GG316" s="227"/>
      <c r="GH316" s="227"/>
      <c r="GI316" s="227"/>
      <c r="GJ316" s="227"/>
      <c r="GK316" s="227"/>
      <c r="GL316" s="227"/>
      <c r="GM316" s="227"/>
      <c r="GN316" s="227"/>
      <c r="GO316" s="227"/>
      <c r="GP316" s="227"/>
      <c r="GQ316" s="227"/>
      <c r="GR316" s="227"/>
      <c r="GS316" s="227"/>
      <c r="GT316" s="227"/>
      <c r="GU316" s="227"/>
      <c r="GV316" s="227"/>
      <c r="GW316" s="227"/>
      <c r="GX316" s="227"/>
      <c r="GY316" s="227"/>
      <c r="GZ316" s="227"/>
      <c r="HA316" s="227"/>
      <c r="HB316" s="227"/>
      <c r="HC316" s="227"/>
      <c r="HD316" s="227"/>
      <c r="HE316" s="227"/>
      <c r="HF316" s="227"/>
      <c r="HG316" s="227"/>
      <c r="HH316" s="227"/>
      <c r="HI316" s="227"/>
      <c r="HJ316" s="227"/>
      <c r="HK316" s="227"/>
      <c r="HL316" s="227"/>
      <c r="HM316" s="227"/>
      <c r="HN316" s="227"/>
      <c r="HO316" s="227"/>
      <c r="HP316" s="227"/>
      <c r="HQ316" s="227"/>
      <c r="HR316" s="227"/>
      <c r="HS316" s="227"/>
      <c r="HT316" s="227"/>
      <c r="HU316" s="227"/>
      <c r="HV316" s="227"/>
      <c r="HW316" s="227"/>
      <c r="HX316" s="227"/>
      <c r="HY316" s="227"/>
      <c r="HZ316" s="227"/>
      <c r="IA316" s="227"/>
      <c r="IB316" s="227"/>
      <c r="IC316" s="227"/>
      <c r="ID316" s="227"/>
      <c r="IE316" s="227"/>
      <c r="IF316" s="227"/>
      <c r="IG316" s="227"/>
      <c r="IH316" s="227"/>
      <c r="II316" s="227"/>
      <c r="IJ316" s="227"/>
      <c r="IK316" s="227"/>
      <c r="IL316" s="227"/>
      <c r="IM316" s="227"/>
      <c r="IN316" s="227"/>
      <c r="IO316" s="227"/>
      <c r="IP316" s="227"/>
      <c r="IQ316" s="227"/>
      <c r="IR316" s="227"/>
      <c r="IS316" s="227"/>
      <c r="IT316" s="227"/>
      <c r="IU316" s="227"/>
      <c r="IV316" s="227"/>
      <c r="IW316" s="227"/>
      <c r="IX316" s="227"/>
      <c r="IY316" s="227"/>
      <c r="IZ316" s="227"/>
      <c r="JA316" s="227"/>
      <c r="JB316" s="227"/>
      <c r="JC316" s="227"/>
      <c r="JD316" s="227"/>
      <c r="JE316" s="227"/>
      <c r="JF316" s="227"/>
      <c r="JG316" s="227"/>
      <c r="JH316" s="227"/>
      <c r="JI316" s="227"/>
      <c r="JJ316" s="227"/>
      <c r="JK316" s="227"/>
      <c r="JL316" s="227"/>
      <c r="JM316" s="227"/>
      <c r="JN316" s="227"/>
      <c r="JO316" s="227"/>
      <c r="JP316" s="227"/>
      <c r="JQ316" s="227"/>
      <c r="JR316" s="227"/>
      <c r="JS316" s="227"/>
      <c r="JT316" s="227"/>
      <c r="JU316" s="227"/>
      <c r="JV316" s="227"/>
      <c r="JW316" s="227"/>
      <c r="JX316" s="227"/>
      <c r="JY316" s="227"/>
      <c r="JZ316" s="227"/>
      <c r="KA316" s="227"/>
      <c r="KB316" s="227"/>
      <c r="KC316" s="227"/>
      <c r="KD316" s="227"/>
      <c r="KE316" s="227"/>
      <c r="KF316" s="227"/>
      <c r="KG316" s="227"/>
      <c r="KH316" s="227"/>
      <c r="KI316" s="227"/>
      <c r="KJ316" s="227"/>
      <c r="KK316" s="227"/>
      <c r="KL316" s="227"/>
      <c r="KM316" s="227"/>
      <c r="KN316" s="227"/>
      <c r="KO316" s="227"/>
      <c r="KP316" s="227"/>
      <c r="KQ316" s="227"/>
      <c r="KR316" s="227"/>
      <c r="KS316" s="227"/>
      <c r="KT316" s="227"/>
      <c r="KU316" s="227"/>
      <c r="KV316" s="227"/>
      <c r="KW316" s="227"/>
      <c r="KX316" s="227"/>
      <c r="KY316" s="227"/>
      <c r="KZ316" s="227"/>
      <c r="LA316" s="227"/>
      <c r="LB316" s="227"/>
      <c r="LC316" s="227"/>
      <c r="LD316" s="227"/>
      <c r="LE316" s="227"/>
      <c r="LF316" s="227"/>
      <c r="LG316" s="227"/>
      <c r="LH316" s="227"/>
      <c r="LI316" s="227"/>
      <c r="LJ316" s="227"/>
      <c r="LK316" s="227"/>
      <c r="LL316" s="227"/>
      <c r="LM316" s="227"/>
      <c r="LN316" s="227"/>
      <c r="LO316" s="227"/>
      <c r="LP316" s="227"/>
      <c r="LQ316" s="227"/>
      <c r="LR316" s="227"/>
      <c r="LS316" s="227"/>
      <c r="LT316" s="227"/>
      <c r="LU316" s="227"/>
      <c r="LV316" s="227"/>
      <c r="LW316" s="227"/>
      <c r="LX316" s="227"/>
      <c r="LY316" s="227"/>
      <c r="LZ316" s="227"/>
      <c r="MA316" s="227"/>
      <c r="MB316" s="227"/>
      <c r="MC316" s="227"/>
      <c r="MD316" s="227"/>
      <c r="ME316" s="227"/>
      <c r="MF316" s="227"/>
      <c r="MG316" s="227"/>
      <c r="MH316" s="227"/>
      <c r="MI316" s="227"/>
      <c r="MJ316" s="227"/>
      <c r="MK316" s="227"/>
      <c r="ML316" s="227"/>
      <c r="MM316" s="227"/>
      <c r="MN316" s="227"/>
      <c r="MO316" s="227"/>
      <c r="MP316" s="227"/>
      <c r="MQ316" s="227"/>
      <c r="MR316" s="227"/>
      <c r="MS316" s="227"/>
      <c r="MT316" s="227"/>
      <c r="MU316" s="227"/>
      <c r="MV316" s="227"/>
      <c r="MW316" s="227"/>
      <c r="MX316" s="227"/>
      <c r="MY316" s="227"/>
      <c r="MZ316" s="227"/>
      <c r="NA316" s="227"/>
      <c r="NB316" s="227"/>
      <c r="NC316" s="227"/>
      <c r="ND316" s="227"/>
      <c r="NE316" s="227"/>
      <c r="NF316" s="227"/>
      <c r="NG316" s="227"/>
      <c r="NH316" s="227"/>
      <c r="NI316" s="227"/>
      <c r="NJ316" s="227"/>
      <c r="NK316" s="227"/>
      <c r="NL316" s="227"/>
      <c r="NM316" s="227"/>
      <c r="NN316" s="227"/>
      <c r="NO316" s="227"/>
      <c r="NP316" s="227"/>
      <c r="NQ316" s="227"/>
      <c r="NR316" s="227"/>
      <c r="NS316" s="227"/>
      <c r="NT316" s="227"/>
      <c r="NU316" s="227"/>
      <c r="NV316" s="227"/>
      <c r="NW316" s="227"/>
      <c r="NX316" s="227"/>
      <c r="NY316" s="227"/>
      <c r="NZ316" s="227"/>
      <c r="OA316" s="227"/>
      <c r="OB316" s="227"/>
      <c r="OC316" s="227"/>
      <c r="OD316" s="227"/>
      <c r="OE316" s="227"/>
      <c r="OF316" s="227"/>
      <c r="OG316" s="227"/>
      <c r="OH316" s="227"/>
      <c r="OI316" s="227"/>
      <c r="OJ316" s="227"/>
      <c r="OK316" s="227"/>
      <c r="OL316" s="227"/>
      <c r="OM316" s="227"/>
      <c r="ON316" s="227"/>
      <c r="OO316" s="227"/>
      <c r="OP316" s="227"/>
      <c r="OQ316" s="227"/>
      <c r="OR316" s="227"/>
      <c r="OS316" s="227"/>
      <c r="OT316" s="227"/>
      <c r="OU316" s="227"/>
      <c r="OV316" s="227"/>
      <c r="OW316" s="227"/>
      <c r="OX316" s="227"/>
      <c r="OY316" s="227"/>
      <c r="OZ316" s="227"/>
      <c r="PA316" s="227"/>
      <c r="PB316" s="227"/>
      <c r="PC316" s="227"/>
      <c r="PD316" s="227"/>
      <c r="PE316" s="227"/>
      <c r="PF316" s="227"/>
      <c r="PG316" s="227"/>
      <c r="PH316" s="227"/>
      <c r="PI316" s="227"/>
      <c r="PJ316" s="227"/>
      <c r="PK316" s="227"/>
      <c r="PL316" s="227"/>
      <c r="PM316" s="227"/>
      <c r="PN316" s="227"/>
      <c r="PO316" s="227"/>
      <c r="PP316" s="227"/>
      <c r="PQ316" s="227"/>
      <c r="PR316" s="227"/>
      <c r="PS316" s="227"/>
      <c r="PT316" s="227"/>
      <c r="PU316" s="227"/>
      <c r="PV316" s="227"/>
      <c r="PW316" s="227"/>
      <c r="PX316" s="227"/>
      <c r="PY316" s="227"/>
      <c r="PZ316" s="227"/>
      <c r="QA316" s="227"/>
      <c r="QB316" s="227"/>
      <c r="QC316" s="227"/>
      <c r="QD316" s="227"/>
      <c r="QE316" s="227"/>
      <c r="QF316" s="227"/>
      <c r="QG316" s="227"/>
      <c r="QH316" s="227"/>
      <c r="QI316" s="227"/>
      <c r="QJ316" s="227"/>
      <c r="QK316" s="227"/>
      <c r="QL316" s="227"/>
      <c r="QM316" s="227"/>
      <c r="QN316" s="227"/>
      <c r="QO316" s="227"/>
      <c r="QP316" s="227"/>
      <c r="QQ316" s="227"/>
      <c r="QR316" s="227"/>
      <c r="QS316" s="227"/>
      <c r="QT316" s="227"/>
      <c r="QU316" s="227"/>
      <c r="QV316" s="227"/>
      <c r="QW316" s="227"/>
      <c r="QX316" s="227"/>
      <c r="QY316" s="227"/>
      <c r="QZ316" s="227"/>
      <c r="RA316" s="227"/>
      <c r="RB316" s="227"/>
      <c r="RC316" s="227"/>
      <c r="RD316" s="227"/>
      <c r="RE316" s="227"/>
      <c r="RF316" s="227"/>
      <c r="RG316" s="227"/>
      <c r="RH316" s="227"/>
      <c r="RI316" s="227"/>
      <c r="RJ316" s="227"/>
      <c r="RK316" s="227"/>
      <c r="RL316" s="227"/>
      <c r="RM316" s="227"/>
      <c r="RN316" s="227"/>
      <c r="RO316" s="227"/>
      <c r="RP316" s="227"/>
      <c r="RQ316" s="227"/>
      <c r="RR316" s="227"/>
      <c r="RS316" s="227"/>
      <c r="RT316" s="227"/>
      <c r="RU316" s="227"/>
      <c r="RV316" s="227"/>
      <c r="RW316" s="227"/>
      <c r="RX316" s="227"/>
      <c r="RY316" s="227"/>
      <c r="RZ316" s="227"/>
      <c r="SA316" s="227"/>
      <c r="SB316" s="227"/>
    </row>
    <row r="317" spans="1:496" ht="15" customHeight="1" x14ac:dyDescent="0.25">
      <c r="A317" s="228" t="str">
        <f t="shared" si="7"/>
        <v>INDEC-PB - 44216-1</v>
      </c>
      <c r="B317" s="228">
        <v>44216</v>
      </c>
      <c r="C317" s="227" t="s">
        <v>51</v>
      </c>
      <c r="D317" s="228">
        <v>1</v>
      </c>
      <c r="E317" s="248" t="s">
        <v>348</v>
      </c>
    </row>
    <row r="318" spans="1:496" ht="15" customHeight="1" x14ac:dyDescent="0.25">
      <c r="A318" s="228" t="str">
        <f t="shared" si="7"/>
        <v>INDEC-PB - 15400-1</v>
      </c>
      <c r="B318" s="228">
        <v>15400</v>
      </c>
      <c r="C318" s="227" t="s">
        <v>51</v>
      </c>
      <c r="D318" s="228">
        <v>1</v>
      </c>
      <c r="E318" s="248" t="s">
        <v>349</v>
      </c>
    </row>
    <row r="319" spans="1:496" ht="15" customHeight="1" x14ac:dyDescent="0.25">
      <c r="A319" s="228" t="str">
        <f t="shared" si="7"/>
        <v>INDEC-PB - 15310-1</v>
      </c>
      <c r="B319" s="228">
        <v>15310</v>
      </c>
      <c r="C319" s="227" t="s">
        <v>51</v>
      </c>
      <c r="D319" s="228">
        <v>1</v>
      </c>
      <c r="E319" s="248" t="s">
        <v>350</v>
      </c>
    </row>
    <row r="320" spans="1:496" s="233" customFormat="1" ht="15" customHeight="1" x14ac:dyDescent="0.25">
      <c r="A320" s="231"/>
      <c r="B320" s="231"/>
      <c r="D320" s="231"/>
      <c r="E320" s="249"/>
      <c r="F320" s="227"/>
      <c r="G320" s="227"/>
      <c r="H320" s="227"/>
      <c r="I320" s="227"/>
      <c r="J320" s="227"/>
      <c r="K320" s="227"/>
      <c r="L320" s="227"/>
      <c r="M320" s="227"/>
      <c r="N320" s="227"/>
      <c r="O320" s="227"/>
      <c r="P320" s="227"/>
      <c r="Q320" s="227"/>
      <c r="R320" s="227"/>
      <c r="S320" s="227"/>
      <c r="T320" s="227"/>
      <c r="U320" s="227"/>
      <c r="V320" s="227"/>
      <c r="W320" s="227"/>
      <c r="X320" s="227"/>
      <c r="Y320" s="227"/>
      <c r="Z320" s="227"/>
      <c r="AA320" s="227"/>
      <c r="AB320" s="227"/>
      <c r="AC320" s="227"/>
      <c r="AD320" s="227"/>
      <c r="AE320" s="227"/>
      <c r="AF320" s="227"/>
      <c r="AG320" s="227"/>
      <c r="AH320" s="227"/>
      <c r="AI320" s="227"/>
      <c r="AJ320" s="227"/>
      <c r="AK320" s="227"/>
      <c r="AL320" s="227"/>
      <c r="AM320" s="227"/>
      <c r="AN320" s="227"/>
      <c r="AO320" s="227"/>
      <c r="AP320" s="227"/>
      <c r="AQ320" s="227"/>
      <c r="AR320" s="227"/>
      <c r="AS320" s="227"/>
      <c r="AT320" s="227"/>
      <c r="AU320" s="227"/>
      <c r="AV320" s="227"/>
      <c r="AW320" s="227"/>
      <c r="AX320" s="227"/>
      <c r="AY320" s="227"/>
      <c r="AZ320" s="227"/>
      <c r="BA320" s="227"/>
      <c r="BB320" s="227"/>
      <c r="BC320" s="227"/>
      <c r="BD320" s="227"/>
      <c r="BE320" s="227"/>
      <c r="BF320" s="227"/>
      <c r="BG320" s="227"/>
      <c r="BH320" s="227"/>
      <c r="BI320" s="227"/>
      <c r="BJ320" s="227"/>
      <c r="BK320" s="227"/>
      <c r="BL320" s="227"/>
      <c r="BM320" s="227"/>
      <c r="BN320" s="227"/>
      <c r="BO320" s="227"/>
      <c r="BP320" s="227"/>
      <c r="BQ320" s="227"/>
      <c r="BR320" s="227"/>
      <c r="BS320" s="227"/>
      <c r="BT320" s="227"/>
      <c r="BU320" s="227"/>
      <c r="BV320" s="227"/>
      <c r="BW320" s="227"/>
      <c r="BX320" s="227"/>
      <c r="BY320" s="227"/>
      <c r="BZ320" s="227"/>
      <c r="CA320" s="227"/>
      <c r="CB320" s="227"/>
      <c r="CC320" s="227"/>
      <c r="CD320" s="227"/>
      <c r="CE320" s="227"/>
      <c r="CF320" s="227"/>
      <c r="CG320" s="227"/>
      <c r="CH320" s="227"/>
      <c r="CI320" s="227"/>
      <c r="CJ320" s="227"/>
      <c r="CK320" s="227"/>
      <c r="CL320" s="227"/>
      <c r="CM320" s="227"/>
      <c r="CN320" s="227"/>
      <c r="CO320" s="227"/>
      <c r="CP320" s="227"/>
      <c r="CQ320" s="227"/>
      <c r="CR320" s="227"/>
      <c r="CS320" s="227"/>
      <c r="CT320" s="227"/>
      <c r="CU320" s="227"/>
      <c r="CV320" s="227"/>
      <c r="CW320" s="227"/>
      <c r="CX320" s="227"/>
      <c r="CY320" s="227"/>
      <c r="CZ320" s="227"/>
      <c r="DA320" s="227"/>
      <c r="DB320" s="227"/>
      <c r="DC320" s="227"/>
      <c r="DD320" s="227"/>
      <c r="DE320" s="227"/>
      <c r="DF320" s="227"/>
      <c r="DG320" s="227"/>
      <c r="DH320" s="227"/>
      <c r="DI320" s="227"/>
      <c r="DJ320" s="227"/>
      <c r="DK320" s="227"/>
      <c r="DL320" s="227"/>
      <c r="DM320" s="227"/>
      <c r="DN320" s="227"/>
      <c r="DO320" s="227"/>
      <c r="DP320" s="227"/>
      <c r="DQ320" s="227"/>
      <c r="DR320" s="227"/>
      <c r="DS320" s="227"/>
      <c r="DT320" s="227"/>
      <c r="DU320" s="227"/>
      <c r="DV320" s="227"/>
      <c r="DW320" s="227"/>
      <c r="DX320" s="227"/>
      <c r="DY320" s="227"/>
      <c r="DZ320" s="227"/>
      <c r="EA320" s="227"/>
      <c r="EB320" s="227"/>
      <c r="EC320" s="227"/>
      <c r="ED320" s="227"/>
      <c r="EE320" s="227"/>
      <c r="EF320" s="227"/>
      <c r="EG320" s="227"/>
      <c r="EH320" s="227"/>
      <c r="EI320" s="227"/>
      <c r="EJ320" s="227"/>
      <c r="EK320" s="227"/>
      <c r="EL320" s="227"/>
      <c r="EM320" s="227"/>
      <c r="EN320" s="227"/>
      <c r="EO320" s="227"/>
      <c r="EP320" s="227"/>
      <c r="EQ320" s="227"/>
      <c r="ER320" s="227"/>
      <c r="ES320" s="227"/>
      <c r="ET320" s="227"/>
      <c r="EU320" s="227"/>
      <c r="EV320" s="227"/>
      <c r="EW320" s="227"/>
      <c r="EX320" s="227"/>
      <c r="EY320" s="227"/>
      <c r="EZ320" s="227"/>
      <c r="FA320" s="227"/>
      <c r="FB320" s="227"/>
      <c r="FC320" s="227"/>
      <c r="FD320" s="227"/>
      <c r="FE320" s="227"/>
      <c r="FF320" s="227"/>
      <c r="FG320" s="227"/>
      <c r="FH320" s="227"/>
      <c r="FI320" s="227"/>
      <c r="FJ320" s="227"/>
      <c r="FK320" s="227"/>
      <c r="FL320" s="227"/>
      <c r="FM320" s="227"/>
      <c r="FN320" s="227"/>
      <c r="FO320" s="227"/>
      <c r="FP320" s="227"/>
      <c r="FQ320" s="227"/>
      <c r="FR320" s="227"/>
      <c r="FS320" s="227"/>
      <c r="FT320" s="227"/>
      <c r="FU320" s="227"/>
      <c r="FV320" s="227"/>
      <c r="FW320" s="227"/>
      <c r="FX320" s="227"/>
      <c r="FY320" s="227"/>
      <c r="FZ320" s="227"/>
      <c r="GA320" s="227"/>
      <c r="GB320" s="227"/>
      <c r="GC320" s="227"/>
      <c r="GD320" s="227"/>
      <c r="GE320" s="227"/>
      <c r="GF320" s="227"/>
      <c r="GG320" s="227"/>
      <c r="GH320" s="227"/>
      <c r="GI320" s="227"/>
      <c r="GJ320" s="227"/>
      <c r="GK320" s="227"/>
      <c r="GL320" s="227"/>
      <c r="GM320" s="227"/>
      <c r="GN320" s="227"/>
      <c r="GO320" s="227"/>
      <c r="GP320" s="227"/>
      <c r="GQ320" s="227"/>
      <c r="GR320" s="227"/>
      <c r="GS320" s="227"/>
      <c r="GT320" s="227"/>
      <c r="GU320" s="227"/>
      <c r="GV320" s="227"/>
      <c r="GW320" s="227"/>
      <c r="GX320" s="227"/>
      <c r="GY320" s="227"/>
      <c r="GZ320" s="227"/>
      <c r="HA320" s="227"/>
      <c r="HB320" s="227"/>
      <c r="HC320" s="227"/>
      <c r="HD320" s="227"/>
      <c r="HE320" s="227"/>
      <c r="HF320" s="227"/>
      <c r="HG320" s="227"/>
      <c r="HH320" s="227"/>
      <c r="HI320" s="227"/>
      <c r="HJ320" s="227"/>
      <c r="HK320" s="227"/>
      <c r="HL320" s="227"/>
      <c r="HM320" s="227"/>
      <c r="HN320" s="227"/>
      <c r="HO320" s="227"/>
      <c r="HP320" s="227"/>
      <c r="HQ320" s="227"/>
      <c r="HR320" s="227"/>
      <c r="HS320" s="227"/>
      <c r="HT320" s="227"/>
      <c r="HU320" s="227"/>
      <c r="HV320" s="227"/>
      <c r="HW320" s="227"/>
      <c r="HX320" s="227"/>
      <c r="HY320" s="227"/>
      <c r="HZ320" s="227"/>
      <c r="IA320" s="227"/>
      <c r="IB320" s="227"/>
      <c r="IC320" s="227"/>
      <c r="ID320" s="227"/>
      <c r="IE320" s="227"/>
      <c r="IF320" s="227"/>
      <c r="IG320" s="227"/>
      <c r="IH320" s="227"/>
      <c r="II320" s="227"/>
      <c r="IJ320" s="227"/>
      <c r="IK320" s="227"/>
      <c r="IL320" s="227"/>
      <c r="IM320" s="227"/>
      <c r="IN320" s="227"/>
      <c r="IO320" s="227"/>
      <c r="IP320" s="227"/>
      <c r="IQ320" s="227"/>
      <c r="IR320" s="227"/>
      <c r="IS320" s="227"/>
      <c r="IT320" s="227"/>
      <c r="IU320" s="227"/>
      <c r="IV320" s="227"/>
      <c r="IW320" s="227"/>
      <c r="IX320" s="227"/>
      <c r="IY320" s="227"/>
      <c r="IZ320" s="227"/>
      <c r="JA320" s="227"/>
      <c r="JB320" s="227"/>
      <c r="JC320" s="227"/>
      <c r="JD320" s="227"/>
      <c r="JE320" s="227"/>
      <c r="JF320" s="227"/>
      <c r="JG320" s="227"/>
      <c r="JH320" s="227"/>
      <c r="JI320" s="227"/>
      <c r="JJ320" s="227"/>
      <c r="JK320" s="227"/>
      <c r="JL320" s="227"/>
      <c r="JM320" s="227"/>
      <c r="JN320" s="227"/>
      <c r="JO320" s="227"/>
      <c r="JP320" s="227"/>
      <c r="JQ320" s="227"/>
      <c r="JR320" s="227"/>
      <c r="JS320" s="227"/>
      <c r="JT320" s="227"/>
      <c r="JU320" s="227"/>
      <c r="JV320" s="227"/>
      <c r="JW320" s="227"/>
      <c r="JX320" s="227"/>
      <c r="JY320" s="227"/>
      <c r="JZ320" s="227"/>
      <c r="KA320" s="227"/>
      <c r="KB320" s="227"/>
      <c r="KC320" s="227"/>
      <c r="KD320" s="227"/>
      <c r="KE320" s="227"/>
      <c r="KF320" s="227"/>
      <c r="KG320" s="227"/>
      <c r="KH320" s="227"/>
      <c r="KI320" s="227"/>
      <c r="KJ320" s="227"/>
      <c r="KK320" s="227"/>
      <c r="KL320" s="227"/>
      <c r="KM320" s="227"/>
      <c r="KN320" s="227"/>
      <c r="KO320" s="227"/>
      <c r="KP320" s="227"/>
      <c r="KQ320" s="227"/>
      <c r="KR320" s="227"/>
      <c r="KS320" s="227"/>
      <c r="KT320" s="227"/>
      <c r="KU320" s="227"/>
      <c r="KV320" s="227"/>
      <c r="KW320" s="227"/>
      <c r="KX320" s="227"/>
      <c r="KY320" s="227"/>
      <c r="KZ320" s="227"/>
      <c r="LA320" s="227"/>
      <c r="LB320" s="227"/>
      <c r="LC320" s="227"/>
      <c r="LD320" s="227"/>
      <c r="LE320" s="227"/>
      <c r="LF320" s="227"/>
      <c r="LG320" s="227"/>
      <c r="LH320" s="227"/>
      <c r="LI320" s="227"/>
      <c r="LJ320" s="227"/>
      <c r="LK320" s="227"/>
      <c r="LL320" s="227"/>
      <c r="LM320" s="227"/>
      <c r="LN320" s="227"/>
      <c r="LO320" s="227"/>
      <c r="LP320" s="227"/>
      <c r="LQ320" s="227"/>
      <c r="LR320" s="227"/>
      <c r="LS320" s="227"/>
      <c r="LT320" s="227"/>
      <c r="LU320" s="227"/>
      <c r="LV320" s="227"/>
      <c r="LW320" s="227"/>
      <c r="LX320" s="227"/>
      <c r="LY320" s="227"/>
      <c r="LZ320" s="227"/>
      <c r="MA320" s="227"/>
      <c r="MB320" s="227"/>
      <c r="MC320" s="227"/>
      <c r="MD320" s="227"/>
      <c r="ME320" s="227"/>
      <c r="MF320" s="227"/>
      <c r="MG320" s="227"/>
      <c r="MH320" s="227"/>
      <c r="MI320" s="227"/>
      <c r="MJ320" s="227"/>
      <c r="MK320" s="227"/>
      <c r="ML320" s="227"/>
      <c r="MM320" s="227"/>
      <c r="MN320" s="227"/>
      <c r="MO320" s="227"/>
      <c r="MP320" s="227"/>
      <c r="MQ320" s="227"/>
      <c r="MR320" s="227"/>
      <c r="MS320" s="227"/>
      <c r="MT320" s="227"/>
      <c r="MU320" s="227"/>
      <c r="MV320" s="227"/>
      <c r="MW320" s="227"/>
      <c r="MX320" s="227"/>
      <c r="MY320" s="227"/>
      <c r="MZ320" s="227"/>
      <c r="NA320" s="227"/>
      <c r="NB320" s="227"/>
      <c r="NC320" s="227"/>
      <c r="ND320" s="227"/>
      <c r="NE320" s="227"/>
      <c r="NF320" s="227"/>
      <c r="NG320" s="227"/>
      <c r="NH320" s="227"/>
      <c r="NI320" s="227"/>
      <c r="NJ320" s="227"/>
      <c r="NK320" s="227"/>
      <c r="NL320" s="227"/>
      <c r="NM320" s="227"/>
      <c r="NN320" s="227"/>
      <c r="NO320" s="227"/>
      <c r="NP320" s="227"/>
      <c r="NQ320" s="227"/>
      <c r="NR320" s="227"/>
      <c r="NS320" s="227"/>
      <c r="NT320" s="227"/>
      <c r="NU320" s="227"/>
      <c r="NV320" s="227"/>
      <c r="NW320" s="227"/>
      <c r="NX320" s="227"/>
      <c r="NY320" s="227"/>
      <c r="NZ320" s="227"/>
      <c r="OA320" s="227"/>
      <c r="OB320" s="227"/>
      <c r="OC320" s="227"/>
      <c r="OD320" s="227"/>
      <c r="OE320" s="227"/>
      <c r="OF320" s="227"/>
      <c r="OG320" s="227"/>
      <c r="OH320" s="227"/>
      <c r="OI320" s="227"/>
      <c r="OJ320" s="227"/>
      <c r="OK320" s="227"/>
      <c r="OL320" s="227"/>
      <c r="OM320" s="227"/>
      <c r="ON320" s="227"/>
      <c r="OO320" s="227"/>
      <c r="OP320" s="227"/>
      <c r="OQ320" s="227"/>
      <c r="OR320" s="227"/>
      <c r="OS320" s="227"/>
      <c r="OT320" s="227"/>
      <c r="OU320" s="227"/>
      <c r="OV320" s="227"/>
      <c r="OW320" s="227"/>
      <c r="OX320" s="227"/>
      <c r="OY320" s="227"/>
      <c r="OZ320" s="227"/>
      <c r="PA320" s="227"/>
      <c r="PB320" s="227"/>
      <c r="PC320" s="227"/>
      <c r="PD320" s="227"/>
      <c r="PE320" s="227"/>
      <c r="PF320" s="227"/>
      <c r="PG320" s="227"/>
      <c r="PH320" s="227"/>
      <c r="PI320" s="227"/>
      <c r="PJ320" s="227"/>
      <c r="PK320" s="227"/>
      <c r="PL320" s="227"/>
      <c r="PM320" s="227"/>
      <c r="PN320" s="227"/>
      <c r="PO320" s="227"/>
      <c r="PP320" s="227"/>
      <c r="PQ320" s="227"/>
      <c r="PR320" s="227"/>
      <c r="PS320" s="227"/>
      <c r="PT320" s="227"/>
      <c r="PU320" s="227"/>
      <c r="PV320" s="227"/>
      <c r="PW320" s="227"/>
      <c r="PX320" s="227"/>
      <c r="PY320" s="227"/>
      <c r="PZ320" s="227"/>
      <c r="QA320" s="227"/>
      <c r="QB320" s="227"/>
      <c r="QC320" s="227"/>
      <c r="QD320" s="227"/>
      <c r="QE320" s="227"/>
      <c r="QF320" s="227"/>
      <c r="QG320" s="227"/>
      <c r="QH320" s="227"/>
      <c r="QI320" s="227"/>
      <c r="QJ320" s="227"/>
      <c r="QK320" s="227"/>
      <c r="QL320" s="227"/>
      <c r="QM320" s="227"/>
      <c r="QN320" s="227"/>
      <c r="QO320" s="227"/>
      <c r="QP320" s="227"/>
      <c r="QQ320" s="227"/>
      <c r="QR320" s="227"/>
      <c r="QS320" s="227"/>
      <c r="QT320" s="227"/>
      <c r="QU320" s="227"/>
      <c r="QV320" s="227"/>
      <c r="QW320" s="227"/>
      <c r="QX320" s="227"/>
      <c r="QY320" s="227"/>
      <c r="QZ320" s="227"/>
      <c r="RA320" s="227"/>
      <c r="RB320" s="227"/>
      <c r="RC320" s="227"/>
      <c r="RD320" s="227"/>
      <c r="RE320" s="227"/>
      <c r="RF320" s="227"/>
      <c r="RG320" s="227"/>
      <c r="RH320" s="227"/>
      <c r="RI320" s="227"/>
      <c r="RJ320" s="227"/>
      <c r="RK320" s="227"/>
      <c r="RL320" s="227"/>
      <c r="RM320" s="227"/>
      <c r="RN320" s="227"/>
      <c r="RO320" s="227"/>
      <c r="RP320" s="227"/>
      <c r="RQ320" s="227"/>
      <c r="RR320" s="227"/>
      <c r="RS320" s="227"/>
      <c r="RT320" s="227"/>
      <c r="RU320" s="227"/>
      <c r="RV320" s="227"/>
      <c r="RW320" s="227"/>
      <c r="RX320" s="227"/>
      <c r="RY320" s="227"/>
      <c r="RZ320" s="227"/>
      <c r="SA320" s="227"/>
      <c r="SB320" s="227"/>
    </row>
    <row r="321" spans="1:496" s="233" customFormat="1" ht="15" customHeight="1" x14ac:dyDescent="0.25">
      <c r="A321" s="231"/>
      <c r="B321" s="231"/>
      <c r="D321" s="231"/>
      <c r="E321" s="249"/>
      <c r="F321" s="227"/>
      <c r="G321" s="227"/>
      <c r="H321" s="227"/>
      <c r="I321" s="227"/>
      <c r="J321" s="227"/>
      <c r="K321" s="227"/>
      <c r="L321" s="227"/>
      <c r="M321" s="227"/>
      <c r="N321" s="227"/>
      <c r="O321" s="227"/>
      <c r="P321" s="227"/>
      <c r="Q321" s="227"/>
      <c r="R321" s="227"/>
      <c r="S321" s="227"/>
      <c r="T321" s="227"/>
      <c r="U321" s="227"/>
      <c r="V321" s="227"/>
      <c r="W321" s="227"/>
      <c r="X321" s="227"/>
      <c r="Y321" s="227"/>
      <c r="Z321" s="227"/>
      <c r="AA321" s="227"/>
      <c r="AB321" s="227"/>
      <c r="AC321" s="227"/>
      <c r="AD321" s="227"/>
      <c r="AE321" s="227"/>
      <c r="AF321" s="227"/>
      <c r="AG321" s="227"/>
      <c r="AH321" s="227"/>
      <c r="AI321" s="227"/>
      <c r="AJ321" s="227"/>
      <c r="AK321" s="227"/>
      <c r="AL321" s="227"/>
      <c r="AM321" s="227"/>
      <c r="AN321" s="227"/>
      <c r="AO321" s="227"/>
      <c r="AP321" s="227"/>
      <c r="AQ321" s="227"/>
      <c r="AR321" s="227"/>
      <c r="AS321" s="227"/>
      <c r="AT321" s="227"/>
      <c r="AU321" s="227"/>
      <c r="AV321" s="227"/>
      <c r="AW321" s="227"/>
      <c r="AX321" s="227"/>
      <c r="AY321" s="227"/>
      <c r="AZ321" s="227"/>
      <c r="BA321" s="227"/>
      <c r="BB321" s="227"/>
      <c r="BC321" s="227"/>
      <c r="BD321" s="227"/>
      <c r="BE321" s="227"/>
      <c r="BF321" s="227"/>
      <c r="BG321" s="227"/>
      <c r="BH321" s="227"/>
      <c r="BI321" s="227"/>
      <c r="BJ321" s="227"/>
      <c r="BK321" s="227"/>
      <c r="BL321" s="227"/>
      <c r="BM321" s="227"/>
      <c r="BN321" s="227"/>
      <c r="BO321" s="227"/>
      <c r="BP321" s="227"/>
      <c r="BQ321" s="227"/>
      <c r="BR321" s="227"/>
      <c r="BS321" s="227"/>
      <c r="BT321" s="227"/>
      <c r="BU321" s="227"/>
      <c r="BV321" s="227"/>
      <c r="BW321" s="227"/>
      <c r="BX321" s="227"/>
      <c r="BY321" s="227"/>
      <c r="BZ321" s="227"/>
      <c r="CA321" s="227"/>
      <c r="CB321" s="227"/>
      <c r="CC321" s="227"/>
      <c r="CD321" s="227"/>
      <c r="CE321" s="227"/>
      <c r="CF321" s="227"/>
      <c r="CG321" s="227"/>
      <c r="CH321" s="227"/>
      <c r="CI321" s="227"/>
      <c r="CJ321" s="227"/>
      <c r="CK321" s="227"/>
      <c r="CL321" s="227"/>
      <c r="CM321" s="227"/>
      <c r="CN321" s="227"/>
      <c r="CO321" s="227"/>
      <c r="CP321" s="227"/>
      <c r="CQ321" s="227"/>
      <c r="CR321" s="227"/>
      <c r="CS321" s="227"/>
      <c r="CT321" s="227"/>
      <c r="CU321" s="227"/>
      <c r="CV321" s="227"/>
      <c r="CW321" s="227"/>
      <c r="CX321" s="227"/>
      <c r="CY321" s="227"/>
      <c r="CZ321" s="227"/>
      <c r="DA321" s="227"/>
      <c r="DB321" s="227"/>
      <c r="DC321" s="227"/>
      <c r="DD321" s="227"/>
      <c r="DE321" s="227"/>
      <c r="DF321" s="227"/>
      <c r="DG321" s="227"/>
      <c r="DH321" s="227"/>
      <c r="DI321" s="227"/>
      <c r="DJ321" s="227"/>
      <c r="DK321" s="227"/>
      <c r="DL321" s="227"/>
      <c r="DM321" s="227"/>
      <c r="DN321" s="227"/>
      <c r="DO321" s="227"/>
      <c r="DP321" s="227"/>
      <c r="DQ321" s="227"/>
      <c r="DR321" s="227"/>
      <c r="DS321" s="227"/>
      <c r="DT321" s="227"/>
      <c r="DU321" s="227"/>
      <c r="DV321" s="227"/>
      <c r="DW321" s="227"/>
      <c r="DX321" s="227"/>
      <c r="DY321" s="227"/>
      <c r="DZ321" s="227"/>
      <c r="EA321" s="227"/>
      <c r="EB321" s="227"/>
      <c r="EC321" s="227"/>
      <c r="ED321" s="227"/>
      <c r="EE321" s="227"/>
      <c r="EF321" s="227"/>
      <c r="EG321" s="227"/>
      <c r="EH321" s="227"/>
      <c r="EI321" s="227"/>
      <c r="EJ321" s="227"/>
      <c r="EK321" s="227"/>
      <c r="EL321" s="227"/>
      <c r="EM321" s="227"/>
      <c r="EN321" s="227"/>
      <c r="EO321" s="227"/>
      <c r="EP321" s="227"/>
      <c r="EQ321" s="227"/>
      <c r="ER321" s="227"/>
      <c r="ES321" s="227"/>
      <c r="ET321" s="227"/>
      <c r="EU321" s="227"/>
      <c r="EV321" s="227"/>
      <c r="EW321" s="227"/>
      <c r="EX321" s="227"/>
      <c r="EY321" s="227"/>
      <c r="EZ321" s="227"/>
      <c r="FA321" s="227"/>
      <c r="FB321" s="227"/>
      <c r="FC321" s="227"/>
      <c r="FD321" s="227"/>
      <c r="FE321" s="227"/>
      <c r="FF321" s="227"/>
      <c r="FG321" s="227"/>
      <c r="FH321" s="227"/>
      <c r="FI321" s="227"/>
      <c r="FJ321" s="227"/>
      <c r="FK321" s="227"/>
      <c r="FL321" s="227"/>
      <c r="FM321" s="227"/>
      <c r="FN321" s="227"/>
      <c r="FO321" s="227"/>
      <c r="FP321" s="227"/>
      <c r="FQ321" s="227"/>
      <c r="FR321" s="227"/>
      <c r="FS321" s="227"/>
      <c r="FT321" s="227"/>
      <c r="FU321" s="227"/>
      <c r="FV321" s="227"/>
      <c r="FW321" s="227"/>
      <c r="FX321" s="227"/>
      <c r="FY321" s="227"/>
      <c r="FZ321" s="227"/>
      <c r="GA321" s="227"/>
      <c r="GB321" s="227"/>
      <c r="GC321" s="227"/>
      <c r="GD321" s="227"/>
      <c r="GE321" s="227"/>
      <c r="GF321" s="227"/>
      <c r="GG321" s="227"/>
      <c r="GH321" s="227"/>
      <c r="GI321" s="227"/>
      <c r="GJ321" s="227"/>
      <c r="GK321" s="227"/>
      <c r="GL321" s="227"/>
      <c r="GM321" s="227"/>
      <c r="GN321" s="227"/>
      <c r="GO321" s="227"/>
      <c r="GP321" s="227"/>
      <c r="GQ321" s="227"/>
      <c r="GR321" s="227"/>
      <c r="GS321" s="227"/>
      <c r="GT321" s="227"/>
      <c r="GU321" s="227"/>
      <c r="GV321" s="227"/>
      <c r="GW321" s="227"/>
      <c r="GX321" s="227"/>
      <c r="GY321" s="227"/>
      <c r="GZ321" s="227"/>
      <c r="HA321" s="227"/>
      <c r="HB321" s="227"/>
      <c r="HC321" s="227"/>
      <c r="HD321" s="227"/>
      <c r="HE321" s="227"/>
      <c r="HF321" s="227"/>
      <c r="HG321" s="227"/>
      <c r="HH321" s="227"/>
      <c r="HI321" s="227"/>
      <c r="HJ321" s="227"/>
      <c r="HK321" s="227"/>
      <c r="HL321" s="227"/>
      <c r="HM321" s="227"/>
      <c r="HN321" s="227"/>
      <c r="HO321" s="227"/>
      <c r="HP321" s="227"/>
      <c r="HQ321" s="227"/>
      <c r="HR321" s="227"/>
      <c r="HS321" s="227"/>
      <c r="HT321" s="227"/>
      <c r="HU321" s="227"/>
      <c r="HV321" s="227"/>
      <c r="HW321" s="227"/>
      <c r="HX321" s="227"/>
      <c r="HY321" s="227"/>
      <c r="HZ321" s="227"/>
      <c r="IA321" s="227"/>
      <c r="IB321" s="227"/>
      <c r="IC321" s="227"/>
      <c r="ID321" s="227"/>
      <c r="IE321" s="227"/>
      <c r="IF321" s="227"/>
      <c r="IG321" s="227"/>
      <c r="IH321" s="227"/>
      <c r="II321" s="227"/>
      <c r="IJ321" s="227"/>
      <c r="IK321" s="227"/>
      <c r="IL321" s="227"/>
      <c r="IM321" s="227"/>
      <c r="IN321" s="227"/>
      <c r="IO321" s="227"/>
      <c r="IP321" s="227"/>
      <c r="IQ321" s="227"/>
      <c r="IR321" s="227"/>
      <c r="IS321" s="227"/>
      <c r="IT321" s="227"/>
      <c r="IU321" s="227"/>
      <c r="IV321" s="227"/>
      <c r="IW321" s="227"/>
      <c r="IX321" s="227"/>
      <c r="IY321" s="227"/>
      <c r="IZ321" s="227"/>
      <c r="JA321" s="227"/>
      <c r="JB321" s="227"/>
      <c r="JC321" s="227"/>
      <c r="JD321" s="227"/>
      <c r="JE321" s="227"/>
      <c r="JF321" s="227"/>
      <c r="JG321" s="227"/>
      <c r="JH321" s="227"/>
      <c r="JI321" s="227"/>
      <c r="JJ321" s="227"/>
      <c r="JK321" s="227"/>
      <c r="JL321" s="227"/>
      <c r="JM321" s="227"/>
      <c r="JN321" s="227"/>
      <c r="JO321" s="227"/>
      <c r="JP321" s="227"/>
      <c r="JQ321" s="227"/>
      <c r="JR321" s="227"/>
      <c r="JS321" s="227"/>
      <c r="JT321" s="227"/>
      <c r="JU321" s="227"/>
      <c r="JV321" s="227"/>
      <c r="JW321" s="227"/>
      <c r="JX321" s="227"/>
      <c r="JY321" s="227"/>
      <c r="JZ321" s="227"/>
      <c r="KA321" s="227"/>
      <c r="KB321" s="227"/>
      <c r="KC321" s="227"/>
      <c r="KD321" s="227"/>
      <c r="KE321" s="227"/>
      <c r="KF321" s="227"/>
      <c r="KG321" s="227"/>
      <c r="KH321" s="227"/>
      <c r="KI321" s="227"/>
      <c r="KJ321" s="227"/>
      <c r="KK321" s="227"/>
      <c r="KL321" s="227"/>
      <c r="KM321" s="227"/>
      <c r="KN321" s="227"/>
      <c r="KO321" s="227"/>
      <c r="KP321" s="227"/>
      <c r="KQ321" s="227"/>
      <c r="KR321" s="227"/>
      <c r="KS321" s="227"/>
      <c r="KT321" s="227"/>
      <c r="KU321" s="227"/>
      <c r="KV321" s="227"/>
      <c r="KW321" s="227"/>
      <c r="KX321" s="227"/>
      <c r="KY321" s="227"/>
      <c r="KZ321" s="227"/>
      <c r="LA321" s="227"/>
      <c r="LB321" s="227"/>
      <c r="LC321" s="227"/>
      <c r="LD321" s="227"/>
      <c r="LE321" s="227"/>
      <c r="LF321" s="227"/>
      <c r="LG321" s="227"/>
      <c r="LH321" s="227"/>
      <c r="LI321" s="227"/>
      <c r="LJ321" s="227"/>
      <c r="LK321" s="227"/>
      <c r="LL321" s="227"/>
      <c r="LM321" s="227"/>
      <c r="LN321" s="227"/>
      <c r="LO321" s="227"/>
      <c r="LP321" s="227"/>
      <c r="LQ321" s="227"/>
      <c r="LR321" s="227"/>
      <c r="LS321" s="227"/>
      <c r="LT321" s="227"/>
      <c r="LU321" s="227"/>
      <c r="LV321" s="227"/>
      <c r="LW321" s="227"/>
      <c r="LX321" s="227"/>
      <c r="LY321" s="227"/>
      <c r="LZ321" s="227"/>
      <c r="MA321" s="227"/>
      <c r="MB321" s="227"/>
      <c r="MC321" s="227"/>
      <c r="MD321" s="227"/>
      <c r="ME321" s="227"/>
      <c r="MF321" s="227"/>
      <c r="MG321" s="227"/>
      <c r="MH321" s="227"/>
      <c r="MI321" s="227"/>
      <c r="MJ321" s="227"/>
      <c r="MK321" s="227"/>
      <c r="ML321" s="227"/>
      <c r="MM321" s="227"/>
      <c r="MN321" s="227"/>
      <c r="MO321" s="227"/>
      <c r="MP321" s="227"/>
      <c r="MQ321" s="227"/>
      <c r="MR321" s="227"/>
      <c r="MS321" s="227"/>
      <c r="MT321" s="227"/>
      <c r="MU321" s="227"/>
      <c r="MV321" s="227"/>
      <c r="MW321" s="227"/>
      <c r="MX321" s="227"/>
      <c r="MY321" s="227"/>
      <c r="MZ321" s="227"/>
      <c r="NA321" s="227"/>
      <c r="NB321" s="227"/>
      <c r="NC321" s="227"/>
      <c r="ND321" s="227"/>
      <c r="NE321" s="227"/>
      <c r="NF321" s="227"/>
      <c r="NG321" s="227"/>
      <c r="NH321" s="227"/>
      <c r="NI321" s="227"/>
      <c r="NJ321" s="227"/>
      <c r="NK321" s="227"/>
      <c r="NL321" s="227"/>
      <c r="NM321" s="227"/>
      <c r="NN321" s="227"/>
      <c r="NO321" s="227"/>
      <c r="NP321" s="227"/>
      <c r="NQ321" s="227"/>
      <c r="NR321" s="227"/>
      <c r="NS321" s="227"/>
      <c r="NT321" s="227"/>
      <c r="NU321" s="227"/>
      <c r="NV321" s="227"/>
      <c r="NW321" s="227"/>
      <c r="NX321" s="227"/>
      <c r="NY321" s="227"/>
      <c r="NZ321" s="227"/>
      <c r="OA321" s="227"/>
      <c r="OB321" s="227"/>
      <c r="OC321" s="227"/>
      <c r="OD321" s="227"/>
      <c r="OE321" s="227"/>
      <c r="OF321" s="227"/>
      <c r="OG321" s="227"/>
      <c r="OH321" s="227"/>
      <c r="OI321" s="227"/>
      <c r="OJ321" s="227"/>
      <c r="OK321" s="227"/>
      <c r="OL321" s="227"/>
      <c r="OM321" s="227"/>
      <c r="ON321" s="227"/>
      <c r="OO321" s="227"/>
      <c r="OP321" s="227"/>
      <c r="OQ321" s="227"/>
      <c r="OR321" s="227"/>
      <c r="OS321" s="227"/>
      <c r="OT321" s="227"/>
      <c r="OU321" s="227"/>
      <c r="OV321" s="227"/>
      <c r="OW321" s="227"/>
      <c r="OX321" s="227"/>
      <c r="OY321" s="227"/>
      <c r="OZ321" s="227"/>
      <c r="PA321" s="227"/>
      <c r="PB321" s="227"/>
      <c r="PC321" s="227"/>
      <c r="PD321" s="227"/>
      <c r="PE321" s="227"/>
      <c r="PF321" s="227"/>
      <c r="PG321" s="227"/>
      <c r="PH321" s="227"/>
      <c r="PI321" s="227"/>
      <c r="PJ321" s="227"/>
      <c r="PK321" s="227"/>
      <c r="PL321" s="227"/>
      <c r="PM321" s="227"/>
      <c r="PN321" s="227"/>
      <c r="PO321" s="227"/>
      <c r="PP321" s="227"/>
      <c r="PQ321" s="227"/>
      <c r="PR321" s="227"/>
      <c r="PS321" s="227"/>
      <c r="PT321" s="227"/>
      <c r="PU321" s="227"/>
      <c r="PV321" s="227"/>
      <c r="PW321" s="227"/>
      <c r="PX321" s="227"/>
      <c r="PY321" s="227"/>
      <c r="PZ321" s="227"/>
      <c r="QA321" s="227"/>
      <c r="QB321" s="227"/>
      <c r="QC321" s="227"/>
      <c r="QD321" s="227"/>
      <c r="QE321" s="227"/>
      <c r="QF321" s="227"/>
      <c r="QG321" s="227"/>
      <c r="QH321" s="227"/>
      <c r="QI321" s="227"/>
      <c r="QJ321" s="227"/>
      <c r="QK321" s="227"/>
      <c r="QL321" s="227"/>
      <c r="QM321" s="227"/>
      <c r="QN321" s="227"/>
      <c r="QO321" s="227"/>
      <c r="QP321" s="227"/>
      <c r="QQ321" s="227"/>
      <c r="QR321" s="227"/>
      <c r="QS321" s="227"/>
      <c r="QT321" s="227"/>
      <c r="QU321" s="227"/>
      <c r="QV321" s="227"/>
      <c r="QW321" s="227"/>
      <c r="QX321" s="227"/>
      <c r="QY321" s="227"/>
      <c r="QZ321" s="227"/>
      <c r="RA321" s="227"/>
      <c r="RB321" s="227"/>
      <c r="RC321" s="227"/>
      <c r="RD321" s="227"/>
      <c r="RE321" s="227"/>
      <c r="RF321" s="227"/>
      <c r="RG321" s="227"/>
      <c r="RH321" s="227"/>
      <c r="RI321" s="227"/>
      <c r="RJ321" s="227"/>
      <c r="RK321" s="227"/>
      <c r="RL321" s="227"/>
      <c r="RM321" s="227"/>
      <c r="RN321" s="227"/>
      <c r="RO321" s="227"/>
      <c r="RP321" s="227"/>
      <c r="RQ321" s="227"/>
      <c r="RR321" s="227"/>
      <c r="RS321" s="227"/>
      <c r="RT321" s="227"/>
      <c r="RU321" s="227"/>
      <c r="RV321" s="227"/>
      <c r="RW321" s="227"/>
      <c r="RX321" s="227"/>
      <c r="RY321" s="227"/>
      <c r="RZ321" s="227"/>
      <c r="SA321" s="227"/>
      <c r="SB321" s="227"/>
    </row>
    <row r="322" spans="1:496" ht="15" customHeight="1" x14ac:dyDescent="0.25">
      <c r="A322" s="228" t="str">
        <f t="shared" si="7"/>
        <v>INDEC-PB - 49113-1</v>
      </c>
      <c r="B322" s="228">
        <v>49113</v>
      </c>
      <c r="C322" s="227" t="s">
        <v>51</v>
      </c>
      <c r="D322" s="228">
        <v>1</v>
      </c>
      <c r="E322" s="248" t="s">
        <v>351</v>
      </c>
    </row>
    <row r="323" spans="1:496" ht="15" customHeight="1" x14ac:dyDescent="0.25">
      <c r="A323" s="228" t="str">
        <f t="shared" si="7"/>
        <v>INDEC-PB - 36270-1</v>
      </c>
      <c r="B323" s="228">
        <v>36270</v>
      </c>
      <c r="C323" s="227" t="s">
        <v>51</v>
      </c>
      <c r="D323" s="228">
        <v>1</v>
      </c>
      <c r="E323" s="248" t="s">
        <v>352</v>
      </c>
    </row>
    <row r="324" spans="1:496" ht="15" customHeight="1" x14ac:dyDescent="0.25">
      <c r="A324" s="228" t="str">
        <f t="shared" si="7"/>
        <v>INDEC-PB - 46539-1</v>
      </c>
      <c r="B324" s="228">
        <v>46539</v>
      </c>
      <c r="C324" s="227" t="s">
        <v>51</v>
      </c>
      <c r="D324" s="228">
        <v>1</v>
      </c>
      <c r="E324" s="248" t="s">
        <v>353</v>
      </c>
    </row>
    <row r="325" spans="1:496" ht="15" customHeight="1" x14ac:dyDescent="0.25">
      <c r="A325" s="228" t="str">
        <f t="shared" si="7"/>
        <v>INDEC-PB - 37370-1</v>
      </c>
      <c r="B325" s="228">
        <v>37370</v>
      </c>
      <c r="C325" s="227" t="s">
        <v>51</v>
      </c>
      <c r="D325" s="228">
        <v>1</v>
      </c>
      <c r="E325" s="248" t="s">
        <v>354</v>
      </c>
    </row>
    <row r="326" spans="1:496" ht="15" customHeight="1" x14ac:dyDescent="0.25">
      <c r="A326" s="228" t="str">
        <f t="shared" si="7"/>
        <v>INDEC-PB - 35110-4</v>
      </c>
      <c r="B326" s="228">
        <v>35110</v>
      </c>
      <c r="C326" s="227" t="s">
        <v>51</v>
      </c>
      <c r="D326" s="228">
        <v>4</v>
      </c>
      <c r="E326" s="248" t="s">
        <v>355</v>
      </c>
    </row>
    <row r="327" spans="1:496" ht="15" customHeight="1" x14ac:dyDescent="0.25">
      <c r="A327" s="228" t="str">
        <f t="shared" si="7"/>
        <v>INDEC-PB - 41261-1</v>
      </c>
      <c r="B327" s="228">
        <v>41261</v>
      </c>
      <c r="C327" s="227" t="s">
        <v>51</v>
      </c>
      <c r="D327" s="228">
        <v>1</v>
      </c>
      <c r="E327" s="248" t="s">
        <v>356</v>
      </c>
    </row>
    <row r="328" spans="1:496" ht="15" customHeight="1" x14ac:dyDescent="0.25">
      <c r="A328" s="228" t="str">
        <f t="shared" si="7"/>
        <v>INDEC-PB - 36490-6</v>
      </c>
      <c r="B328" s="228">
        <v>36490</v>
      </c>
      <c r="C328" s="227" t="s">
        <v>51</v>
      </c>
      <c r="D328" s="228">
        <v>6</v>
      </c>
      <c r="E328" s="248" t="s">
        <v>357</v>
      </c>
    </row>
    <row r="329" spans="1:496" ht="15" customHeight="1" x14ac:dyDescent="0.25">
      <c r="A329" s="228" t="str">
        <f t="shared" si="7"/>
        <v>INDEC-PB - 42944-1</v>
      </c>
      <c r="B329" s="228">
        <v>42944</v>
      </c>
      <c r="C329" s="227" t="s">
        <v>51</v>
      </c>
      <c r="D329" s="228">
        <v>1</v>
      </c>
      <c r="E329" s="248" t="s">
        <v>358</v>
      </c>
    </row>
    <row r="330" spans="1:496" ht="15" customHeight="1" x14ac:dyDescent="0.25">
      <c r="A330" s="228" t="str">
        <f t="shared" si="7"/>
        <v>INDEC-PB - 42320-1</v>
      </c>
      <c r="B330" s="228">
        <v>42320</v>
      </c>
      <c r="C330" s="227" t="s">
        <v>51</v>
      </c>
      <c r="D330" s="228">
        <v>1</v>
      </c>
      <c r="E330" s="248" t="s">
        <v>359</v>
      </c>
    </row>
    <row r="331" spans="1:496" ht="15" customHeight="1" x14ac:dyDescent="0.25">
      <c r="A331" s="228" t="str">
        <f t="shared" si="7"/>
        <v>INDEC-PB - 37420-1</v>
      </c>
      <c r="B331" s="228">
        <v>37420</v>
      </c>
      <c r="C331" s="227" t="s">
        <v>51</v>
      </c>
      <c r="D331" s="228">
        <v>1</v>
      </c>
      <c r="E331" s="248" t="s">
        <v>360</v>
      </c>
    </row>
    <row r="332" spans="1:496" s="233" customFormat="1" ht="15" customHeight="1" x14ac:dyDescent="0.25">
      <c r="A332" s="231"/>
      <c r="B332" s="231"/>
      <c r="D332" s="231"/>
      <c r="E332" s="249"/>
      <c r="F332" s="227"/>
      <c r="G332" s="227"/>
      <c r="H332" s="227"/>
      <c r="I332" s="227"/>
      <c r="J332" s="227"/>
      <c r="K332" s="227"/>
      <c r="L332" s="227"/>
      <c r="M332" s="227"/>
      <c r="N332" s="227"/>
      <c r="O332" s="227"/>
      <c r="P332" s="227"/>
      <c r="Q332" s="227"/>
      <c r="R332" s="227"/>
      <c r="S332" s="227"/>
      <c r="T332" s="227"/>
      <c r="U332" s="227"/>
      <c r="V332" s="227"/>
      <c r="W332" s="227"/>
      <c r="X332" s="227"/>
      <c r="Y332" s="227"/>
      <c r="Z332" s="227"/>
      <c r="AA332" s="227"/>
      <c r="AB332" s="227"/>
      <c r="AC332" s="227"/>
      <c r="AD332" s="227"/>
      <c r="AE332" s="227"/>
      <c r="AF332" s="227"/>
      <c r="AG332" s="227"/>
      <c r="AH332" s="227"/>
      <c r="AI332" s="227"/>
      <c r="AJ332" s="227"/>
      <c r="AK332" s="227"/>
      <c r="AL332" s="227"/>
      <c r="AM332" s="227"/>
      <c r="AN332" s="227"/>
      <c r="AO332" s="227"/>
      <c r="AP332" s="227"/>
      <c r="AQ332" s="227"/>
      <c r="AR332" s="227"/>
      <c r="AS332" s="227"/>
      <c r="AT332" s="227"/>
      <c r="AU332" s="227"/>
      <c r="AV332" s="227"/>
      <c r="AW332" s="227"/>
      <c r="AX332" s="227"/>
      <c r="AY332" s="227"/>
      <c r="AZ332" s="227"/>
      <c r="BA332" s="227"/>
      <c r="BB332" s="227"/>
      <c r="BC332" s="227"/>
      <c r="BD332" s="227"/>
      <c r="BE332" s="227"/>
      <c r="BF332" s="227"/>
      <c r="BG332" s="227"/>
      <c r="BH332" s="227"/>
      <c r="BI332" s="227"/>
      <c r="BJ332" s="227"/>
      <c r="BK332" s="227"/>
      <c r="BL332" s="227"/>
      <c r="BM332" s="227"/>
      <c r="BN332" s="227"/>
      <c r="BO332" s="227"/>
      <c r="BP332" s="227"/>
      <c r="BQ332" s="227"/>
      <c r="BR332" s="227"/>
      <c r="BS332" s="227"/>
      <c r="BT332" s="227"/>
      <c r="BU332" s="227"/>
      <c r="BV332" s="227"/>
      <c r="BW332" s="227"/>
      <c r="BX332" s="227"/>
      <c r="BY332" s="227"/>
      <c r="BZ332" s="227"/>
      <c r="CA332" s="227"/>
      <c r="CB332" s="227"/>
      <c r="CC332" s="227"/>
      <c r="CD332" s="227"/>
      <c r="CE332" s="227"/>
      <c r="CF332" s="227"/>
      <c r="CG332" s="227"/>
      <c r="CH332" s="227"/>
      <c r="CI332" s="227"/>
      <c r="CJ332" s="227"/>
      <c r="CK332" s="227"/>
      <c r="CL332" s="227"/>
      <c r="CM332" s="227"/>
      <c r="CN332" s="227"/>
      <c r="CO332" s="227"/>
      <c r="CP332" s="227"/>
      <c r="CQ332" s="227"/>
      <c r="CR332" s="227"/>
      <c r="CS332" s="227"/>
      <c r="CT332" s="227"/>
      <c r="CU332" s="227"/>
      <c r="CV332" s="227"/>
      <c r="CW332" s="227"/>
      <c r="CX332" s="227"/>
      <c r="CY332" s="227"/>
      <c r="CZ332" s="227"/>
      <c r="DA332" s="227"/>
      <c r="DB332" s="227"/>
      <c r="DC332" s="227"/>
      <c r="DD332" s="227"/>
      <c r="DE332" s="227"/>
      <c r="DF332" s="227"/>
      <c r="DG332" s="227"/>
      <c r="DH332" s="227"/>
      <c r="DI332" s="227"/>
      <c r="DJ332" s="227"/>
      <c r="DK332" s="227"/>
      <c r="DL332" s="227"/>
      <c r="DM332" s="227"/>
      <c r="DN332" s="227"/>
      <c r="DO332" s="227"/>
      <c r="DP332" s="227"/>
      <c r="DQ332" s="227"/>
      <c r="DR332" s="227"/>
      <c r="DS332" s="227"/>
      <c r="DT332" s="227"/>
      <c r="DU332" s="227"/>
      <c r="DV332" s="227"/>
      <c r="DW332" s="227"/>
      <c r="DX332" s="227"/>
      <c r="DY332" s="227"/>
      <c r="DZ332" s="227"/>
      <c r="EA332" s="227"/>
      <c r="EB332" s="227"/>
      <c r="EC332" s="227"/>
      <c r="ED332" s="227"/>
      <c r="EE332" s="227"/>
      <c r="EF332" s="227"/>
      <c r="EG332" s="227"/>
      <c r="EH332" s="227"/>
      <c r="EI332" s="227"/>
      <c r="EJ332" s="227"/>
      <c r="EK332" s="227"/>
      <c r="EL332" s="227"/>
      <c r="EM332" s="227"/>
      <c r="EN332" s="227"/>
      <c r="EO332" s="227"/>
      <c r="EP332" s="227"/>
      <c r="EQ332" s="227"/>
      <c r="ER332" s="227"/>
      <c r="ES332" s="227"/>
      <c r="ET332" s="227"/>
      <c r="EU332" s="227"/>
      <c r="EV332" s="227"/>
      <c r="EW332" s="227"/>
      <c r="EX332" s="227"/>
      <c r="EY332" s="227"/>
      <c r="EZ332" s="227"/>
      <c r="FA332" s="227"/>
      <c r="FB332" s="227"/>
      <c r="FC332" s="227"/>
      <c r="FD332" s="227"/>
      <c r="FE332" s="227"/>
      <c r="FF332" s="227"/>
      <c r="FG332" s="227"/>
      <c r="FH332" s="227"/>
      <c r="FI332" s="227"/>
      <c r="FJ332" s="227"/>
      <c r="FK332" s="227"/>
      <c r="FL332" s="227"/>
      <c r="FM332" s="227"/>
      <c r="FN332" s="227"/>
      <c r="FO332" s="227"/>
      <c r="FP332" s="227"/>
      <c r="FQ332" s="227"/>
      <c r="FR332" s="227"/>
      <c r="FS332" s="227"/>
      <c r="FT332" s="227"/>
      <c r="FU332" s="227"/>
      <c r="FV332" s="227"/>
      <c r="FW332" s="227"/>
      <c r="FX332" s="227"/>
      <c r="FY332" s="227"/>
      <c r="FZ332" s="227"/>
      <c r="GA332" s="227"/>
      <c r="GB332" s="227"/>
      <c r="GC332" s="227"/>
      <c r="GD332" s="227"/>
      <c r="GE332" s="227"/>
      <c r="GF332" s="227"/>
      <c r="GG332" s="227"/>
      <c r="GH332" s="227"/>
      <c r="GI332" s="227"/>
      <c r="GJ332" s="227"/>
      <c r="GK332" s="227"/>
      <c r="GL332" s="227"/>
      <c r="GM332" s="227"/>
      <c r="GN332" s="227"/>
      <c r="GO332" s="227"/>
      <c r="GP332" s="227"/>
      <c r="GQ332" s="227"/>
      <c r="GR332" s="227"/>
      <c r="GS332" s="227"/>
      <c r="GT332" s="227"/>
      <c r="GU332" s="227"/>
      <c r="GV332" s="227"/>
      <c r="GW332" s="227"/>
      <c r="GX332" s="227"/>
      <c r="GY332" s="227"/>
      <c r="GZ332" s="227"/>
      <c r="HA332" s="227"/>
      <c r="HB332" s="227"/>
      <c r="HC332" s="227"/>
      <c r="HD332" s="227"/>
      <c r="HE332" s="227"/>
      <c r="HF332" s="227"/>
      <c r="HG332" s="227"/>
      <c r="HH332" s="227"/>
      <c r="HI332" s="227"/>
      <c r="HJ332" s="227"/>
      <c r="HK332" s="227"/>
      <c r="HL332" s="227"/>
      <c r="HM332" s="227"/>
      <c r="HN332" s="227"/>
      <c r="HO332" s="227"/>
      <c r="HP332" s="227"/>
      <c r="HQ332" s="227"/>
      <c r="HR332" s="227"/>
      <c r="HS332" s="227"/>
      <c r="HT332" s="227"/>
      <c r="HU332" s="227"/>
      <c r="HV332" s="227"/>
      <c r="HW332" s="227"/>
      <c r="HX332" s="227"/>
      <c r="HY332" s="227"/>
      <c r="HZ332" s="227"/>
      <c r="IA332" s="227"/>
      <c r="IB332" s="227"/>
      <c r="IC332" s="227"/>
      <c r="ID332" s="227"/>
      <c r="IE332" s="227"/>
      <c r="IF332" s="227"/>
      <c r="IG332" s="227"/>
      <c r="IH332" s="227"/>
      <c r="II332" s="227"/>
      <c r="IJ332" s="227"/>
      <c r="IK332" s="227"/>
      <c r="IL332" s="227"/>
      <c r="IM332" s="227"/>
      <c r="IN332" s="227"/>
      <c r="IO332" s="227"/>
      <c r="IP332" s="227"/>
      <c r="IQ332" s="227"/>
      <c r="IR332" s="227"/>
      <c r="IS332" s="227"/>
      <c r="IT332" s="227"/>
      <c r="IU332" s="227"/>
      <c r="IV332" s="227"/>
      <c r="IW332" s="227"/>
      <c r="IX332" s="227"/>
      <c r="IY332" s="227"/>
      <c r="IZ332" s="227"/>
      <c r="JA332" s="227"/>
      <c r="JB332" s="227"/>
      <c r="JC332" s="227"/>
      <c r="JD332" s="227"/>
      <c r="JE332" s="227"/>
      <c r="JF332" s="227"/>
      <c r="JG332" s="227"/>
      <c r="JH332" s="227"/>
      <c r="JI332" s="227"/>
      <c r="JJ332" s="227"/>
      <c r="JK332" s="227"/>
      <c r="JL332" s="227"/>
      <c r="JM332" s="227"/>
      <c r="JN332" s="227"/>
      <c r="JO332" s="227"/>
      <c r="JP332" s="227"/>
      <c r="JQ332" s="227"/>
      <c r="JR332" s="227"/>
      <c r="JS332" s="227"/>
      <c r="JT332" s="227"/>
      <c r="JU332" s="227"/>
      <c r="JV332" s="227"/>
      <c r="JW332" s="227"/>
      <c r="JX332" s="227"/>
      <c r="JY332" s="227"/>
      <c r="JZ332" s="227"/>
      <c r="KA332" s="227"/>
      <c r="KB332" s="227"/>
      <c r="KC332" s="227"/>
      <c r="KD332" s="227"/>
      <c r="KE332" s="227"/>
      <c r="KF332" s="227"/>
      <c r="KG332" s="227"/>
      <c r="KH332" s="227"/>
      <c r="KI332" s="227"/>
      <c r="KJ332" s="227"/>
      <c r="KK332" s="227"/>
      <c r="KL332" s="227"/>
      <c r="KM332" s="227"/>
      <c r="KN332" s="227"/>
      <c r="KO332" s="227"/>
      <c r="KP332" s="227"/>
      <c r="KQ332" s="227"/>
      <c r="KR332" s="227"/>
      <c r="KS332" s="227"/>
      <c r="KT332" s="227"/>
      <c r="KU332" s="227"/>
      <c r="KV332" s="227"/>
      <c r="KW332" s="227"/>
      <c r="KX332" s="227"/>
      <c r="KY332" s="227"/>
      <c r="KZ332" s="227"/>
      <c r="LA332" s="227"/>
      <c r="LB332" s="227"/>
      <c r="LC332" s="227"/>
      <c r="LD332" s="227"/>
      <c r="LE332" s="227"/>
      <c r="LF332" s="227"/>
      <c r="LG332" s="227"/>
      <c r="LH332" s="227"/>
      <c r="LI332" s="227"/>
      <c r="LJ332" s="227"/>
      <c r="LK332" s="227"/>
      <c r="LL332" s="227"/>
      <c r="LM332" s="227"/>
      <c r="LN332" s="227"/>
      <c r="LO332" s="227"/>
      <c r="LP332" s="227"/>
      <c r="LQ332" s="227"/>
      <c r="LR332" s="227"/>
      <c r="LS332" s="227"/>
      <c r="LT332" s="227"/>
      <c r="LU332" s="227"/>
      <c r="LV332" s="227"/>
      <c r="LW332" s="227"/>
      <c r="LX332" s="227"/>
      <c r="LY332" s="227"/>
      <c r="LZ332" s="227"/>
      <c r="MA332" s="227"/>
      <c r="MB332" s="227"/>
      <c r="MC332" s="227"/>
      <c r="MD332" s="227"/>
      <c r="ME332" s="227"/>
      <c r="MF332" s="227"/>
      <c r="MG332" s="227"/>
      <c r="MH332" s="227"/>
      <c r="MI332" s="227"/>
      <c r="MJ332" s="227"/>
      <c r="MK332" s="227"/>
      <c r="ML332" s="227"/>
      <c r="MM332" s="227"/>
      <c r="MN332" s="227"/>
      <c r="MO332" s="227"/>
      <c r="MP332" s="227"/>
      <c r="MQ332" s="227"/>
      <c r="MR332" s="227"/>
      <c r="MS332" s="227"/>
      <c r="MT332" s="227"/>
      <c r="MU332" s="227"/>
      <c r="MV332" s="227"/>
      <c r="MW332" s="227"/>
      <c r="MX332" s="227"/>
      <c r="MY332" s="227"/>
      <c r="MZ332" s="227"/>
      <c r="NA332" s="227"/>
      <c r="NB332" s="227"/>
      <c r="NC332" s="227"/>
      <c r="ND332" s="227"/>
      <c r="NE332" s="227"/>
      <c r="NF332" s="227"/>
      <c r="NG332" s="227"/>
      <c r="NH332" s="227"/>
      <c r="NI332" s="227"/>
      <c r="NJ332" s="227"/>
      <c r="NK332" s="227"/>
      <c r="NL332" s="227"/>
      <c r="NM332" s="227"/>
      <c r="NN332" s="227"/>
      <c r="NO332" s="227"/>
      <c r="NP332" s="227"/>
      <c r="NQ332" s="227"/>
      <c r="NR332" s="227"/>
      <c r="NS332" s="227"/>
      <c r="NT332" s="227"/>
      <c r="NU332" s="227"/>
      <c r="NV332" s="227"/>
      <c r="NW332" s="227"/>
      <c r="NX332" s="227"/>
      <c r="NY332" s="227"/>
      <c r="NZ332" s="227"/>
      <c r="OA332" s="227"/>
      <c r="OB332" s="227"/>
      <c r="OC332" s="227"/>
      <c r="OD332" s="227"/>
      <c r="OE332" s="227"/>
      <c r="OF332" s="227"/>
      <c r="OG332" s="227"/>
      <c r="OH332" s="227"/>
      <c r="OI332" s="227"/>
      <c r="OJ332" s="227"/>
      <c r="OK332" s="227"/>
      <c r="OL332" s="227"/>
      <c r="OM332" s="227"/>
      <c r="ON332" s="227"/>
      <c r="OO332" s="227"/>
      <c r="OP332" s="227"/>
      <c r="OQ332" s="227"/>
      <c r="OR332" s="227"/>
      <c r="OS332" s="227"/>
      <c r="OT332" s="227"/>
      <c r="OU332" s="227"/>
      <c r="OV332" s="227"/>
      <c r="OW332" s="227"/>
      <c r="OX332" s="227"/>
      <c r="OY332" s="227"/>
      <c r="OZ332" s="227"/>
      <c r="PA332" s="227"/>
      <c r="PB332" s="227"/>
      <c r="PC332" s="227"/>
      <c r="PD332" s="227"/>
      <c r="PE332" s="227"/>
      <c r="PF332" s="227"/>
      <c r="PG332" s="227"/>
      <c r="PH332" s="227"/>
      <c r="PI332" s="227"/>
      <c r="PJ332" s="227"/>
      <c r="PK332" s="227"/>
      <c r="PL332" s="227"/>
      <c r="PM332" s="227"/>
      <c r="PN332" s="227"/>
      <c r="PO332" s="227"/>
      <c r="PP332" s="227"/>
      <c r="PQ332" s="227"/>
      <c r="PR332" s="227"/>
      <c r="PS332" s="227"/>
      <c r="PT332" s="227"/>
      <c r="PU332" s="227"/>
      <c r="PV332" s="227"/>
      <c r="PW332" s="227"/>
      <c r="PX332" s="227"/>
      <c r="PY332" s="227"/>
      <c r="PZ332" s="227"/>
      <c r="QA332" s="227"/>
      <c r="QB332" s="227"/>
      <c r="QC332" s="227"/>
      <c r="QD332" s="227"/>
      <c r="QE332" s="227"/>
      <c r="QF332" s="227"/>
      <c r="QG332" s="227"/>
      <c r="QH332" s="227"/>
      <c r="QI332" s="227"/>
      <c r="QJ332" s="227"/>
      <c r="QK332" s="227"/>
      <c r="QL332" s="227"/>
      <c r="QM332" s="227"/>
      <c r="QN332" s="227"/>
      <c r="QO332" s="227"/>
      <c r="QP332" s="227"/>
      <c r="QQ332" s="227"/>
      <c r="QR332" s="227"/>
      <c r="QS332" s="227"/>
      <c r="QT332" s="227"/>
      <c r="QU332" s="227"/>
      <c r="QV332" s="227"/>
      <c r="QW332" s="227"/>
      <c r="QX332" s="227"/>
      <c r="QY332" s="227"/>
      <c r="QZ332" s="227"/>
      <c r="RA332" s="227"/>
      <c r="RB332" s="227"/>
      <c r="RC332" s="227"/>
      <c r="RD332" s="227"/>
      <c r="RE332" s="227"/>
      <c r="RF332" s="227"/>
      <c r="RG332" s="227"/>
      <c r="RH332" s="227"/>
      <c r="RI332" s="227"/>
      <c r="RJ332" s="227"/>
      <c r="RK332" s="227"/>
      <c r="RL332" s="227"/>
      <c r="RM332" s="227"/>
      <c r="RN332" s="227"/>
      <c r="RO332" s="227"/>
      <c r="RP332" s="227"/>
      <c r="RQ332" s="227"/>
      <c r="RR332" s="227"/>
      <c r="RS332" s="227"/>
      <c r="RT332" s="227"/>
      <c r="RU332" s="227"/>
      <c r="RV332" s="227"/>
      <c r="RW332" s="227"/>
      <c r="RX332" s="227"/>
      <c r="RY332" s="227"/>
      <c r="RZ332" s="227"/>
      <c r="SA332" s="227"/>
      <c r="SB332" s="227"/>
    </row>
    <row r="333" spans="1:496" s="233" customFormat="1" ht="15" customHeight="1" x14ac:dyDescent="0.25">
      <c r="A333" s="231"/>
      <c r="B333" s="231"/>
      <c r="D333" s="231"/>
      <c r="E333" s="249"/>
      <c r="F333" s="227"/>
      <c r="G333" s="227"/>
      <c r="H333" s="227"/>
      <c r="I333" s="227"/>
      <c r="J333" s="227"/>
      <c r="K333" s="227"/>
      <c r="L333" s="227"/>
      <c r="M333" s="227"/>
      <c r="N333" s="227"/>
      <c r="O333" s="227"/>
      <c r="P333" s="227"/>
      <c r="Q333" s="227"/>
      <c r="R333" s="227"/>
      <c r="S333" s="227"/>
      <c r="T333" s="227"/>
      <c r="U333" s="227"/>
      <c r="V333" s="227"/>
      <c r="W333" s="227"/>
      <c r="X333" s="227"/>
      <c r="Y333" s="227"/>
      <c r="Z333" s="227"/>
      <c r="AA333" s="227"/>
      <c r="AB333" s="227"/>
      <c r="AC333" s="227"/>
      <c r="AD333" s="227"/>
      <c r="AE333" s="227"/>
      <c r="AF333" s="227"/>
      <c r="AG333" s="227"/>
      <c r="AH333" s="227"/>
      <c r="AI333" s="227"/>
      <c r="AJ333" s="227"/>
      <c r="AK333" s="227"/>
      <c r="AL333" s="227"/>
      <c r="AM333" s="227"/>
      <c r="AN333" s="227"/>
      <c r="AO333" s="227"/>
      <c r="AP333" s="227"/>
      <c r="AQ333" s="227"/>
      <c r="AR333" s="227"/>
      <c r="AS333" s="227"/>
      <c r="AT333" s="227"/>
      <c r="AU333" s="227"/>
      <c r="AV333" s="227"/>
      <c r="AW333" s="227"/>
      <c r="AX333" s="227"/>
      <c r="AY333" s="227"/>
      <c r="AZ333" s="227"/>
      <c r="BA333" s="227"/>
      <c r="BB333" s="227"/>
      <c r="BC333" s="227"/>
      <c r="BD333" s="227"/>
      <c r="BE333" s="227"/>
      <c r="BF333" s="227"/>
      <c r="BG333" s="227"/>
      <c r="BH333" s="227"/>
      <c r="BI333" s="227"/>
      <c r="BJ333" s="227"/>
      <c r="BK333" s="227"/>
      <c r="BL333" s="227"/>
      <c r="BM333" s="227"/>
      <c r="BN333" s="227"/>
      <c r="BO333" s="227"/>
      <c r="BP333" s="227"/>
      <c r="BQ333" s="227"/>
      <c r="BR333" s="227"/>
      <c r="BS333" s="227"/>
      <c r="BT333" s="227"/>
      <c r="BU333" s="227"/>
      <c r="BV333" s="227"/>
      <c r="BW333" s="227"/>
      <c r="BX333" s="227"/>
      <c r="BY333" s="227"/>
      <c r="BZ333" s="227"/>
      <c r="CA333" s="227"/>
      <c r="CB333" s="227"/>
      <c r="CC333" s="227"/>
      <c r="CD333" s="227"/>
      <c r="CE333" s="227"/>
      <c r="CF333" s="227"/>
      <c r="CG333" s="227"/>
      <c r="CH333" s="227"/>
      <c r="CI333" s="227"/>
      <c r="CJ333" s="227"/>
      <c r="CK333" s="227"/>
      <c r="CL333" s="227"/>
      <c r="CM333" s="227"/>
      <c r="CN333" s="227"/>
      <c r="CO333" s="227"/>
      <c r="CP333" s="227"/>
      <c r="CQ333" s="227"/>
      <c r="CR333" s="227"/>
      <c r="CS333" s="227"/>
      <c r="CT333" s="227"/>
      <c r="CU333" s="227"/>
      <c r="CV333" s="227"/>
      <c r="CW333" s="227"/>
      <c r="CX333" s="227"/>
      <c r="CY333" s="227"/>
      <c r="CZ333" s="227"/>
      <c r="DA333" s="227"/>
      <c r="DB333" s="227"/>
      <c r="DC333" s="227"/>
      <c r="DD333" s="227"/>
      <c r="DE333" s="227"/>
      <c r="DF333" s="227"/>
      <c r="DG333" s="227"/>
      <c r="DH333" s="227"/>
      <c r="DI333" s="227"/>
      <c r="DJ333" s="227"/>
      <c r="DK333" s="227"/>
      <c r="DL333" s="227"/>
      <c r="DM333" s="227"/>
      <c r="DN333" s="227"/>
      <c r="DO333" s="227"/>
      <c r="DP333" s="227"/>
      <c r="DQ333" s="227"/>
      <c r="DR333" s="227"/>
      <c r="DS333" s="227"/>
      <c r="DT333" s="227"/>
      <c r="DU333" s="227"/>
      <c r="DV333" s="227"/>
      <c r="DW333" s="227"/>
      <c r="DX333" s="227"/>
      <c r="DY333" s="227"/>
      <c r="DZ333" s="227"/>
      <c r="EA333" s="227"/>
      <c r="EB333" s="227"/>
      <c r="EC333" s="227"/>
      <c r="ED333" s="227"/>
      <c r="EE333" s="227"/>
      <c r="EF333" s="227"/>
      <c r="EG333" s="227"/>
      <c r="EH333" s="227"/>
      <c r="EI333" s="227"/>
      <c r="EJ333" s="227"/>
      <c r="EK333" s="227"/>
      <c r="EL333" s="227"/>
      <c r="EM333" s="227"/>
      <c r="EN333" s="227"/>
      <c r="EO333" s="227"/>
      <c r="EP333" s="227"/>
      <c r="EQ333" s="227"/>
      <c r="ER333" s="227"/>
      <c r="ES333" s="227"/>
      <c r="ET333" s="227"/>
      <c r="EU333" s="227"/>
      <c r="EV333" s="227"/>
      <c r="EW333" s="227"/>
      <c r="EX333" s="227"/>
      <c r="EY333" s="227"/>
      <c r="EZ333" s="227"/>
      <c r="FA333" s="227"/>
      <c r="FB333" s="227"/>
      <c r="FC333" s="227"/>
      <c r="FD333" s="227"/>
      <c r="FE333" s="227"/>
      <c r="FF333" s="227"/>
      <c r="FG333" s="227"/>
      <c r="FH333" s="227"/>
      <c r="FI333" s="227"/>
      <c r="FJ333" s="227"/>
      <c r="FK333" s="227"/>
      <c r="FL333" s="227"/>
      <c r="FM333" s="227"/>
      <c r="FN333" s="227"/>
      <c r="FO333" s="227"/>
      <c r="FP333" s="227"/>
      <c r="FQ333" s="227"/>
      <c r="FR333" s="227"/>
      <c r="FS333" s="227"/>
      <c r="FT333" s="227"/>
      <c r="FU333" s="227"/>
      <c r="FV333" s="227"/>
      <c r="FW333" s="227"/>
      <c r="FX333" s="227"/>
      <c r="FY333" s="227"/>
      <c r="FZ333" s="227"/>
      <c r="GA333" s="227"/>
      <c r="GB333" s="227"/>
      <c r="GC333" s="227"/>
      <c r="GD333" s="227"/>
      <c r="GE333" s="227"/>
      <c r="GF333" s="227"/>
      <c r="GG333" s="227"/>
      <c r="GH333" s="227"/>
      <c r="GI333" s="227"/>
      <c r="GJ333" s="227"/>
      <c r="GK333" s="227"/>
      <c r="GL333" s="227"/>
      <c r="GM333" s="227"/>
      <c r="GN333" s="227"/>
      <c r="GO333" s="227"/>
      <c r="GP333" s="227"/>
      <c r="GQ333" s="227"/>
      <c r="GR333" s="227"/>
      <c r="GS333" s="227"/>
      <c r="GT333" s="227"/>
      <c r="GU333" s="227"/>
      <c r="GV333" s="227"/>
      <c r="GW333" s="227"/>
      <c r="GX333" s="227"/>
      <c r="GY333" s="227"/>
      <c r="GZ333" s="227"/>
      <c r="HA333" s="227"/>
      <c r="HB333" s="227"/>
      <c r="HC333" s="227"/>
      <c r="HD333" s="227"/>
      <c r="HE333" s="227"/>
      <c r="HF333" s="227"/>
      <c r="HG333" s="227"/>
      <c r="HH333" s="227"/>
      <c r="HI333" s="227"/>
      <c r="HJ333" s="227"/>
      <c r="HK333" s="227"/>
      <c r="HL333" s="227"/>
      <c r="HM333" s="227"/>
      <c r="HN333" s="227"/>
      <c r="HO333" s="227"/>
      <c r="HP333" s="227"/>
      <c r="HQ333" s="227"/>
      <c r="HR333" s="227"/>
      <c r="HS333" s="227"/>
      <c r="HT333" s="227"/>
      <c r="HU333" s="227"/>
      <c r="HV333" s="227"/>
      <c r="HW333" s="227"/>
      <c r="HX333" s="227"/>
      <c r="HY333" s="227"/>
      <c r="HZ333" s="227"/>
      <c r="IA333" s="227"/>
      <c r="IB333" s="227"/>
      <c r="IC333" s="227"/>
      <c r="ID333" s="227"/>
      <c r="IE333" s="227"/>
      <c r="IF333" s="227"/>
      <c r="IG333" s="227"/>
      <c r="IH333" s="227"/>
      <c r="II333" s="227"/>
      <c r="IJ333" s="227"/>
      <c r="IK333" s="227"/>
      <c r="IL333" s="227"/>
      <c r="IM333" s="227"/>
      <c r="IN333" s="227"/>
      <c r="IO333" s="227"/>
      <c r="IP333" s="227"/>
      <c r="IQ333" s="227"/>
      <c r="IR333" s="227"/>
      <c r="IS333" s="227"/>
      <c r="IT333" s="227"/>
      <c r="IU333" s="227"/>
      <c r="IV333" s="227"/>
      <c r="IW333" s="227"/>
      <c r="IX333" s="227"/>
      <c r="IY333" s="227"/>
      <c r="IZ333" s="227"/>
      <c r="JA333" s="227"/>
      <c r="JB333" s="227"/>
      <c r="JC333" s="227"/>
      <c r="JD333" s="227"/>
      <c r="JE333" s="227"/>
      <c r="JF333" s="227"/>
      <c r="JG333" s="227"/>
      <c r="JH333" s="227"/>
      <c r="JI333" s="227"/>
      <c r="JJ333" s="227"/>
      <c r="JK333" s="227"/>
      <c r="JL333" s="227"/>
      <c r="JM333" s="227"/>
      <c r="JN333" s="227"/>
      <c r="JO333" s="227"/>
      <c r="JP333" s="227"/>
      <c r="JQ333" s="227"/>
      <c r="JR333" s="227"/>
      <c r="JS333" s="227"/>
      <c r="JT333" s="227"/>
      <c r="JU333" s="227"/>
      <c r="JV333" s="227"/>
      <c r="JW333" s="227"/>
      <c r="JX333" s="227"/>
      <c r="JY333" s="227"/>
      <c r="JZ333" s="227"/>
      <c r="KA333" s="227"/>
      <c r="KB333" s="227"/>
      <c r="KC333" s="227"/>
      <c r="KD333" s="227"/>
      <c r="KE333" s="227"/>
      <c r="KF333" s="227"/>
      <c r="KG333" s="227"/>
      <c r="KH333" s="227"/>
      <c r="KI333" s="227"/>
      <c r="KJ333" s="227"/>
      <c r="KK333" s="227"/>
      <c r="KL333" s="227"/>
      <c r="KM333" s="227"/>
      <c r="KN333" s="227"/>
      <c r="KO333" s="227"/>
      <c r="KP333" s="227"/>
      <c r="KQ333" s="227"/>
      <c r="KR333" s="227"/>
      <c r="KS333" s="227"/>
      <c r="KT333" s="227"/>
      <c r="KU333" s="227"/>
      <c r="KV333" s="227"/>
      <c r="KW333" s="227"/>
      <c r="KX333" s="227"/>
      <c r="KY333" s="227"/>
      <c r="KZ333" s="227"/>
      <c r="LA333" s="227"/>
      <c r="LB333" s="227"/>
      <c r="LC333" s="227"/>
      <c r="LD333" s="227"/>
      <c r="LE333" s="227"/>
      <c r="LF333" s="227"/>
      <c r="LG333" s="227"/>
      <c r="LH333" s="227"/>
      <c r="LI333" s="227"/>
      <c r="LJ333" s="227"/>
      <c r="LK333" s="227"/>
      <c r="LL333" s="227"/>
      <c r="LM333" s="227"/>
      <c r="LN333" s="227"/>
      <c r="LO333" s="227"/>
      <c r="LP333" s="227"/>
      <c r="LQ333" s="227"/>
      <c r="LR333" s="227"/>
      <c r="LS333" s="227"/>
      <c r="LT333" s="227"/>
      <c r="LU333" s="227"/>
      <c r="LV333" s="227"/>
      <c r="LW333" s="227"/>
      <c r="LX333" s="227"/>
      <c r="LY333" s="227"/>
      <c r="LZ333" s="227"/>
      <c r="MA333" s="227"/>
      <c r="MB333" s="227"/>
      <c r="MC333" s="227"/>
      <c r="MD333" s="227"/>
      <c r="ME333" s="227"/>
      <c r="MF333" s="227"/>
      <c r="MG333" s="227"/>
      <c r="MH333" s="227"/>
      <c r="MI333" s="227"/>
      <c r="MJ333" s="227"/>
      <c r="MK333" s="227"/>
      <c r="ML333" s="227"/>
      <c r="MM333" s="227"/>
      <c r="MN333" s="227"/>
      <c r="MO333" s="227"/>
      <c r="MP333" s="227"/>
      <c r="MQ333" s="227"/>
      <c r="MR333" s="227"/>
      <c r="MS333" s="227"/>
      <c r="MT333" s="227"/>
      <c r="MU333" s="227"/>
      <c r="MV333" s="227"/>
      <c r="MW333" s="227"/>
      <c r="MX333" s="227"/>
      <c r="MY333" s="227"/>
      <c r="MZ333" s="227"/>
      <c r="NA333" s="227"/>
      <c r="NB333" s="227"/>
      <c r="NC333" s="227"/>
      <c r="ND333" s="227"/>
      <c r="NE333" s="227"/>
      <c r="NF333" s="227"/>
      <c r="NG333" s="227"/>
      <c r="NH333" s="227"/>
      <c r="NI333" s="227"/>
      <c r="NJ333" s="227"/>
      <c r="NK333" s="227"/>
      <c r="NL333" s="227"/>
      <c r="NM333" s="227"/>
      <c r="NN333" s="227"/>
      <c r="NO333" s="227"/>
      <c r="NP333" s="227"/>
      <c r="NQ333" s="227"/>
      <c r="NR333" s="227"/>
      <c r="NS333" s="227"/>
      <c r="NT333" s="227"/>
      <c r="NU333" s="227"/>
      <c r="NV333" s="227"/>
      <c r="NW333" s="227"/>
      <c r="NX333" s="227"/>
      <c r="NY333" s="227"/>
      <c r="NZ333" s="227"/>
      <c r="OA333" s="227"/>
      <c r="OB333" s="227"/>
      <c r="OC333" s="227"/>
      <c r="OD333" s="227"/>
      <c r="OE333" s="227"/>
      <c r="OF333" s="227"/>
      <c r="OG333" s="227"/>
      <c r="OH333" s="227"/>
      <c r="OI333" s="227"/>
      <c r="OJ333" s="227"/>
      <c r="OK333" s="227"/>
      <c r="OL333" s="227"/>
      <c r="OM333" s="227"/>
      <c r="ON333" s="227"/>
      <c r="OO333" s="227"/>
      <c r="OP333" s="227"/>
      <c r="OQ333" s="227"/>
      <c r="OR333" s="227"/>
      <c r="OS333" s="227"/>
      <c r="OT333" s="227"/>
      <c r="OU333" s="227"/>
      <c r="OV333" s="227"/>
      <c r="OW333" s="227"/>
      <c r="OX333" s="227"/>
      <c r="OY333" s="227"/>
      <c r="OZ333" s="227"/>
      <c r="PA333" s="227"/>
      <c r="PB333" s="227"/>
      <c r="PC333" s="227"/>
      <c r="PD333" s="227"/>
      <c r="PE333" s="227"/>
      <c r="PF333" s="227"/>
      <c r="PG333" s="227"/>
      <c r="PH333" s="227"/>
      <c r="PI333" s="227"/>
      <c r="PJ333" s="227"/>
      <c r="PK333" s="227"/>
      <c r="PL333" s="227"/>
      <c r="PM333" s="227"/>
      <c r="PN333" s="227"/>
      <c r="PO333" s="227"/>
      <c r="PP333" s="227"/>
      <c r="PQ333" s="227"/>
      <c r="PR333" s="227"/>
      <c r="PS333" s="227"/>
      <c r="PT333" s="227"/>
      <c r="PU333" s="227"/>
      <c r="PV333" s="227"/>
      <c r="PW333" s="227"/>
      <c r="PX333" s="227"/>
      <c r="PY333" s="227"/>
      <c r="PZ333" s="227"/>
      <c r="QA333" s="227"/>
      <c r="QB333" s="227"/>
      <c r="QC333" s="227"/>
      <c r="QD333" s="227"/>
      <c r="QE333" s="227"/>
      <c r="QF333" s="227"/>
      <c r="QG333" s="227"/>
      <c r="QH333" s="227"/>
      <c r="QI333" s="227"/>
      <c r="QJ333" s="227"/>
      <c r="QK333" s="227"/>
      <c r="QL333" s="227"/>
      <c r="QM333" s="227"/>
      <c r="QN333" s="227"/>
      <c r="QO333" s="227"/>
      <c r="QP333" s="227"/>
      <c r="QQ333" s="227"/>
      <c r="QR333" s="227"/>
      <c r="QS333" s="227"/>
      <c r="QT333" s="227"/>
      <c r="QU333" s="227"/>
      <c r="QV333" s="227"/>
      <c r="QW333" s="227"/>
      <c r="QX333" s="227"/>
      <c r="QY333" s="227"/>
      <c r="QZ333" s="227"/>
      <c r="RA333" s="227"/>
      <c r="RB333" s="227"/>
      <c r="RC333" s="227"/>
      <c r="RD333" s="227"/>
      <c r="RE333" s="227"/>
      <c r="RF333" s="227"/>
      <c r="RG333" s="227"/>
      <c r="RH333" s="227"/>
      <c r="RI333" s="227"/>
      <c r="RJ333" s="227"/>
      <c r="RK333" s="227"/>
      <c r="RL333" s="227"/>
      <c r="RM333" s="227"/>
      <c r="RN333" s="227"/>
      <c r="RO333" s="227"/>
      <c r="RP333" s="227"/>
      <c r="RQ333" s="227"/>
      <c r="RR333" s="227"/>
      <c r="RS333" s="227"/>
      <c r="RT333" s="227"/>
      <c r="RU333" s="227"/>
      <c r="RV333" s="227"/>
      <c r="RW333" s="227"/>
      <c r="RX333" s="227"/>
      <c r="RY333" s="227"/>
      <c r="RZ333" s="227"/>
      <c r="SA333" s="227"/>
      <c r="SB333" s="227"/>
    </row>
    <row r="334" spans="1:496" s="233" customFormat="1" ht="15" customHeight="1" x14ac:dyDescent="0.25">
      <c r="A334" s="231"/>
      <c r="B334" s="231"/>
      <c r="D334" s="231"/>
      <c r="E334" s="249"/>
      <c r="F334" s="227"/>
      <c r="G334" s="227"/>
      <c r="H334" s="227"/>
      <c r="I334" s="227"/>
      <c r="J334" s="227"/>
      <c r="K334" s="227"/>
      <c r="L334" s="227"/>
      <c r="M334" s="227"/>
      <c r="N334" s="227"/>
      <c r="O334" s="227"/>
      <c r="P334" s="227"/>
      <c r="Q334" s="227"/>
      <c r="R334" s="227"/>
      <c r="S334" s="227"/>
      <c r="T334" s="227"/>
      <c r="U334" s="227"/>
      <c r="V334" s="227"/>
      <c r="W334" s="227"/>
      <c r="X334" s="227"/>
      <c r="Y334" s="227"/>
      <c r="Z334" s="227"/>
      <c r="AA334" s="227"/>
      <c r="AB334" s="227"/>
      <c r="AC334" s="227"/>
      <c r="AD334" s="227"/>
      <c r="AE334" s="227"/>
      <c r="AF334" s="227"/>
      <c r="AG334" s="227"/>
      <c r="AH334" s="227"/>
      <c r="AI334" s="227"/>
      <c r="AJ334" s="227"/>
      <c r="AK334" s="227"/>
      <c r="AL334" s="227"/>
      <c r="AM334" s="227"/>
      <c r="AN334" s="227"/>
      <c r="AO334" s="227"/>
      <c r="AP334" s="227"/>
      <c r="AQ334" s="227"/>
      <c r="AR334" s="227"/>
      <c r="AS334" s="227"/>
      <c r="AT334" s="227"/>
      <c r="AU334" s="227"/>
      <c r="AV334" s="227"/>
      <c r="AW334" s="227"/>
      <c r="AX334" s="227"/>
      <c r="AY334" s="227"/>
      <c r="AZ334" s="227"/>
      <c r="BA334" s="227"/>
      <c r="BB334" s="227"/>
      <c r="BC334" s="227"/>
      <c r="BD334" s="227"/>
      <c r="BE334" s="227"/>
      <c r="BF334" s="227"/>
      <c r="BG334" s="227"/>
      <c r="BH334" s="227"/>
      <c r="BI334" s="227"/>
      <c r="BJ334" s="227"/>
      <c r="BK334" s="227"/>
      <c r="BL334" s="227"/>
      <c r="BM334" s="227"/>
      <c r="BN334" s="227"/>
      <c r="BO334" s="227"/>
      <c r="BP334" s="227"/>
      <c r="BQ334" s="227"/>
      <c r="BR334" s="227"/>
      <c r="BS334" s="227"/>
      <c r="BT334" s="227"/>
      <c r="BU334" s="227"/>
      <c r="BV334" s="227"/>
      <c r="BW334" s="227"/>
      <c r="BX334" s="227"/>
      <c r="BY334" s="227"/>
      <c r="BZ334" s="227"/>
      <c r="CA334" s="227"/>
      <c r="CB334" s="227"/>
      <c r="CC334" s="227"/>
      <c r="CD334" s="227"/>
      <c r="CE334" s="227"/>
      <c r="CF334" s="227"/>
      <c r="CG334" s="227"/>
      <c r="CH334" s="227"/>
      <c r="CI334" s="227"/>
      <c r="CJ334" s="227"/>
      <c r="CK334" s="227"/>
      <c r="CL334" s="227"/>
      <c r="CM334" s="227"/>
      <c r="CN334" s="227"/>
      <c r="CO334" s="227"/>
      <c r="CP334" s="227"/>
      <c r="CQ334" s="227"/>
      <c r="CR334" s="227"/>
      <c r="CS334" s="227"/>
      <c r="CT334" s="227"/>
      <c r="CU334" s="227"/>
      <c r="CV334" s="227"/>
      <c r="CW334" s="227"/>
      <c r="CX334" s="227"/>
      <c r="CY334" s="227"/>
      <c r="CZ334" s="227"/>
      <c r="DA334" s="227"/>
      <c r="DB334" s="227"/>
      <c r="DC334" s="227"/>
      <c r="DD334" s="227"/>
      <c r="DE334" s="227"/>
      <c r="DF334" s="227"/>
      <c r="DG334" s="227"/>
      <c r="DH334" s="227"/>
      <c r="DI334" s="227"/>
      <c r="DJ334" s="227"/>
      <c r="DK334" s="227"/>
      <c r="DL334" s="227"/>
      <c r="DM334" s="227"/>
      <c r="DN334" s="227"/>
      <c r="DO334" s="227"/>
      <c r="DP334" s="227"/>
      <c r="DQ334" s="227"/>
      <c r="DR334" s="227"/>
      <c r="DS334" s="227"/>
      <c r="DT334" s="227"/>
      <c r="DU334" s="227"/>
      <c r="DV334" s="227"/>
      <c r="DW334" s="227"/>
      <c r="DX334" s="227"/>
      <c r="DY334" s="227"/>
      <c r="DZ334" s="227"/>
      <c r="EA334" s="227"/>
      <c r="EB334" s="227"/>
      <c r="EC334" s="227"/>
      <c r="ED334" s="227"/>
      <c r="EE334" s="227"/>
      <c r="EF334" s="227"/>
      <c r="EG334" s="227"/>
      <c r="EH334" s="227"/>
      <c r="EI334" s="227"/>
      <c r="EJ334" s="227"/>
      <c r="EK334" s="227"/>
      <c r="EL334" s="227"/>
      <c r="EM334" s="227"/>
      <c r="EN334" s="227"/>
      <c r="EO334" s="227"/>
      <c r="EP334" s="227"/>
      <c r="EQ334" s="227"/>
      <c r="ER334" s="227"/>
      <c r="ES334" s="227"/>
      <c r="ET334" s="227"/>
      <c r="EU334" s="227"/>
      <c r="EV334" s="227"/>
      <c r="EW334" s="227"/>
      <c r="EX334" s="227"/>
      <c r="EY334" s="227"/>
      <c r="EZ334" s="227"/>
      <c r="FA334" s="227"/>
      <c r="FB334" s="227"/>
      <c r="FC334" s="227"/>
      <c r="FD334" s="227"/>
      <c r="FE334" s="227"/>
      <c r="FF334" s="227"/>
      <c r="FG334" s="227"/>
      <c r="FH334" s="227"/>
      <c r="FI334" s="227"/>
      <c r="FJ334" s="227"/>
      <c r="FK334" s="227"/>
      <c r="FL334" s="227"/>
      <c r="FM334" s="227"/>
      <c r="FN334" s="227"/>
      <c r="FO334" s="227"/>
      <c r="FP334" s="227"/>
      <c r="FQ334" s="227"/>
      <c r="FR334" s="227"/>
      <c r="FS334" s="227"/>
      <c r="FT334" s="227"/>
      <c r="FU334" s="227"/>
      <c r="FV334" s="227"/>
      <c r="FW334" s="227"/>
      <c r="FX334" s="227"/>
      <c r="FY334" s="227"/>
      <c r="FZ334" s="227"/>
      <c r="GA334" s="227"/>
      <c r="GB334" s="227"/>
      <c r="GC334" s="227"/>
      <c r="GD334" s="227"/>
      <c r="GE334" s="227"/>
      <c r="GF334" s="227"/>
      <c r="GG334" s="227"/>
      <c r="GH334" s="227"/>
      <c r="GI334" s="227"/>
      <c r="GJ334" s="227"/>
      <c r="GK334" s="227"/>
      <c r="GL334" s="227"/>
      <c r="GM334" s="227"/>
      <c r="GN334" s="227"/>
      <c r="GO334" s="227"/>
      <c r="GP334" s="227"/>
      <c r="GQ334" s="227"/>
      <c r="GR334" s="227"/>
      <c r="GS334" s="227"/>
      <c r="GT334" s="227"/>
      <c r="GU334" s="227"/>
      <c r="GV334" s="227"/>
      <c r="GW334" s="227"/>
      <c r="GX334" s="227"/>
      <c r="GY334" s="227"/>
      <c r="GZ334" s="227"/>
      <c r="HA334" s="227"/>
      <c r="HB334" s="227"/>
      <c r="HC334" s="227"/>
      <c r="HD334" s="227"/>
      <c r="HE334" s="227"/>
      <c r="HF334" s="227"/>
      <c r="HG334" s="227"/>
      <c r="HH334" s="227"/>
      <c r="HI334" s="227"/>
      <c r="HJ334" s="227"/>
      <c r="HK334" s="227"/>
      <c r="HL334" s="227"/>
      <c r="HM334" s="227"/>
      <c r="HN334" s="227"/>
      <c r="HO334" s="227"/>
      <c r="HP334" s="227"/>
      <c r="HQ334" s="227"/>
      <c r="HR334" s="227"/>
      <c r="HS334" s="227"/>
      <c r="HT334" s="227"/>
      <c r="HU334" s="227"/>
      <c r="HV334" s="227"/>
      <c r="HW334" s="227"/>
      <c r="HX334" s="227"/>
      <c r="HY334" s="227"/>
      <c r="HZ334" s="227"/>
      <c r="IA334" s="227"/>
      <c r="IB334" s="227"/>
      <c r="IC334" s="227"/>
      <c r="ID334" s="227"/>
      <c r="IE334" s="227"/>
      <c r="IF334" s="227"/>
      <c r="IG334" s="227"/>
      <c r="IH334" s="227"/>
      <c r="II334" s="227"/>
      <c r="IJ334" s="227"/>
      <c r="IK334" s="227"/>
      <c r="IL334" s="227"/>
      <c r="IM334" s="227"/>
      <c r="IN334" s="227"/>
      <c r="IO334" s="227"/>
      <c r="IP334" s="227"/>
      <c r="IQ334" s="227"/>
      <c r="IR334" s="227"/>
      <c r="IS334" s="227"/>
      <c r="IT334" s="227"/>
      <c r="IU334" s="227"/>
      <c r="IV334" s="227"/>
      <c r="IW334" s="227"/>
      <c r="IX334" s="227"/>
      <c r="IY334" s="227"/>
      <c r="IZ334" s="227"/>
      <c r="JA334" s="227"/>
      <c r="JB334" s="227"/>
      <c r="JC334" s="227"/>
      <c r="JD334" s="227"/>
      <c r="JE334" s="227"/>
      <c r="JF334" s="227"/>
      <c r="JG334" s="227"/>
      <c r="JH334" s="227"/>
      <c r="JI334" s="227"/>
      <c r="JJ334" s="227"/>
      <c r="JK334" s="227"/>
      <c r="JL334" s="227"/>
      <c r="JM334" s="227"/>
      <c r="JN334" s="227"/>
      <c r="JO334" s="227"/>
      <c r="JP334" s="227"/>
      <c r="JQ334" s="227"/>
      <c r="JR334" s="227"/>
      <c r="JS334" s="227"/>
      <c r="JT334" s="227"/>
      <c r="JU334" s="227"/>
      <c r="JV334" s="227"/>
      <c r="JW334" s="227"/>
      <c r="JX334" s="227"/>
      <c r="JY334" s="227"/>
      <c r="JZ334" s="227"/>
      <c r="KA334" s="227"/>
      <c r="KB334" s="227"/>
      <c r="KC334" s="227"/>
      <c r="KD334" s="227"/>
      <c r="KE334" s="227"/>
      <c r="KF334" s="227"/>
      <c r="KG334" s="227"/>
      <c r="KH334" s="227"/>
      <c r="KI334" s="227"/>
      <c r="KJ334" s="227"/>
      <c r="KK334" s="227"/>
      <c r="KL334" s="227"/>
      <c r="KM334" s="227"/>
      <c r="KN334" s="227"/>
      <c r="KO334" s="227"/>
      <c r="KP334" s="227"/>
      <c r="KQ334" s="227"/>
      <c r="KR334" s="227"/>
      <c r="KS334" s="227"/>
      <c r="KT334" s="227"/>
      <c r="KU334" s="227"/>
      <c r="KV334" s="227"/>
      <c r="KW334" s="227"/>
      <c r="KX334" s="227"/>
      <c r="KY334" s="227"/>
      <c r="KZ334" s="227"/>
      <c r="LA334" s="227"/>
      <c r="LB334" s="227"/>
      <c r="LC334" s="227"/>
      <c r="LD334" s="227"/>
      <c r="LE334" s="227"/>
      <c r="LF334" s="227"/>
      <c r="LG334" s="227"/>
      <c r="LH334" s="227"/>
      <c r="LI334" s="227"/>
      <c r="LJ334" s="227"/>
      <c r="LK334" s="227"/>
      <c r="LL334" s="227"/>
      <c r="LM334" s="227"/>
      <c r="LN334" s="227"/>
      <c r="LO334" s="227"/>
      <c r="LP334" s="227"/>
      <c r="LQ334" s="227"/>
      <c r="LR334" s="227"/>
      <c r="LS334" s="227"/>
      <c r="LT334" s="227"/>
      <c r="LU334" s="227"/>
      <c r="LV334" s="227"/>
      <c r="LW334" s="227"/>
      <c r="LX334" s="227"/>
      <c r="LY334" s="227"/>
      <c r="LZ334" s="227"/>
      <c r="MA334" s="227"/>
      <c r="MB334" s="227"/>
      <c r="MC334" s="227"/>
      <c r="MD334" s="227"/>
      <c r="ME334" s="227"/>
      <c r="MF334" s="227"/>
      <c r="MG334" s="227"/>
      <c r="MH334" s="227"/>
      <c r="MI334" s="227"/>
      <c r="MJ334" s="227"/>
      <c r="MK334" s="227"/>
      <c r="ML334" s="227"/>
      <c r="MM334" s="227"/>
      <c r="MN334" s="227"/>
      <c r="MO334" s="227"/>
      <c r="MP334" s="227"/>
      <c r="MQ334" s="227"/>
      <c r="MR334" s="227"/>
      <c r="MS334" s="227"/>
      <c r="MT334" s="227"/>
      <c r="MU334" s="227"/>
      <c r="MV334" s="227"/>
      <c r="MW334" s="227"/>
      <c r="MX334" s="227"/>
      <c r="MY334" s="227"/>
      <c r="MZ334" s="227"/>
      <c r="NA334" s="227"/>
      <c r="NB334" s="227"/>
      <c r="NC334" s="227"/>
      <c r="ND334" s="227"/>
      <c r="NE334" s="227"/>
      <c r="NF334" s="227"/>
      <c r="NG334" s="227"/>
      <c r="NH334" s="227"/>
      <c r="NI334" s="227"/>
      <c r="NJ334" s="227"/>
      <c r="NK334" s="227"/>
      <c r="NL334" s="227"/>
      <c r="NM334" s="227"/>
      <c r="NN334" s="227"/>
      <c r="NO334" s="227"/>
      <c r="NP334" s="227"/>
      <c r="NQ334" s="227"/>
      <c r="NR334" s="227"/>
      <c r="NS334" s="227"/>
      <c r="NT334" s="227"/>
      <c r="NU334" s="227"/>
      <c r="NV334" s="227"/>
      <c r="NW334" s="227"/>
      <c r="NX334" s="227"/>
      <c r="NY334" s="227"/>
      <c r="NZ334" s="227"/>
      <c r="OA334" s="227"/>
      <c r="OB334" s="227"/>
      <c r="OC334" s="227"/>
      <c r="OD334" s="227"/>
      <c r="OE334" s="227"/>
      <c r="OF334" s="227"/>
      <c r="OG334" s="227"/>
      <c r="OH334" s="227"/>
      <c r="OI334" s="227"/>
      <c r="OJ334" s="227"/>
      <c r="OK334" s="227"/>
      <c r="OL334" s="227"/>
      <c r="OM334" s="227"/>
      <c r="ON334" s="227"/>
      <c r="OO334" s="227"/>
      <c r="OP334" s="227"/>
      <c r="OQ334" s="227"/>
      <c r="OR334" s="227"/>
      <c r="OS334" s="227"/>
      <c r="OT334" s="227"/>
      <c r="OU334" s="227"/>
      <c r="OV334" s="227"/>
      <c r="OW334" s="227"/>
      <c r="OX334" s="227"/>
      <c r="OY334" s="227"/>
      <c r="OZ334" s="227"/>
      <c r="PA334" s="227"/>
      <c r="PB334" s="227"/>
      <c r="PC334" s="227"/>
      <c r="PD334" s="227"/>
      <c r="PE334" s="227"/>
      <c r="PF334" s="227"/>
      <c r="PG334" s="227"/>
      <c r="PH334" s="227"/>
      <c r="PI334" s="227"/>
      <c r="PJ334" s="227"/>
      <c r="PK334" s="227"/>
      <c r="PL334" s="227"/>
      <c r="PM334" s="227"/>
      <c r="PN334" s="227"/>
      <c r="PO334" s="227"/>
      <c r="PP334" s="227"/>
      <c r="PQ334" s="227"/>
      <c r="PR334" s="227"/>
      <c r="PS334" s="227"/>
      <c r="PT334" s="227"/>
      <c r="PU334" s="227"/>
      <c r="PV334" s="227"/>
      <c r="PW334" s="227"/>
      <c r="PX334" s="227"/>
      <c r="PY334" s="227"/>
      <c r="PZ334" s="227"/>
      <c r="QA334" s="227"/>
      <c r="QB334" s="227"/>
      <c r="QC334" s="227"/>
      <c r="QD334" s="227"/>
      <c r="QE334" s="227"/>
      <c r="QF334" s="227"/>
      <c r="QG334" s="227"/>
      <c r="QH334" s="227"/>
      <c r="QI334" s="227"/>
      <c r="QJ334" s="227"/>
      <c r="QK334" s="227"/>
      <c r="QL334" s="227"/>
      <c r="QM334" s="227"/>
      <c r="QN334" s="227"/>
      <c r="QO334" s="227"/>
      <c r="QP334" s="227"/>
      <c r="QQ334" s="227"/>
      <c r="QR334" s="227"/>
      <c r="QS334" s="227"/>
      <c r="QT334" s="227"/>
      <c r="QU334" s="227"/>
      <c r="QV334" s="227"/>
      <c r="QW334" s="227"/>
      <c r="QX334" s="227"/>
      <c r="QY334" s="227"/>
      <c r="QZ334" s="227"/>
      <c r="RA334" s="227"/>
      <c r="RB334" s="227"/>
      <c r="RC334" s="227"/>
      <c r="RD334" s="227"/>
      <c r="RE334" s="227"/>
      <c r="RF334" s="227"/>
      <c r="RG334" s="227"/>
      <c r="RH334" s="227"/>
      <c r="RI334" s="227"/>
      <c r="RJ334" s="227"/>
      <c r="RK334" s="227"/>
      <c r="RL334" s="227"/>
      <c r="RM334" s="227"/>
      <c r="RN334" s="227"/>
      <c r="RO334" s="227"/>
      <c r="RP334" s="227"/>
      <c r="RQ334" s="227"/>
      <c r="RR334" s="227"/>
      <c r="RS334" s="227"/>
      <c r="RT334" s="227"/>
      <c r="RU334" s="227"/>
      <c r="RV334" s="227"/>
      <c r="RW334" s="227"/>
      <c r="RX334" s="227"/>
      <c r="RY334" s="227"/>
      <c r="RZ334" s="227"/>
      <c r="SA334" s="227"/>
      <c r="SB334" s="227"/>
    </row>
    <row r="335" spans="1:496" ht="15" customHeight="1" x14ac:dyDescent="0.25">
      <c r="A335" s="228" t="str">
        <f t="shared" si="7"/>
        <v>INDEC-PB - 36320-1</v>
      </c>
      <c r="B335" s="228">
        <v>36320</v>
      </c>
      <c r="C335" s="227" t="s">
        <v>51</v>
      </c>
      <c r="D335" s="228">
        <v>1</v>
      </c>
      <c r="E335" s="248" t="s">
        <v>361</v>
      </c>
    </row>
    <row r="336" spans="1:496" ht="15" customHeight="1" x14ac:dyDescent="0.25">
      <c r="A336" s="228" t="str">
        <f t="shared" si="7"/>
        <v>INDEC-PB - 46220-1</v>
      </c>
      <c r="B336" s="228">
        <v>46220</v>
      </c>
      <c r="C336" s="227" t="s">
        <v>51</v>
      </c>
      <c r="D336" s="228">
        <v>1</v>
      </c>
      <c r="E336" s="248" t="s">
        <v>362</v>
      </c>
    </row>
    <row r="337" spans="1:496" s="233" customFormat="1" ht="15" customHeight="1" x14ac:dyDescent="0.25">
      <c r="A337" s="231"/>
      <c r="B337" s="231"/>
      <c r="D337" s="231"/>
      <c r="E337" s="249"/>
      <c r="F337" s="227"/>
      <c r="G337" s="227"/>
      <c r="H337" s="227"/>
      <c r="I337" s="227"/>
      <c r="J337" s="227"/>
      <c r="K337" s="227"/>
      <c r="L337" s="227"/>
      <c r="M337" s="227"/>
      <c r="N337" s="227"/>
      <c r="O337" s="227"/>
      <c r="P337" s="227"/>
      <c r="Q337" s="227"/>
      <c r="R337" s="227"/>
      <c r="S337" s="227"/>
      <c r="T337" s="227"/>
      <c r="U337" s="227"/>
      <c r="V337" s="227"/>
      <c r="W337" s="227"/>
      <c r="X337" s="227"/>
      <c r="Y337" s="227"/>
      <c r="Z337" s="227"/>
      <c r="AA337" s="227"/>
      <c r="AB337" s="227"/>
      <c r="AC337" s="227"/>
      <c r="AD337" s="227"/>
      <c r="AE337" s="227"/>
      <c r="AF337" s="227"/>
      <c r="AG337" s="227"/>
      <c r="AH337" s="227"/>
      <c r="AI337" s="227"/>
      <c r="AJ337" s="227"/>
      <c r="AK337" s="227"/>
      <c r="AL337" s="227"/>
      <c r="AM337" s="227"/>
      <c r="AN337" s="227"/>
      <c r="AO337" s="227"/>
      <c r="AP337" s="227"/>
      <c r="AQ337" s="227"/>
      <c r="AR337" s="227"/>
      <c r="AS337" s="227"/>
      <c r="AT337" s="227"/>
      <c r="AU337" s="227"/>
      <c r="AV337" s="227"/>
      <c r="AW337" s="227"/>
      <c r="AX337" s="227"/>
      <c r="AY337" s="227"/>
      <c r="AZ337" s="227"/>
      <c r="BA337" s="227"/>
      <c r="BB337" s="227"/>
      <c r="BC337" s="227"/>
      <c r="BD337" s="227"/>
      <c r="BE337" s="227"/>
      <c r="BF337" s="227"/>
      <c r="BG337" s="227"/>
      <c r="BH337" s="227"/>
      <c r="BI337" s="227"/>
      <c r="BJ337" s="227"/>
      <c r="BK337" s="227"/>
      <c r="BL337" s="227"/>
      <c r="BM337" s="227"/>
      <c r="BN337" s="227"/>
      <c r="BO337" s="227"/>
      <c r="BP337" s="227"/>
      <c r="BQ337" s="227"/>
      <c r="BR337" s="227"/>
      <c r="BS337" s="227"/>
      <c r="BT337" s="227"/>
      <c r="BU337" s="227"/>
      <c r="BV337" s="227"/>
      <c r="BW337" s="227"/>
      <c r="BX337" s="227"/>
      <c r="BY337" s="227"/>
      <c r="BZ337" s="227"/>
      <c r="CA337" s="227"/>
      <c r="CB337" s="227"/>
      <c r="CC337" s="227"/>
      <c r="CD337" s="227"/>
      <c r="CE337" s="227"/>
      <c r="CF337" s="227"/>
      <c r="CG337" s="227"/>
      <c r="CH337" s="227"/>
      <c r="CI337" s="227"/>
      <c r="CJ337" s="227"/>
      <c r="CK337" s="227"/>
      <c r="CL337" s="227"/>
      <c r="CM337" s="227"/>
      <c r="CN337" s="227"/>
      <c r="CO337" s="227"/>
      <c r="CP337" s="227"/>
      <c r="CQ337" s="227"/>
      <c r="CR337" s="227"/>
      <c r="CS337" s="227"/>
      <c r="CT337" s="227"/>
      <c r="CU337" s="227"/>
      <c r="CV337" s="227"/>
      <c r="CW337" s="227"/>
      <c r="CX337" s="227"/>
      <c r="CY337" s="227"/>
      <c r="CZ337" s="227"/>
      <c r="DA337" s="227"/>
      <c r="DB337" s="227"/>
      <c r="DC337" s="227"/>
      <c r="DD337" s="227"/>
      <c r="DE337" s="227"/>
      <c r="DF337" s="227"/>
      <c r="DG337" s="227"/>
      <c r="DH337" s="227"/>
      <c r="DI337" s="227"/>
      <c r="DJ337" s="227"/>
      <c r="DK337" s="227"/>
      <c r="DL337" s="227"/>
      <c r="DM337" s="227"/>
      <c r="DN337" s="227"/>
      <c r="DO337" s="227"/>
      <c r="DP337" s="227"/>
      <c r="DQ337" s="227"/>
      <c r="DR337" s="227"/>
      <c r="DS337" s="227"/>
      <c r="DT337" s="227"/>
      <c r="DU337" s="227"/>
      <c r="DV337" s="227"/>
      <c r="DW337" s="227"/>
      <c r="DX337" s="227"/>
      <c r="DY337" s="227"/>
      <c r="DZ337" s="227"/>
      <c r="EA337" s="227"/>
      <c r="EB337" s="227"/>
      <c r="EC337" s="227"/>
      <c r="ED337" s="227"/>
      <c r="EE337" s="227"/>
      <c r="EF337" s="227"/>
      <c r="EG337" s="227"/>
      <c r="EH337" s="227"/>
      <c r="EI337" s="227"/>
      <c r="EJ337" s="227"/>
      <c r="EK337" s="227"/>
      <c r="EL337" s="227"/>
      <c r="EM337" s="227"/>
      <c r="EN337" s="227"/>
      <c r="EO337" s="227"/>
      <c r="EP337" s="227"/>
      <c r="EQ337" s="227"/>
      <c r="ER337" s="227"/>
      <c r="ES337" s="227"/>
      <c r="ET337" s="227"/>
      <c r="EU337" s="227"/>
      <c r="EV337" s="227"/>
      <c r="EW337" s="227"/>
      <c r="EX337" s="227"/>
      <c r="EY337" s="227"/>
      <c r="EZ337" s="227"/>
      <c r="FA337" s="227"/>
      <c r="FB337" s="227"/>
      <c r="FC337" s="227"/>
      <c r="FD337" s="227"/>
      <c r="FE337" s="227"/>
      <c r="FF337" s="227"/>
      <c r="FG337" s="227"/>
      <c r="FH337" s="227"/>
      <c r="FI337" s="227"/>
      <c r="FJ337" s="227"/>
      <c r="FK337" s="227"/>
      <c r="FL337" s="227"/>
      <c r="FM337" s="227"/>
      <c r="FN337" s="227"/>
      <c r="FO337" s="227"/>
      <c r="FP337" s="227"/>
      <c r="FQ337" s="227"/>
      <c r="FR337" s="227"/>
      <c r="FS337" s="227"/>
      <c r="FT337" s="227"/>
      <c r="FU337" s="227"/>
      <c r="FV337" s="227"/>
      <c r="FW337" s="227"/>
      <c r="FX337" s="227"/>
      <c r="FY337" s="227"/>
      <c r="FZ337" s="227"/>
      <c r="GA337" s="227"/>
      <c r="GB337" s="227"/>
      <c r="GC337" s="227"/>
      <c r="GD337" s="227"/>
      <c r="GE337" s="227"/>
      <c r="GF337" s="227"/>
      <c r="GG337" s="227"/>
      <c r="GH337" s="227"/>
      <c r="GI337" s="227"/>
      <c r="GJ337" s="227"/>
      <c r="GK337" s="227"/>
      <c r="GL337" s="227"/>
      <c r="GM337" s="227"/>
      <c r="GN337" s="227"/>
      <c r="GO337" s="227"/>
      <c r="GP337" s="227"/>
      <c r="GQ337" s="227"/>
      <c r="GR337" s="227"/>
      <c r="GS337" s="227"/>
      <c r="GT337" s="227"/>
      <c r="GU337" s="227"/>
      <c r="GV337" s="227"/>
      <c r="GW337" s="227"/>
      <c r="GX337" s="227"/>
      <c r="GY337" s="227"/>
      <c r="GZ337" s="227"/>
      <c r="HA337" s="227"/>
      <c r="HB337" s="227"/>
      <c r="HC337" s="227"/>
      <c r="HD337" s="227"/>
      <c r="HE337" s="227"/>
      <c r="HF337" s="227"/>
      <c r="HG337" s="227"/>
      <c r="HH337" s="227"/>
      <c r="HI337" s="227"/>
      <c r="HJ337" s="227"/>
      <c r="HK337" s="227"/>
      <c r="HL337" s="227"/>
      <c r="HM337" s="227"/>
      <c r="HN337" s="227"/>
      <c r="HO337" s="227"/>
      <c r="HP337" s="227"/>
      <c r="HQ337" s="227"/>
      <c r="HR337" s="227"/>
      <c r="HS337" s="227"/>
      <c r="HT337" s="227"/>
      <c r="HU337" s="227"/>
      <c r="HV337" s="227"/>
      <c r="HW337" s="227"/>
      <c r="HX337" s="227"/>
      <c r="HY337" s="227"/>
      <c r="HZ337" s="227"/>
      <c r="IA337" s="227"/>
      <c r="IB337" s="227"/>
      <c r="IC337" s="227"/>
      <c r="ID337" s="227"/>
      <c r="IE337" s="227"/>
      <c r="IF337" s="227"/>
      <c r="IG337" s="227"/>
      <c r="IH337" s="227"/>
      <c r="II337" s="227"/>
      <c r="IJ337" s="227"/>
      <c r="IK337" s="227"/>
      <c r="IL337" s="227"/>
      <c r="IM337" s="227"/>
      <c r="IN337" s="227"/>
      <c r="IO337" s="227"/>
      <c r="IP337" s="227"/>
      <c r="IQ337" s="227"/>
      <c r="IR337" s="227"/>
      <c r="IS337" s="227"/>
      <c r="IT337" s="227"/>
      <c r="IU337" s="227"/>
      <c r="IV337" s="227"/>
      <c r="IW337" s="227"/>
      <c r="IX337" s="227"/>
      <c r="IY337" s="227"/>
      <c r="IZ337" s="227"/>
      <c r="JA337" s="227"/>
      <c r="JB337" s="227"/>
      <c r="JC337" s="227"/>
      <c r="JD337" s="227"/>
      <c r="JE337" s="227"/>
      <c r="JF337" s="227"/>
      <c r="JG337" s="227"/>
      <c r="JH337" s="227"/>
      <c r="JI337" s="227"/>
      <c r="JJ337" s="227"/>
      <c r="JK337" s="227"/>
      <c r="JL337" s="227"/>
      <c r="JM337" s="227"/>
      <c r="JN337" s="227"/>
      <c r="JO337" s="227"/>
      <c r="JP337" s="227"/>
      <c r="JQ337" s="227"/>
      <c r="JR337" s="227"/>
      <c r="JS337" s="227"/>
      <c r="JT337" s="227"/>
      <c r="JU337" s="227"/>
      <c r="JV337" s="227"/>
      <c r="JW337" s="227"/>
      <c r="JX337" s="227"/>
      <c r="JY337" s="227"/>
      <c r="JZ337" s="227"/>
      <c r="KA337" s="227"/>
      <c r="KB337" s="227"/>
      <c r="KC337" s="227"/>
      <c r="KD337" s="227"/>
      <c r="KE337" s="227"/>
      <c r="KF337" s="227"/>
      <c r="KG337" s="227"/>
      <c r="KH337" s="227"/>
      <c r="KI337" s="227"/>
      <c r="KJ337" s="227"/>
      <c r="KK337" s="227"/>
      <c r="KL337" s="227"/>
      <c r="KM337" s="227"/>
      <c r="KN337" s="227"/>
      <c r="KO337" s="227"/>
      <c r="KP337" s="227"/>
      <c r="KQ337" s="227"/>
      <c r="KR337" s="227"/>
      <c r="KS337" s="227"/>
      <c r="KT337" s="227"/>
      <c r="KU337" s="227"/>
      <c r="KV337" s="227"/>
      <c r="KW337" s="227"/>
      <c r="KX337" s="227"/>
      <c r="KY337" s="227"/>
      <c r="KZ337" s="227"/>
      <c r="LA337" s="227"/>
      <c r="LB337" s="227"/>
      <c r="LC337" s="227"/>
      <c r="LD337" s="227"/>
      <c r="LE337" s="227"/>
      <c r="LF337" s="227"/>
      <c r="LG337" s="227"/>
      <c r="LH337" s="227"/>
      <c r="LI337" s="227"/>
      <c r="LJ337" s="227"/>
      <c r="LK337" s="227"/>
      <c r="LL337" s="227"/>
      <c r="LM337" s="227"/>
      <c r="LN337" s="227"/>
      <c r="LO337" s="227"/>
      <c r="LP337" s="227"/>
      <c r="LQ337" s="227"/>
      <c r="LR337" s="227"/>
      <c r="LS337" s="227"/>
      <c r="LT337" s="227"/>
      <c r="LU337" s="227"/>
      <c r="LV337" s="227"/>
      <c r="LW337" s="227"/>
      <c r="LX337" s="227"/>
      <c r="LY337" s="227"/>
      <c r="LZ337" s="227"/>
      <c r="MA337" s="227"/>
      <c r="MB337" s="227"/>
      <c r="MC337" s="227"/>
      <c r="MD337" s="227"/>
      <c r="ME337" s="227"/>
      <c r="MF337" s="227"/>
      <c r="MG337" s="227"/>
      <c r="MH337" s="227"/>
      <c r="MI337" s="227"/>
      <c r="MJ337" s="227"/>
      <c r="MK337" s="227"/>
      <c r="ML337" s="227"/>
      <c r="MM337" s="227"/>
      <c r="MN337" s="227"/>
      <c r="MO337" s="227"/>
      <c r="MP337" s="227"/>
      <c r="MQ337" s="227"/>
      <c r="MR337" s="227"/>
      <c r="MS337" s="227"/>
      <c r="MT337" s="227"/>
      <c r="MU337" s="227"/>
      <c r="MV337" s="227"/>
      <c r="MW337" s="227"/>
      <c r="MX337" s="227"/>
      <c r="MY337" s="227"/>
      <c r="MZ337" s="227"/>
      <c r="NA337" s="227"/>
      <c r="NB337" s="227"/>
      <c r="NC337" s="227"/>
      <c r="ND337" s="227"/>
      <c r="NE337" s="227"/>
      <c r="NF337" s="227"/>
      <c r="NG337" s="227"/>
      <c r="NH337" s="227"/>
      <c r="NI337" s="227"/>
      <c r="NJ337" s="227"/>
      <c r="NK337" s="227"/>
      <c r="NL337" s="227"/>
      <c r="NM337" s="227"/>
      <c r="NN337" s="227"/>
      <c r="NO337" s="227"/>
      <c r="NP337" s="227"/>
      <c r="NQ337" s="227"/>
      <c r="NR337" s="227"/>
      <c r="NS337" s="227"/>
      <c r="NT337" s="227"/>
      <c r="NU337" s="227"/>
      <c r="NV337" s="227"/>
      <c r="NW337" s="227"/>
      <c r="NX337" s="227"/>
      <c r="NY337" s="227"/>
      <c r="NZ337" s="227"/>
      <c r="OA337" s="227"/>
      <c r="OB337" s="227"/>
      <c r="OC337" s="227"/>
      <c r="OD337" s="227"/>
      <c r="OE337" s="227"/>
      <c r="OF337" s="227"/>
      <c r="OG337" s="227"/>
      <c r="OH337" s="227"/>
      <c r="OI337" s="227"/>
      <c r="OJ337" s="227"/>
      <c r="OK337" s="227"/>
      <c r="OL337" s="227"/>
      <c r="OM337" s="227"/>
      <c r="ON337" s="227"/>
      <c r="OO337" s="227"/>
      <c r="OP337" s="227"/>
      <c r="OQ337" s="227"/>
      <c r="OR337" s="227"/>
      <c r="OS337" s="227"/>
      <c r="OT337" s="227"/>
      <c r="OU337" s="227"/>
      <c r="OV337" s="227"/>
      <c r="OW337" s="227"/>
      <c r="OX337" s="227"/>
      <c r="OY337" s="227"/>
      <c r="OZ337" s="227"/>
      <c r="PA337" s="227"/>
      <c r="PB337" s="227"/>
      <c r="PC337" s="227"/>
      <c r="PD337" s="227"/>
      <c r="PE337" s="227"/>
      <c r="PF337" s="227"/>
      <c r="PG337" s="227"/>
      <c r="PH337" s="227"/>
      <c r="PI337" s="227"/>
      <c r="PJ337" s="227"/>
      <c r="PK337" s="227"/>
      <c r="PL337" s="227"/>
      <c r="PM337" s="227"/>
      <c r="PN337" s="227"/>
      <c r="PO337" s="227"/>
      <c r="PP337" s="227"/>
      <c r="PQ337" s="227"/>
      <c r="PR337" s="227"/>
      <c r="PS337" s="227"/>
      <c r="PT337" s="227"/>
      <c r="PU337" s="227"/>
      <c r="PV337" s="227"/>
      <c r="PW337" s="227"/>
      <c r="PX337" s="227"/>
      <c r="PY337" s="227"/>
      <c r="PZ337" s="227"/>
      <c r="QA337" s="227"/>
      <c r="QB337" s="227"/>
      <c r="QC337" s="227"/>
      <c r="QD337" s="227"/>
      <c r="QE337" s="227"/>
      <c r="QF337" s="227"/>
      <c r="QG337" s="227"/>
      <c r="QH337" s="227"/>
      <c r="QI337" s="227"/>
      <c r="QJ337" s="227"/>
      <c r="QK337" s="227"/>
      <c r="QL337" s="227"/>
      <c r="QM337" s="227"/>
      <c r="QN337" s="227"/>
      <c r="QO337" s="227"/>
      <c r="QP337" s="227"/>
      <c r="QQ337" s="227"/>
      <c r="QR337" s="227"/>
      <c r="QS337" s="227"/>
      <c r="QT337" s="227"/>
      <c r="QU337" s="227"/>
      <c r="QV337" s="227"/>
      <c r="QW337" s="227"/>
      <c r="QX337" s="227"/>
      <c r="QY337" s="227"/>
      <c r="QZ337" s="227"/>
      <c r="RA337" s="227"/>
      <c r="RB337" s="227"/>
      <c r="RC337" s="227"/>
      <c r="RD337" s="227"/>
      <c r="RE337" s="227"/>
      <c r="RF337" s="227"/>
      <c r="RG337" s="227"/>
      <c r="RH337" s="227"/>
      <c r="RI337" s="227"/>
      <c r="RJ337" s="227"/>
      <c r="RK337" s="227"/>
      <c r="RL337" s="227"/>
      <c r="RM337" s="227"/>
      <c r="RN337" s="227"/>
      <c r="RO337" s="227"/>
      <c r="RP337" s="227"/>
      <c r="RQ337" s="227"/>
      <c r="RR337" s="227"/>
      <c r="RS337" s="227"/>
      <c r="RT337" s="227"/>
      <c r="RU337" s="227"/>
      <c r="RV337" s="227"/>
      <c r="RW337" s="227"/>
      <c r="RX337" s="227"/>
      <c r="RY337" s="227"/>
      <c r="RZ337" s="227"/>
      <c r="SA337" s="227"/>
      <c r="SB337" s="227"/>
    </row>
    <row r="338" spans="1:496" ht="15" customHeight="1" x14ac:dyDescent="0.25">
      <c r="A338" s="228" t="str">
        <f t="shared" si="7"/>
        <v>INDEC-PB - 37440-1</v>
      </c>
      <c r="B338" s="228">
        <v>37440</v>
      </c>
      <c r="C338" s="227" t="s">
        <v>51</v>
      </c>
      <c r="D338" s="228">
        <v>1</v>
      </c>
      <c r="E338" s="248" t="s">
        <v>363</v>
      </c>
    </row>
    <row r="339" spans="1:496" ht="15" customHeight="1" x14ac:dyDescent="0.25">
      <c r="A339" s="228" t="str">
        <f t="shared" si="7"/>
        <v>INDEC-PB - 42992-1</v>
      </c>
      <c r="B339" s="228">
        <v>42992</v>
      </c>
      <c r="C339" s="227" t="s">
        <v>51</v>
      </c>
      <c r="D339" s="228">
        <v>1</v>
      </c>
      <c r="E339" s="248" t="s">
        <v>364</v>
      </c>
    </row>
    <row r="340" spans="1:496" ht="15" customHeight="1" x14ac:dyDescent="0.25">
      <c r="A340" s="228" t="str">
        <f t="shared" si="7"/>
        <v>INDEC-PB - 42999-2</v>
      </c>
      <c r="B340" s="228">
        <v>42999</v>
      </c>
      <c r="C340" s="227" t="s">
        <v>51</v>
      </c>
      <c r="D340" s="228">
        <v>2</v>
      </c>
      <c r="E340" s="248" t="s">
        <v>365</v>
      </c>
    </row>
    <row r="341" spans="1:496" ht="15" customHeight="1" x14ac:dyDescent="0.25">
      <c r="A341" s="228" t="str">
        <f t="shared" si="7"/>
        <v>INDEC-PB - 42944-2</v>
      </c>
      <c r="B341" s="228">
        <v>42944</v>
      </c>
      <c r="C341" s="227" t="s">
        <v>51</v>
      </c>
      <c r="D341" s="228">
        <v>2</v>
      </c>
      <c r="E341" s="248" t="s">
        <v>366</v>
      </c>
    </row>
    <row r="342" spans="1:496" ht="15" customHeight="1" x14ac:dyDescent="0.25">
      <c r="A342" s="228" t="str">
        <f t="shared" si="7"/>
        <v>INDEC-PB - 43230-1</v>
      </c>
      <c r="B342" s="228">
        <v>43230</v>
      </c>
      <c r="C342" s="227" t="s">
        <v>51</v>
      </c>
      <c r="D342" s="228">
        <v>1</v>
      </c>
      <c r="E342" s="248" t="s">
        <v>367</v>
      </c>
    </row>
    <row r="343" spans="1:496" ht="15" customHeight="1" x14ac:dyDescent="0.25">
      <c r="A343" s="228" t="str">
        <f t="shared" si="7"/>
        <v>INDEC-PB - 46340-1</v>
      </c>
      <c r="B343" s="228">
        <v>46340</v>
      </c>
      <c r="C343" s="227" t="s">
        <v>51</v>
      </c>
      <c r="D343" s="228">
        <v>1</v>
      </c>
      <c r="E343" s="248" t="s">
        <v>368</v>
      </c>
    </row>
    <row r="344" spans="1:496" s="233" customFormat="1" ht="15" customHeight="1" x14ac:dyDescent="0.25">
      <c r="A344" s="231"/>
      <c r="B344" s="231"/>
      <c r="D344" s="231"/>
      <c r="E344" s="249"/>
      <c r="F344" s="227"/>
      <c r="G344" s="227"/>
      <c r="H344" s="227"/>
      <c r="I344" s="227"/>
      <c r="J344" s="227"/>
      <c r="K344" s="227"/>
      <c r="L344" s="227"/>
      <c r="M344" s="227"/>
      <c r="N344" s="227"/>
      <c r="O344" s="227"/>
      <c r="P344" s="227"/>
      <c r="Q344" s="227"/>
      <c r="R344" s="227"/>
      <c r="S344" s="227"/>
      <c r="T344" s="227"/>
      <c r="U344" s="227"/>
      <c r="V344" s="227"/>
      <c r="W344" s="227"/>
      <c r="X344" s="227"/>
      <c r="Y344" s="227"/>
      <c r="Z344" s="227"/>
      <c r="AA344" s="227"/>
      <c r="AB344" s="227"/>
      <c r="AC344" s="227"/>
      <c r="AD344" s="227"/>
      <c r="AE344" s="227"/>
      <c r="AF344" s="227"/>
      <c r="AG344" s="227"/>
      <c r="AH344" s="227"/>
      <c r="AI344" s="227"/>
      <c r="AJ344" s="227"/>
      <c r="AK344" s="227"/>
      <c r="AL344" s="227"/>
      <c r="AM344" s="227"/>
      <c r="AN344" s="227"/>
      <c r="AO344" s="227"/>
      <c r="AP344" s="227"/>
      <c r="AQ344" s="227"/>
      <c r="AR344" s="227"/>
      <c r="AS344" s="227"/>
      <c r="AT344" s="227"/>
      <c r="AU344" s="227"/>
      <c r="AV344" s="227"/>
      <c r="AW344" s="227"/>
      <c r="AX344" s="227"/>
      <c r="AY344" s="227"/>
      <c r="AZ344" s="227"/>
      <c r="BA344" s="227"/>
      <c r="BB344" s="227"/>
      <c r="BC344" s="227"/>
      <c r="BD344" s="227"/>
      <c r="BE344" s="227"/>
      <c r="BF344" s="227"/>
      <c r="BG344" s="227"/>
      <c r="BH344" s="227"/>
      <c r="BI344" s="227"/>
      <c r="BJ344" s="227"/>
      <c r="BK344" s="227"/>
      <c r="BL344" s="227"/>
      <c r="BM344" s="227"/>
      <c r="BN344" s="227"/>
      <c r="BO344" s="227"/>
      <c r="BP344" s="227"/>
      <c r="BQ344" s="227"/>
      <c r="BR344" s="227"/>
      <c r="BS344" s="227"/>
      <c r="BT344" s="227"/>
      <c r="BU344" s="227"/>
      <c r="BV344" s="227"/>
      <c r="BW344" s="227"/>
      <c r="BX344" s="227"/>
      <c r="BY344" s="227"/>
      <c r="BZ344" s="227"/>
      <c r="CA344" s="227"/>
      <c r="CB344" s="227"/>
      <c r="CC344" s="227"/>
      <c r="CD344" s="227"/>
      <c r="CE344" s="227"/>
      <c r="CF344" s="227"/>
      <c r="CG344" s="227"/>
      <c r="CH344" s="227"/>
      <c r="CI344" s="227"/>
      <c r="CJ344" s="227"/>
      <c r="CK344" s="227"/>
      <c r="CL344" s="227"/>
      <c r="CM344" s="227"/>
      <c r="CN344" s="227"/>
      <c r="CO344" s="227"/>
      <c r="CP344" s="227"/>
      <c r="CQ344" s="227"/>
      <c r="CR344" s="227"/>
      <c r="CS344" s="227"/>
      <c r="CT344" s="227"/>
      <c r="CU344" s="227"/>
      <c r="CV344" s="227"/>
      <c r="CW344" s="227"/>
      <c r="CX344" s="227"/>
      <c r="CY344" s="227"/>
      <c r="CZ344" s="227"/>
      <c r="DA344" s="227"/>
      <c r="DB344" s="227"/>
      <c r="DC344" s="227"/>
      <c r="DD344" s="227"/>
      <c r="DE344" s="227"/>
      <c r="DF344" s="227"/>
      <c r="DG344" s="227"/>
      <c r="DH344" s="227"/>
      <c r="DI344" s="227"/>
      <c r="DJ344" s="227"/>
      <c r="DK344" s="227"/>
      <c r="DL344" s="227"/>
      <c r="DM344" s="227"/>
      <c r="DN344" s="227"/>
      <c r="DO344" s="227"/>
      <c r="DP344" s="227"/>
      <c r="DQ344" s="227"/>
      <c r="DR344" s="227"/>
      <c r="DS344" s="227"/>
      <c r="DT344" s="227"/>
      <c r="DU344" s="227"/>
      <c r="DV344" s="227"/>
      <c r="DW344" s="227"/>
      <c r="DX344" s="227"/>
      <c r="DY344" s="227"/>
      <c r="DZ344" s="227"/>
      <c r="EA344" s="227"/>
      <c r="EB344" s="227"/>
      <c r="EC344" s="227"/>
      <c r="ED344" s="227"/>
      <c r="EE344" s="227"/>
      <c r="EF344" s="227"/>
      <c r="EG344" s="227"/>
      <c r="EH344" s="227"/>
      <c r="EI344" s="227"/>
      <c r="EJ344" s="227"/>
      <c r="EK344" s="227"/>
      <c r="EL344" s="227"/>
      <c r="EM344" s="227"/>
      <c r="EN344" s="227"/>
      <c r="EO344" s="227"/>
      <c r="EP344" s="227"/>
      <c r="EQ344" s="227"/>
      <c r="ER344" s="227"/>
      <c r="ES344" s="227"/>
      <c r="ET344" s="227"/>
      <c r="EU344" s="227"/>
      <c r="EV344" s="227"/>
      <c r="EW344" s="227"/>
      <c r="EX344" s="227"/>
      <c r="EY344" s="227"/>
      <c r="EZ344" s="227"/>
      <c r="FA344" s="227"/>
      <c r="FB344" s="227"/>
      <c r="FC344" s="227"/>
      <c r="FD344" s="227"/>
      <c r="FE344" s="227"/>
      <c r="FF344" s="227"/>
      <c r="FG344" s="227"/>
      <c r="FH344" s="227"/>
      <c r="FI344" s="227"/>
      <c r="FJ344" s="227"/>
      <c r="FK344" s="227"/>
      <c r="FL344" s="227"/>
      <c r="FM344" s="227"/>
      <c r="FN344" s="227"/>
      <c r="FO344" s="227"/>
      <c r="FP344" s="227"/>
      <c r="FQ344" s="227"/>
      <c r="FR344" s="227"/>
      <c r="FS344" s="227"/>
      <c r="FT344" s="227"/>
      <c r="FU344" s="227"/>
      <c r="FV344" s="227"/>
      <c r="FW344" s="227"/>
      <c r="FX344" s="227"/>
      <c r="FY344" s="227"/>
      <c r="FZ344" s="227"/>
      <c r="GA344" s="227"/>
      <c r="GB344" s="227"/>
      <c r="GC344" s="227"/>
      <c r="GD344" s="227"/>
      <c r="GE344" s="227"/>
      <c r="GF344" s="227"/>
      <c r="GG344" s="227"/>
      <c r="GH344" s="227"/>
      <c r="GI344" s="227"/>
      <c r="GJ344" s="227"/>
      <c r="GK344" s="227"/>
      <c r="GL344" s="227"/>
      <c r="GM344" s="227"/>
      <c r="GN344" s="227"/>
      <c r="GO344" s="227"/>
      <c r="GP344" s="227"/>
      <c r="GQ344" s="227"/>
      <c r="GR344" s="227"/>
      <c r="GS344" s="227"/>
      <c r="GT344" s="227"/>
      <c r="GU344" s="227"/>
      <c r="GV344" s="227"/>
      <c r="GW344" s="227"/>
      <c r="GX344" s="227"/>
      <c r="GY344" s="227"/>
      <c r="GZ344" s="227"/>
      <c r="HA344" s="227"/>
      <c r="HB344" s="227"/>
      <c r="HC344" s="227"/>
      <c r="HD344" s="227"/>
      <c r="HE344" s="227"/>
      <c r="HF344" s="227"/>
      <c r="HG344" s="227"/>
      <c r="HH344" s="227"/>
      <c r="HI344" s="227"/>
      <c r="HJ344" s="227"/>
      <c r="HK344" s="227"/>
      <c r="HL344" s="227"/>
      <c r="HM344" s="227"/>
      <c r="HN344" s="227"/>
      <c r="HO344" s="227"/>
      <c r="HP344" s="227"/>
      <c r="HQ344" s="227"/>
      <c r="HR344" s="227"/>
      <c r="HS344" s="227"/>
      <c r="HT344" s="227"/>
      <c r="HU344" s="227"/>
      <c r="HV344" s="227"/>
      <c r="HW344" s="227"/>
      <c r="HX344" s="227"/>
      <c r="HY344" s="227"/>
      <c r="HZ344" s="227"/>
      <c r="IA344" s="227"/>
      <c r="IB344" s="227"/>
      <c r="IC344" s="227"/>
      <c r="ID344" s="227"/>
      <c r="IE344" s="227"/>
      <c r="IF344" s="227"/>
      <c r="IG344" s="227"/>
      <c r="IH344" s="227"/>
      <c r="II344" s="227"/>
      <c r="IJ344" s="227"/>
      <c r="IK344" s="227"/>
      <c r="IL344" s="227"/>
      <c r="IM344" s="227"/>
      <c r="IN344" s="227"/>
      <c r="IO344" s="227"/>
      <c r="IP344" s="227"/>
      <c r="IQ344" s="227"/>
      <c r="IR344" s="227"/>
      <c r="IS344" s="227"/>
      <c r="IT344" s="227"/>
      <c r="IU344" s="227"/>
      <c r="IV344" s="227"/>
      <c r="IW344" s="227"/>
      <c r="IX344" s="227"/>
      <c r="IY344" s="227"/>
      <c r="IZ344" s="227"/>
      <c r="JA344" s="227"/>
      <c r="JB344" s="227"/>
      <c r="JC344" s="227"/>
      <c r="JD344" s="227"/>
      <c r="JE344" s="227"/>
      <c r="JF344" s="227"/>
      <c r="JG344" s="227"/>
      <c r="JH344" s="227"/>
      <c r="JI344" s="227"/>
      <c r="JJ344" s="227"/>
      <c r="JK344" s="227"/>
      <c r="JL344" s="227"/>
      <c r="JM344" s="227"/>
      <c r="JN344" s="227"/>
      <c r="JO344" s="227"/>
      <c r="JP344" s="227"/>
      <c r="JQ344" s="227"/>
      <c r="JR344" s="227"/>
      <c r="JS344" s="227"/>
      <c r="JT344" s="227"/>
      <c r="JU344" s="227"/>
      <c r="JV344" s="227"/>
      <c r="JW344" s="227"/>
      <c r="JX344" s="227"/>
      <c r="JY344" s="227"/>
      <c r="JZ344" s="227"/>
      <c r="KA344" s="227"/>
      <c r="KB344" s="227"/>
      <c r="KC344" s="227"/>
      <c r="KD344" s="227"/>
      <c r="KE344" s="227"/>
      <c r="KF344" s="227"/>
      <c r="KG344" s="227"/>
      <c r="KH344" s="227"/>
      <c r="KI344" s="227"/>
      <c r="KJ344" s="227"/>
      <c r="KK344" s="227"/>
      <c r="KL344" s="227"/>
      <c r="KM344" s="227"/>
      <c r="KN344" s="227"/>
      <c r="KO344" s="227"/>
      <c r="KP344" s="227"/>
      <c r="KQ344" s="227"/>
      <c r="KR344" s="227"/>
      <c r="KS344" s="227"/>
      <c r="KT344" s="227"/>
      <c r="KU344" s="227"/>
      <c r="KV344" s="227"/>
      <c r="KW344" s="227"/>
      <c r="KX344" s="227"/>
      <c r="KY344" s="227"/>
      <c r="KZ344" s="227"/>
      <c r="LA344" s="227"/>
      <c r="LB344" s="227"/>
      <c r="LC344" s="227"/>
      <c r="LD344" s="227"/>
      <c r="LE344" s="227"/>
      <c r="LF344" s="227"/>
      <c r="LG344" s="227"/>
      <c r="LH344" s="227"/>
      <c r="LI344" s="227"/>
      <c r="LJ344" s="227"/>
      <c r="LK344" s="227"/>
      <c r="LL344" s="227"/>
      <c r="LM344" s="227"/>
      <c r="LN344" s="227"/>
      <c r="LO344" s="227"/>
      <c r="LP344" s="227"/>
      <c r="LQ344" s="227"/>
      <c r="LR344" s="227"/>
      <c r="LS344" s="227"/>
      <c r="LT344" s="227"/>
      <c r="LU344" s="227"/>
      <c r="LV344" s="227"/>
      <c r="LW344" s="227"/>
      <c r="LX344" s="227"/>
      <c r="LY344" s="227"/>
      <c r="LZ344" s="227"/>
      <c r="MA344" s="227"/>
      <c r="MB344" s="227"/>
      <c r="MC344" s="227"/>
      <c r="MD344" s="227"/>
      <c r="ME344" s="227"/>
      <c r="MF344" s="227"/>
      <c r="MG344" s="227"/>
      <c r="MH344" s="227"/>
      <c r="MI344" s="227"/>
      <c r="MJ344" s="227"/>
      <c r="MK344" s="227"/>
      <c r="ML344" s="227"/>
      <c r="MM344" s="227"/>
      <c r="MN344" s="227"/>
      <c r="MO344" s="227"/>
      <c r="MP344" s="227"/>
      <c r="MQ344" s="227"/>
      <c r="MR344" s="227"/>
      <c r="MS344" s="227"/>
      <c r="MT344" s="227"/>
      <c r="MU344" s="227"/>
      <c r="MV344" s="227"/>
      <c r="MW344" s="227"/>
      <c r="MX344" s="227"/>
      <c r="MY344" s="227"/>
      <c r="MZ344" s="227"/>
      <c r="NA344" s="227"/>
      <c r="NB344" s="227"/>
      <c r="NC344" s="227"/>
      <c r="ND344" s="227"/>
      <c r="NE344" s="227"/>
      <c r="NF344" s="227"/>
      <c r="NG344" s="227"/>
      <c r="NH344" s="227"/>
      <c r="NI344" s="227"/>
      <c r="NJ344" s="227"/>
      <c r="NK344" s="227"/>
      <c r="NL344" s="227"/>
      <c r="NM344" s="227"/>
      <c r="NN344" s="227"/>
      <c r="NO344" s="227"/>
      <c r="NP344" s="227"/>
      <c r="NQ344" s="227"/>
      <c r="NR344" s="227"/>
      <c r="NS344" s="227"/>
      <c r="NT344" s="227"/>
      <c r="NU344" s="227"/>
      <c r="NV344" s="227"/>
      <c r="NW344" s="227"/>
      <c r="NX344" s="227"/>
      <c r="NY344" s="227"/>
      <c r="NZ344" s="227"/>
      <c r="OA344" s="227"/>
      <c r="OB344" s="227"/>
      <c r="OC344" s="227"/>
      <c r="OD344" s="227"/>
      <c r="OE344" s="227"/>
      <c r="OF344" s="227"/>
      <c r="OG344" s="227"/>
      <c r="OH344" s="227"/>
      <c r="OI344" s="227"/>
      <c r="OJ344" s="227"/>
      <c r="OK344" s="227"/>
      <c r="OL344" s="227"/>
      <c r="OM344" s="227"/>
      <c r="ON344" s="227"/>
      <c r="OO344" s="227"/>
      <c r="OP344" s="227"/>
      <c r="OQ344" s="227"/>
      <c r="OR344" s="227"/>
      <c r="OS344" s="227"/>
      <c r="OT344" s="227"/>
      <c r="OU344" s="227"/>
      <c r="OV344" s="227"/>
      <c r="OW344" s="227"/>
      <c r="OX344" s="227"/>
      <c r="OY344" s="227"/>
      <c r="OZ344" s="227"/>
      <c r="PA344" s="227"/>
      <c r="PB344" s="227"/>
      <c r="PC344" s="227"/>
      <c r="PD344" s="227"/>
      <c r="PE344" s="227"/>
      <c r="PF344" s="227"/>
      <c r="PG344" s="227"/>
      <c r="PH344" s="227"/>
      <c r="PI344" s="227"/>
      <c r="PJ344" s="227"/>
      <c r="PK344" s="227"/>
      <c r="PL344" s="227"/>
      <c r="PM344" s="227"/>
      <c r="PN344" s="227"/>
      <c r="PO344" s="227"/>
      <c r="PP344" s="227"/>
      <c r="PQ344" s="227"/>
      <c r="PR344" s="227"/>
      <c r="PS344" s="227"/>
      <c r="PT344" s="227"/>
      <c r="PU344" s="227"/>
      <c r="PV344" s="227"/>
      <c r="PW344" s="227"/>
      <c r="PX344" s="227"/>
      <c r="PY344" s="227"/>
      <c r="PZ344" s="227"/>
      <c r="QA344" s="227"/>
      <c r="QB344" s="227"/>
      <c r="QC344" s="227"/>
      <c r="QD344" s="227"/>
      <c r="QE344" s="227"/>
      <c r="QF344" s="227"/>
      <c r="QG344" s="227"/>
      <c r="QH344" s="227"/>
      <c r="QI344" s="227"/>
      <c r="QJ344" s="227"/>
      <c r="QK344" s="227"/>
      <c r="QL344" s="227"/>
      <c r="QM344" s="227"/>
      <c r="QN344" s="227"/>
      <c r="QO344" s="227"/>
      <c r="QP344" s="227"/>
      <c r="QQ344" s="227"/>
      <c r="QR344" s="227"/>
      <c r="QS344" s="227"/>
      <c r="QT344" s="227"/>
      <c r="QU344" s="227"/>
      <c r="QV344" s="227"/>
      <c r="QW344" s="227"/>
      <c r="QX344" s="227"/>
      <c r="QY344" s="227"/>
      <c r="QZ344" s="227"/>
      <c r="RA344" s="227"/>
      <c r="RB344" s="227"/>
      <c r="RC344" s="227"/>
      <c r="RD344" s="227"/>
      <c r="RE344" s="227"/>
      <c r="RF344" s="227"/>
      <c r="RG344" s="227"/>
      <c r="RH344" s="227"/>
      <c r="RI344" s="227"/>
      <c r="RJ344" s="227"/>
      <c r="RK344" s="227"/>
      <c r="RL344" s="227"/>
      <c r="RM344" s="227"/>
      <c r="RN344" s="227"/>
      <c r="RO344" s="227"/>
      <c r="RP344" s="227"/>
      <c r="RQ344" s="227"/>
      <c r="RR344" s="227"/>
      <c r="RS344" s="227"/>
      <c r="RT344" s="227"/>
      <c r="RU344" s="227"/>
      <c r="RV344" s="227"/>
      <c r="RW344" s="227"/>
      <c r="RX344" s="227"/>
      <c r="RY344" s="227"/>
      <c r="RZ344" s="227"/>
      <c r="SA344" s="227"/>
      <c r="SB344" s="227"/>
    </row>
    <row r="345" spans="1:496" ht="15" customHeight="1" x14ac:dyDescent="0.25">
      <c r="A345" s="228" t="str">
        <f t="shared" si="7"/>
        <v>INDEC-PB - 42190-2</v>
      </c>
      <c r="B345" s="228">
        <v>42190</v>
      </c>
      <c r="C345" s="227" t="s">
        <v>51</v>
      </c>
      <c r="D345" s="228">
        <v>2</v>
      </c>
      <c r="E345" s="248" t="s">
        <v>369</v>
      </c>
    </row>
    <row r="346" spans="1:496" ht="15" customHeight="1" x14ac:dyDescent="0.25">
      <c r="A346" s="228" t="str">
        <f t="shared" si="7"/>
        <v>INDEC-PB - 36990-2</v>
      </c>
      <c r="B346" s="228">
        <v>36990</v>
      </c>
      <c r="C346" s="227" t="s">
        <v>51</v>
      </c>
      <c r="D346" s="228">
        <v>2</v>
      </c>
      <c r="E346" s="248" t="s">
        <v>370</v>
      </c>
    </row>
    <row r="347" spans="1:496" s="233" customFormat="1" ht="15" customHeight="1" x14ac:dyDescent="0.25">
      <c r="A347" s="231"/>
      <c r="B347" s="231"/>
      <c r="D347" s="231"/>
      <c r="E347" s="249"/>
      <c r="F347" s="227"/>
      <c r="G347" s="227"/>
      <c r="H347" s="227"/>
      <c r="I347" s="227"/>
      <c r="J347" s="227"/>
      <c r="K347" s="227"/>
      <c r="L347" s="227"/>
      <c r="M347" s="227"/>
      <c r="N347" s="227"/>
      <c r="O347" s="227"/>
      <c r="P347" s="227"/>
      <c r="Q347" s="227"/>
      <c r="R347" s="227"/>
      <c r="S347" s="227"/>
      <c r="T347" s="227"/>
      <c r="U347" s="227"/>
      <c r="V347" s="227"/>
      <c r="W347" s="227"/>
      <c r="X347" s="227"/>
      <c r="Y347" s="227"/>
      <c r="Z347" s="227"/>
      <c r="AA347" s="227"/>
      <c r="AB347" s="227"/>
      <c r="AC347" s="227"/>
      <c r="AD347" s="227"/>
      <c r="AE347" s="227"/>
      <c r="AF347" s="227"/>
      <c r="AG347" s="227"/>
      <c r="AH347" s="227"/>
      <c r="AI347" s="227"/>
      <c r="AJ347" s="227"/>
      <c r="AK347" s="227"/>
      <c r="AL347" s="227"/>
      <c r="AM347" s="227"/>
      <c r="AN347" s="227"/>
      <c r="AO347" s="227"/>
      <c r="AP347" s="227"/>
      <c r="AQ347" s="227"/>
      <c r="AR347" s="227"/>
      <c r="AS347" s="227"/>
      <c r="AT347" s="227"/>
      <c r="AU347" s="227"/>
      <c r="AV347" s="227"/>
      <c r="AW347" s="227"/>
      <c r="AX347" s="227"/>
      <c r="AY347" s="227"/>
      <c r="AZ347" s="227"/>
      <c r="BA347" s="227"/>
      <c r="BB347" s="227"/>
      <c r="BC347" s="227"/>
      <c r="BD347" s="227"/>
      <c r="BE347" s="227"/>
      <c r="BF347" s="227"/>
      <c r="BG347" s="227"/>
      <c r="BH347" s="227"/>
      <c r="BI347" s="227"/>
      <c r="BJ347" s="227"/>
      <c r="BK347" s="227"/>
      <c r="BL347" s="227"/>
      <c r="BM347" s="227"/>
      <c r="BN347" s="227"/>
      <c r="BO347" s="227"/>
      <c r="BP347" s="227"/>
      <c r="BQ347" s="227"/>
      <c r="BR347" s="227"/>
      <c r="BS347" s="227"/>
      <c r="BT347" s="227"/>
      <c r="BU347" s="227"/>
      <c r="BV347" s="227"/>
      <c r="BW347" s="227"/>
      <c r="BX347" s="227"/>
      <c r="BY347" s="227"/>
      <c r="BZ347" s="227"/>
      <c r="CA347" s="227"/>
      <c r="CB347" s="227"/>
      <c r="CC347" s="227"/>
      <c r="CD347" s="227"/>
      <c r="CE347" s="227"/>
      <c r="CF347" s="227"/>
      <c r="CG347" s="227"/>
      <c r="CH347" s="227"/>
      <c r="CI347" s="227"/>
      <c r="CJ347" s="227"/>
      <c r="CK347" s="227"/>
      <c r="CL347" s="227"/>
      <c r="CM347" s="227"/>
      <c r="CN347" s="227"/>
      <c r="CO347" s="227"/>
      <c r="CP347" s="227"/>
      <c r="CQ347" s="227"/>
      <c r="CR347" s="227"/>
      <c r="CS347" s="227"/>
      <c r="CT347" s="227"/>
      <c r="CU347" s="227"/>
      <c r="CV347" s="227"/>
      <c r="CW347" s="227"/>
      <c r="CX347" s="227"/>
      <c r="CY347" s="227"/>
      <c r="CZ347" s="227"/>
      <c r="DA347" s="227"/>
      <c r="DB347" s="227"/>
      <c r="DC347" s="227"/>
      <c r="DD347" s="227"/>
      <c r="DE347" s="227"/>
      <c r="DF347" s="227"/>
      <c r="DG347" s="227"/>
      <c r="DH347" s="227"/>
      <c r="DI347" s="227"/>
      <c r="DJ347" s="227"/>
      <c r="DK347" s="227"/>
      <c r="DL347" s="227"/>
      <c r="DM347" s="227"/>
      <c r="DN347" s="227"/>
      <c r="DO347" s="227"/>
      <c r="DP347" s="227"/>
      <c r="DQ347" s="227"/>
      <c r="DR347" s="227"/>
      <c r="DS347" s="227"/>
      <c r="DT347" s="227"/>
      <c r="DU347" s="227"/>
      <c r="DV347" s="227"/>
      <c r="DW347" s="227"/>
      <c r="DX347" s="227"/>
      <c r="DY347" s="227"/>
      <c r="DZ347" s="227"/>
      <c r="EA347" s="227"/>
      <c r="EB347" s="227"/>
      <c r="EC347" s="227"/>
      <c r="ED347" s="227"/>
      <c r="EE347" s="227"/>
      <c r="EF347" s="227"/>
      <c r="EG347" s="227"/>
      <c r="EH347" s="227"/>
      <c r="EI347" s="227"/>
      <c r="EJ347" s="227"/>
      <c r="EK347" s="227"/>
      <c r="EL347" s="227"/>
      <c r="EM347" s="227"/>
      <c r="EN347" s="227"/>
      <c r="EO347" s="227"/>
      <c r="EP347" s="227"/>
      <c r="EQ347" s="227"/>
      <c r="ER347" s="227"/>
      <c r="ES347" s="227"/>
      <c r="ET347" s="227"/>
      <c r="EU347" s="227"/>
      <c r="EV347" s="227"/>
      <c r="EW347" s="227"/>
      <c r="EX347" s="227"/>
      <c r="EY347" s="227"/>
      <c r="EZ347" s="227"/>
      <c r="FA347" s="227"/>
      <c r="FB347" s="227"/>
      <c r="FC347" s="227"/>
      <c r="FD347" s="227"/>
      <c r="FE347" s="227"/>
      <c r="FF347" s="227"/>
      <c r="FG347" s="227"/>
      <c r="FH347" s="227"/>
      <c r="FI347" s="227"/>
      <c r="FJ347" s="227"/>
      <c r="FK347" s="227"/>
      <c r="FL347" s="227"/>
      <c r="FM347" s="227"/>
      <c r="FN347" s="227"/>
      <c r="FO347" s="227"/>
      <c r="FP347" s="227"/>
      <c r="FQ347" s="227"/>
      <c r="FR347" s="227"/>
      <c r="FS347" s="227"/>
      <c r="FT347" s="227"/>
      <c r="FU347" s="227"/>
      <c r="FV347" s="227"/>
      <c r="FW347" s="227"/>
      <c r="FX347" s="227"/>
      <c r="FY347" s="227"/>
      <c r="FZ347" s="227"/>
      <c r="GA347" s="227"/>
      <c r="GB347" s="227"/>
      <c r="GC347" s="227"/>
      <c r="GD347" s="227"/>
      <c r="GE347" s="227"/>
      <c r="GF347" s="227"/>
      <c r="GG347" s="227"/>
      <c r="GH347" s="227"/>
      <c r="GI347" s="227"/>
      <c r="GJ347" s="227"/>
      <c r="GK347" s="227"/>
      <c r="GL347" s="227"/>
      <c r="GM347" s="227"/>
      <c r="GN347" s="227"/>
      <c r="GO347" s="227"/>
      <c r="GP347" s="227"/>
      <c r="GQ347" s="227"/>
      <c r="GR347" s="227"/>
      <c r="GS347" s="227"/>
      <c r="GT347" s="227"/>
      <c r="GU347" s="227"/>
      <c r="GV347" s="227"/>
      <c r="GW347" s="227"/>
      <c r="GX347" s="227"/>
      <c r="GY347" s="227"/>
      <c r="GZ347" s="227"/>
      <c r="HA347" s="227"/>
      <c r="HB347" s="227"/>
      <c r="HC347" s="227"/>
      <c r="HD347" s="227"/>
      <c r="HE347" s="227"/>
      <c r="HF347" s="227"/>
      <c r="HG347" s="227"/>
      <c r="HH347" s="227"/>
      <c r="HI347" s="227"/>
      <c r="HJ347" s="227"/>
      <c r="HK347" s="227"/>
      <c r="HL347" s="227"/>
      <c r="HM347" s="227"/>
      <c r="HN347" s="227"/>
      <c r="HO347" s="227"/>
      <c r="HP347" s="227"/>
      <c r="HQ347" s="227"/>
      <c r="HR347" s="227"/>
      <c r="HS347" s="227"/>
      <c r="HT347" s="227"/>
      <c r="HU347" s="227"/>
      <c r="HV347" s="227"/>
      <c r="HW347" s="227"/>
      <c r="HX347" s="227"/>
      <c r="HY347" s="227"/>
      <c r="HZ347" s="227"/>
      <c r="IA347" s="227"/>
      <c r="IB347" s="227"/>
      <c r="IC347" s="227"/>
      <c r="ID347" s="227"/>
      <c r="IE347" s="227"/>
      <c r="IF347" s="227"/>
      <c r="IG347" s="227"/>
      <c r="IH347" s="227"/>
      <c r="II347" s="227"/>
      <c r="IJ347" s="227"/>
      <c r="IK347" s="227"/>
      <c r="IL347" s="227"/>
      <c r="IM347" s="227"/>
      <c r="IN347" s="227"/>
      <c r="IO347" s="227"/>
      <c r="IP347" s="227"/>
      <c r="IQ347" s="227"/>
      <c r="IR347" s="227"/>
      <c r="IS347" s="227"/>
      <c r="IT347" s="227"/>
      <c r="IU347" s="227"/>
      <c r="IV347" s="227"/>
      <c r="IW347" s="227"/>
      <c r="IX347" s="227"/>
      <c r="IY347" s="227"/>
      <c r="IZ347" s="227"/>
      <c r="JA347" s="227"/>
      <c r="JB347" s="227"/>
      <c r="JC347" s="227"/>
      <c r="JD347" s="227"/>
      <c r="JE347" s="227"/>
      <c r="JF347" s="227"/>
      <c r="JG347" s="227"/>
      <c r="JH347" s="227"/>
      <c r="JI347" s="227"/>
      <c r="JJ347" s="227"/>
      <c r="JK347" s="227"/>
      <c r="JL347" s="227"/>
      <c r="JM347" s="227"/>
      <c r="JN347" s="227"/>
      <c r="JO347" s="227"/>
      <c r="JP347" s="227"/>
      <c r="JQ347" s="227"/>
      <c r="JR347" s="227"/>
      <c r="JS347" s="227"/>
      <c r="JT347" s="227"/>
      <c r="JU347" s="227"/>
      <c r="JV347" s="227"/>
      <c r="JW347" s="227"/>
      <c r="JX347" s="227"/>
      <c r="JY347" s="227"/>
      <c r="JZ347" s="227"/>
      <c r="KA347" s="227"/>
      <c r="KB347" s="227"/>
      <c r="KC347" s="227"/>
      <c r="KD347" s="227"/>
      <c r="KE347" s="227"/>
      <c r="KF347" s="227"/>
      <c r="KG347" s="227"/>
      <c r="KH347" s="227"/>
      <c r="KI347" s="227"/>
      <c r="KJ347" s="227"/>
      <c r="KK347" s="227"/>
      <c r="KL347" s="227"/>
      <c r="KM347" s="227"/>
      <c r="KN347" s="227"/>
      <c r="KO347" s="227"/>
      <c r="KP347" s="227"/>
      <c r="KQ347" s="227"/>
      <c r="KR347" s="227"/>
      <c r="KS347" s="227"/>
      <c r="KT347" s="227"/>
      <c r="KU347" s="227"/>
      <c r="KV347" s="227"/>
      <c r="KW347" s="227"/>
      <c r="KX347" s="227"/>
      <c r="KY347" s="227"/>
      <c r="KZ347" s="227"/>
      <c r="LA347" s="227"/>
      <c r="LB347" s="227"/>
      <c r="LC347" s="227"/>
      <c r="LD347" s="227"/>
      <c r="LE347" s="227"/>
      <c r="LF347" s="227"/>
      <c r="LG347" s="227"/>
      <c r="LH347" s="227"/>
      <c r="LI347" s="227"/>
      <c r="LJ347" s="227"/>
      <c r="LK347" s="227"/>
      <c r="LL347" s="227"/>
      <c r="LM347" s="227"/>
      <c r="LN347" s="227"/>
      <c r="LO347" s="227"/>
      <c r="LP347" s="227"/>
      <c r="LQ347" s="227"/>
      <c r="LR347" s="227"/>
      <c r="LS347" s="227"/>
      <c r="LT347" s="227"/>
      <c r="LU347" s="227"/>
      <c r="LV347" s="227"/>
      <c r="LW347" s="227"/>
      <c r="LX347" s="227"/>
      <c r="LY347" s="227"/>
      <c r="LZ347" s="227"/>
      <c r="MA347" s="227"/>
      <c r="MB347" s="227"/>
      <c r="MC347" s="227"/>
      <c r="MD347" s="227"/>
      <c r="ME347" s="227"/>
      <c r="MF347" s="227"/>
      <c r="MG347" s="227"/>
      <c r="MH347" s="227"/>
      <c r="MI347" s="227"/>
      <c r="MJ347" s="227"/>
      <c r="MK347" s="227"/>
      <c r="ML347" s="227"/>
      <c r="MM347" s="227"/>
      <c r="MN347" s="227"/>
      <c r="MO347" s="227"/>
      <c r="MP347" s="227"/>
      <c r="MQ347" s="227"/>
      <c r="MR347" s="227"/>
      <c r="MS347" s="227"/>
      <c r="MT347" s="227"/>
      <c r="MU347" s="227"/>
      <c r="MV347" s="227"/>
      <c r="MW347" s="227"/>
      <c r="MX347" s="227"/>
      <c r="MY347" s="227"/>
      <c r="MZ347" s="227"/>
      <c r="NA347" s="227"/>
      <c r="NB347" s="227"/>
      <c r="NC347" s="227"/>
      <c r="ND347" s="227"/>
      <c r="NE347" s="227"/>
      <c r="NF347" s="227"/>
      <c r="NG347" s="227"/>
      <c r="NH347" s="227"/>
      <c r="NI347" s="227"/>
      <c r="NJ347" s="227"/>
      <c r="NK347" s="227"/>
      <c r="NL347" s="227"/>
      <c r="NM347" s="227"/>
      <c r="NN347" s="227"/>
      <c r="NO347" s="227"/>
      <c r="NP347" s="227"/>
      <c r="NQ347" s="227"/>
      <c r="NR347" s="227"/>
      <c r="NS347" s="227"/>
      <c r="NT347" s="227"/>
      <c r="NU347" s="227"/>
      <c r="NV347" s="227"/>
      <c r="NW347" s="227"/>
      <c r="NX347" s="227"/>
      <c r="NY347" s="227"/>
      <c r="NZ347" s="227"/>
      <c r="OA347" s="227"/>
      <c r="OB347" s="227"/>
      <c r="OC347" s="227"/>
      <c r="OD347" s="227"/>
      <c r="OE347" s="227"/>
      <c r="OF347" s="227"/>
      <c r="OG347" s="227"/>
      <c r="OH347" s="227"/>
      <c r="OI347" s="227"/>
      <c r="OJ347" s="227"/>
      <c r="OK347" s="227"/>
      <c r="OL347" s="227"/>
      <c r="OM347" s="227"/>
      <c r="ON347" s="227"/>
      <c r="OO347" s="227"/>
      <c r="OP347" s="227"/>
      <c r="OQ347" s="227"/>
      <c r="OR347" s="227"/>
      <c r="OS347" s="227"/>
      <c r="OT347" s="227"/>
      <c r="OU347" s="227"/>
      <c r="OV347" s="227"/>
      <c r="OW347" s="227"/>
      <c r="OX347" s="227"/>
      <c r="OY347" s="227"/>
      <c r="OZ347" s="227"/>
      <c r="PA347" s="227"/>
      <c r="PB347" s="227"/>
      <c r="PC347" s="227"/>
      <c r="PD347" s="227"/>
      <c r="PE347" s="227"/>
      <c r="PF347" s="227"/>
      <c r="PG347" s="227"/>
      <c r="PH347" s="227"/>
      <c r="PI347" s="227"/>
      <c r="PJ347" s="227"/>
      <c r="PK347" s="227"/>
      <c r="PL347" s="227"/>
      <c r="PM347" s="227"/>
      <c r="PN347" s="227"/>
      <c r="PO347" s="227"/>
      <c r="PP347" s="227"/>
      <c r="PQ347" s="227"/>
      <c r="PR347" s="227"/>
      <c r="PS347" s="227"/>
      <c r="PT347" s="227"/>
      <c r="PU347" s="227"/>
      <c r="PV347" s="227"/>
      <c r="PW347" s="227"/>
      <c r="PX347" s="227"/>
      <c r="PY347" s="227"/>
      <c r="PZ347" s="227"/>
      <c r="QA347" s="227"/>
      <c r="QB347" s="227"/>
      <c r="QC347" s="227"/>
      <c r="QD347" s="227"/>
      <c r="QE347" s="227"/>
      <c r="QF347" s="227"/>
      <c r="QG347" s="227"/>
      <c r="QH347" s="227"/>
      <c r="QI347" s="227"/>
      <c r="QJ347" s="227"/>
      <c r="QK347" s="227"/>
      <c r="QL347" s="227"/>
      <c r="QM347" s="227"/>
      <c r="QN347" s="227"/>
      <c r="QO347" s="227"/>
      <c r="QP347" s="227"/>
      <c r="QQ347" s="227"/>
      <c r="QR347" s="227"/>
      <c r="QS347" s="227"/>
      <c r="QT347" s="227"/>
      <c r="QU347" s="227"/>
      <c r="QV347" s="227"/>
      <c r="QW347" s="227"/>
      <c r="QX347" s="227"/>
      <c r="QY347" s="227"/>
      <c r="QZ347" s="227"/>
      <c r="RA347" s="227"/>
      <c r="RB347" s="227"/>
      <c r="RC347" s="227"/>
      <c r="RD347" s="227"/>
      <c r="RE347" s="227"/>
      <c r="RF347" s="227"/>
      <c r="RG347" s="227"/>
      <c r="RH347" s="227"/>
      <c r="RI347" s="227"/>
      <c r="RJ347" s="227"/>
      <c r="RK347" s="227"/>
      <c r="RL347" s="227"/>
      <c r="RM347" s="227"/>
      <c r="RN347" s="227"/>
      <c r="RO347" s="227"/>
      <c r="RP347" s="227"/>
      <c r="RQ347" s="227"/>
      <c r="RR347" s="227"/>
      <c r="RS347" s="227"/>
      <c r="RT347" s="227"/>
      <c r="RU347" s="227"/>
      <c r="RV347" s="227"/>
      <c r="RW347" s="227"/>
      <c r="RX347" s="227"/>
      <c r="RY347" s="227"/>
      <c r="RZ347" s="227"/>
      <c r="SA347" s="227"/>
      <c r="SB347" s="227"/>
    </row>
    <row r="348" spans="1:496" ht="15" customHeight="1" x14ac:dyDescent="0.25">
      <c r="A348" s="228" t="str">
        <f t="shared" si="7"/>
        <v>INDEC-PB - 32600-1</v>
      </c>
      <c r="B348" s="228">
        <v>32600</v>
      </c>
      <c r="C348" s="227" t="s">
        <v>51</v>
      </c>
      <c r="D348" s="228">
        <v>1</v>
      </c>
      <c r="E348" s="248" t="s">
        <v>371</v>
      </c>
    </row>
    <row r="349" spans="1:496" ht="15" customHeight="1" x14ac:dyDescent="0.25">
      <c r="A349" s="228" t="str">
        <f t="shared" si="7"/>
        <v>INDEC-PB - 36111-3</v>
      </c>
      <c r="B349" s="228">
        <v>36111</v>
      </c>
      <c r="C349" s="227" t="s">
        <v>51</v>
      </c>
      <c r="D349" s="228">
        <v>3</v>
      </c>
      <c r="E349" s="248" t="s">
        <v>372</v>
      </c>
    </row>
    <row r="350" spans="1:496" ht="15" customHeight="1" x14ac:dyDescent="0.25">
      <c r="A350" s="228" t="str">
        <f t="shared" si="7"/>
        <v>INDEC-PB - 36111-2</v>
      </c>
      <c r="B350" s="228">
        <v>36111</v>
      </c>
      <c r="C350" s="227" t="s">
        <v>51</v>
      </c>
      <c r="D350" s="228">
        <v>2</v>
      </c>
      <c r="E350" s="248" t="s">
        <v>373</v>
      </c>
    </row>
    <row r="351" spans="1:496" ht="15" customHeight="1" x14ac:dyDescent="0.25">
      <c r="A351" s="228" t="str">
        <f t="shared" si="7"/>
        <v>INDEC-PB - 36111-1</v>
      </c>
      <c r="B351" s="228">
        <v>36111</v>
      </c>
      <c r="C351" s="227" t="s">
        <v>51</v>
      </c>
      <c r="D351" s="228">
        <v>1</v>
      </c>
      <c r="E351" s="248" t="s">
        <v>374</v>
      </c>
    </row>
    <row r="352" spans="1:496" ht="15" customHeight="1" x14ac:dyDescent="0.25">
      <c r="A352" s="228" t="str">
        <f t="shared" si="7"/>
        <v>INDEC-PB - 42921-1</v>
      </c>
      <c r="B352" s="228">
        <v>42921</v>
      </c>
      <c r="C352" s="227" t="s">
        <v>51</v>
      </c>
      <c r="D352" s="228">
        <v>1</v>
      </c>
      <c r="E352" s="248" t="s">
        <v>375</v>
      </c>
    </row>
    <row r="353" spans="1:496" s="233" customFormat="1" ht="15" customHeight="1" x14ac:dyDescent="0.25">
      <c r="A353" s="231"/>
      <c r="B353" s="231"/>
      <c r="D353" s="231"/>
      <c r="E353" s="249"/>
      <c r="F353" s="227"/>
      <c r="G353" s="227"/>
      <c r="H353" s="227"/>
      <c r="I353" s="227"/>
      <c r="J353" s="227"/>
      <c r="K353" s="227"/>
      <c r="L353" s="227"/>
      <c r="M353" s="227"/>
      <c r="N353" s="227"/>
      <c r="O353" s="227"/>
      <c r="P353" s="227"/>
      <c r="Q353" s="227"/>
      <c r="R353" s="227"/>
      <c r="S353" s="227"/>
      <c r="T353" s="227"/>
      <c r="U353" s="227"/>
      <c r="V353" s="227"/>
      <c r="W353" s="227"/>
      <c r="X353" s="227"/>
      <c r="Y353" s="227"/>
      <c r="Z353" s="227"/>
      <c r="AA353" s="227"/>
      <c r="AB353" s="227"/>
      <c r="AC353" s="227"/>
      <c r="AD353" s="227"/>
      <c r="AE353" s="227"/>
      <c r="AF353" s="227"/>
      <c r="AG353" s="227"/>
      <c r="AH353" s="227"/>
      <c r="AI353" s="227"/>
      <c r="AJ353" s="227"/>
      <c r="AK353" s="227"/>
      <c r="AL353" s="227"/>
      <c r="AM353" s="227"/>
      <c r="AN353" s="227"/>
      <c r="AO353" s="227"/>
      <c r="AP353" s="227"/>
      <c r="AQ353" s="227"/>
      <c r="AR353" s="227"/>
      <c r="AS353" s="227"/>
      <c r="AT353" s="227"/>
      <c r="AU353" s="227"/>
      <c r="AV353" s="227"/>
      <c r="AW353" s="227"/>
      <c r="AX353" s="227"/>
      <c r="AY353" s="227"/>
      <c r="AZ353" s="227"/>
      <c r="BA353" s="227"/>
      <c r="BB353" s="227"/>
      <c r="BC353" s="227"/>
      <c r="BD353" s="227"/>
      <c r="BE353" s="227"/>
      <c r="BF353" s="227"/>
      <c r="BG353" s="227"/>
      <c r="BH353" s="227"/>
      <c r="BI353" s="227"/>
      <c r="BJ353" s="227"/>
      <c r="BK353" s="227"/>
      <c r="BL353" s="227"/>
      <c r="BM353" s="227"/>
      <c r="BN353" s="227"/>
      <c r="BO353" s="227"/>
      <c r="BP353" s="227"/>
      <c r="BQ353" s="227"/>
      <c r="BR353" s="227"/>
      <c r="BS353" s="227"/>
      <c r="BT353" s="227"/>
      <c r="BU353" s="227"/>
      <c r="BV353" s="227"/>
      <c r="BW353" s="227"/>
      <c r="BX353" s="227"/>
      <c r="BY353" s="227"/>
      <c r="BZ353" s="227"/>
      <c r="CA353" s="227"/>
      <c r="CB353" s="227"/>
      <c r="CC353" s="227"/>
      <c r="CD353" s="227"/>
      <c r="CE353" s="227"/>
      <c r="CF353" s="227"/>
      <c r="CG353" s="227"/>
      <c r="CH353" s="227"/>
      <c r="CI353" s="227"/>
      <c r="CJ353" s="227"/>
      <c r="CK353" s="227"/>
      <c r="CL353" s="227"/>
      <c r="CM353" s="227"/>
      <c r="CN353" s="227"/>
      <c r="CO353" s="227"/>
      <c r="CP353" s="227"/>
      <c r="CQ353" s="227"/>
      <c r="CR353" s="227"/>
      <c r="CS353" s="227"/>
      <c r="CT353" s="227"/>
      <c r="CU353" s="227"/>
      <c r="CV353" s="227"/>
      <c r="CW353" s="227"/>
      <c r="CX353" s="227"/>
      <c r="CY353" s="227"/>
      <c r="CZ353" s="227"/>
      <c r="DA353" s="227"/>
      <c r="DB353" s="227"/>
      <c r="DC353" s="227"/>
      <c r="DD353" s="227"/>
      <c r="DE353" s="227"/>
      <c r="DF353" s="227"/>
      <c r="DG353" s="227"/>
      <c r="DH353" s="227"/>
      <c r="DI353" s="227"/>
      <c r="DJ353" s="227"/>
      <c r="DK353" s="227"/>
      <c r="DL353" s="227"/>
      <c r="DM353" s="227"/>
      <c r="DN353" s="227"/>
      <c r="DO353" s="227"/>
      <c r="DP353" s="227"/>
      <c r="DQ353" s="227"/>
      <c r="DR353" s="227"/>
      <c r="DS353" s="227"/>
      <c r="DT353" s="227"/>
      <c r="DU353" s="227"/>
      <c r="DV353" s="227"/>
      <c r="DW353" s="227"/>
      <c r="DX353" s="227"/>
      <c r="DY353" s="227"/>
      <c r="DZ353" s="227"/>
      <c r="EA353" s="227"/>
      <c r="EB353" s="227"/>
      <c r="EC353" s="227"/>
      <c r="ED353" s="227"/>
      <c r="EE353" s="227"/>
      <c r="EF353" s="227"/>
      <c r="EG353" s="227"/>
      <c r="EH353" s="227"/>
      <c r="EI353" s="227"/>
      <c r="EJ353" s="227"/>
      <c r="EK353" s="227"/>
      <c r="EL353" s="227"/>
      <c r="EM353" s="227"/>
      <c r="EN353" s="227"/>
      <c r="EO353" s="227"/>
      <c r="EP353" s="227"/>
      <c r="EQ353" s="227"/>
      <c r="ER353" s="227"/>
      <c r="ES353" s="227"/>
      <c r="ET353" s="227"/>
      <c r="EU353" s="227"/>
      <c r="EV353" s="227"/>
      <c r="EW353" s="227"/>
      <c r="EX353" s="227"/>
      <c r="EY353" s="227"/>
      <c r="EZ353" s="227"/>
      <c r="FA353" s="227"/>
      <c r="FB353" s="227"/>
      <c r="FC353" s="227"/>
      <c r="FD353" s="227"/>
      <c r="FE353" s="227"/>
      <c r="FF353" s="227"/>
      <c r="FG353" s="227"/>
      <c r="FH353" s="227"/>
      <c r="FI353" s="227"/>
      <c r="FJ353" s="227"/>
      <c r="FK353" s="227"/>
      <c r="FL353" s="227"/>
      <c r="FM353" s="227"/>
      <c r="FN353" s="227"/>
      <c r="FO353" s="227"/>
      <c r="FP353" s="227"/>
      <c r="FQ353" s="227"/>
      <c r="FR353" s="227"/>
      <c r="FS353" s="227"/>
      <c r="FT353" s="227"/>
      <c r="FU353" s="227"/>
      <c r="FV353" s="227"/>
      <c r="FW353" s="227"/>
      <c r="FX353" s="227"/>
      <c r="FY353" s="227"/>
      <c r="FZ353" s="227"/>
      <c r="GA353" s="227"/>
      <c r="GB353" s="227"/>
      <c r="GC353" s="227"/>
      <c r="GD353" s="227"/>
      <c r="GE353" s="227"/>
      <c r="GF353" s="227"/>
      <c r="GG353" s="227"/>
      <c r="GH353" s="227"/>
      <c r="GI353" s="227"/>
      <c r="GJ353" s="227"/>
      <c r="GK353" s="227"/>
      <c r="GL353" s="227"/>
      <c r="GM353" s="227"/>
      <c r="GN353" s="227"/>
      <c r="GO353" s="227"/>
      <c r="GP353" s="227"/>
      <c r="GQ353" s="227"/>
      <c r="GR353" s="227"/>
      <c r="GS353" s="227"/>
      <c r="GT353" s="227"/>
      <c r="GU353" s="227"/>
      <c r="GV353" s="227"/>
      <c r="GW353" s="227"/>
      <c r="GX353" s="227"/>
      <c r="GY353" s="227"/>
      <c r="GZ353" s="227"/>
      <c r="HA353" s="227"/>
      <c r="HB353" s="227"/>
      <c r="HC353" s="227"/>
      <c r="HD353" s="227"/>
      <c r="HE353" s="227"/>
      <c r="HF353" s="227"/>
      <c r="HG353" s="227"/>
      <c r="HH353" s="227"/>
      <c r="HI353" s="227"/>
      <c r="HJ353" s="227"/>
      <c r="HK353" s="227"/>
      <c r="HL353" s="227"/>
      <c r="HM353" s="227"/>
      <c r="HN353" s="227"/>
      <c r="HO353" s="227"/>
      <c r="HP353" s="227"/>
      <c r="HQ353" s="227"/>
      <c r="HR353" s="227"/>
      <c r="HS353" s="227"/>
      <c r="HT353" s="227"/>
      <c r="HU353" s="227"/>
      <c r="HV353" s="227"/>
      <c r="HW353" s="227"/>
      <c r="HX353" s="227"/>
      <c r="HY353" s="227"/>
      <c r="HZ353" s="227"/>
      <c r="IA353" s="227"/>
      <c r="IB353" s="227"/>
      <c r="IC353" s="227"/>
      <c r="ID353" s="227"/>
      <c r="IE353" s="227"/>
      <c r="IF353" s="227"/>
      <c r="IG353" s="227"/>
      <c r="IH353" s="227"/>
      <c r="II353" s="227"/>
      <c r="IJ353" s="227"/>
      <c r="IK353" s="227"/>
      <c r="IL353" s="227"/>
      <c r="IM353" s="227"/>
      <c r="IN353" s="227"/>
      <c r="IO353" s="227"/>
      <c r="IP353" s="227"/>
      <c r="IQ353" s="227"/>
      <c r="IR353" s="227"/>
      <c r="IS353" s="227"/>
      <c r="IT353" s="227"/>
      <c r="IU353" s="227"/>
      <c r="IV353" s="227"/>
      <c r="IW353" s="227"/>
      <c r="IX353" s="227"/>
      <c r="IY353" s="227"/>
      <c r="IZ353" s="227"/>
      <c r="JA353" s="227"/>
      <c r="JB353" s="227"/>
      <c r="JC353" s="227"/>
      <c r="JD353" s="227"/>
      <c r="JE353" s="227"/>
      <c r="JF353" s="227"/>
      <c r="JG353" s="227"/>
      <c r="JH353" s="227"/>
      <c r="JI353" s="227"/>
      <c r="JJ353" s="227"/>
      <c r="JK353" s="227"/>
      <c r="JL353" s="227"/>
      <c r="JM353" s="227"/>
      <c r="JN353" s="227"/>
      <c r="JO353" s="227"/>
      <c r="JP353" s="227"/>
      <c r="JQ353" s="227"/>
      <c r="JR353" s="227"/>
      <c r="JS353" s="227"/>
      <c r="JT353" s="227"/>
      <c r="JU353" s="227"/>
      <c r="JV353" s="227"/>
      <c r="JW353" s="227"/>
      <c r="JX353" s="227"/>
      <c r="JY353" s="227"/>
      <c r="JZ353" s="227"/>
      <c r="KA353" s="227"/>
      <c r="KB353" s="227"/>
      <c r="KC353" s="227"/>
      <c r="KD353" s="227"/>
      <c r="KE353" s="227"/>
      <c r="KF353" s="227"/>
      <c r="KG353" s="227"/>
      <c r="KH353" s="227"/>
      <c r="KI353" s="227"/>
      <c r="KJ353" s="227"/>
      <c r="KK353" s="227"/>
      <c r="KL353" s="227"/>
      <c r="KM353" s="227"/>
      <c r="KN353" s="227"/>
      <c r="KO353" s="227"/>
      <c r="KP353" s="227"/>
      <c r="KQ353" s="227"/>
      <c r="KR353" s="227"/>
      <c r="KS353" s="227"/>
      <c r="KT353" s="227"/>
      <c r="KU353" s="227"/>
      <c r="KV353" s="227"/>
      <c r="KW353" s="227"/>
      <c r="KX353" s="227"/>
      <c r="KY353" s="227"/>
      <c r="KZ353" s="227"/>
      <c r="LA353" s="227"/>
      <c r="LB353" s="227"/>
      <c r="LC353" s="227"/>
      <c r="LD353" s="227"/>
      <c r="LE353" s="227"/>
      <c r="LF353" s="227"/>
      <c r="LG353" s="227"/>
      <c r="LH353" s="227"/>
      <c r="LI353" s="227"/>
      <c r="LJ353" s="227"/>
      <c r="LK353" s="227"/>
      <c r="LL353" s="227"/>
      <c r="LM353" s="227"/>
      <c r="LN353" s="227"/>
      <c r="LO353" s="227"/>
      <c r="LP353" s="227"/>
      <c r="LQ353" s="227"/>
      <c r="LR353" s="227"/>
      <c r="LS353" s="227"/>
      <c r="LT353" s="227"/>
      <c r="LU353" s="227"/>
      <c r="LV353" s="227"/>
      <c r="LW353" s="227"/>
      <c r="LX353" s="227"/>
      <c r="LY353" s="227"/>
      <c r="LZ353" s="227"/>
      <c r="MA353" s="227"/>
      <c r="MB353" s="227"/>
      <c r="MC353" s="227"/>
      <c r="MD353" s="227"/>
      <c r="ME353" s="227"/>
      <c r="MF353" s="227"/>
      <c r="MG353" s="227"/>
      <c r="MH353" s="227"/>
      <c r="MI353" s="227"/>
      <c r="MJ353" s="227"/>
      <c r="MK353" s="227"/>
      <c r="ML353" s="227"/>
      <c r="MM353" s="227"/>
      <c r="MN353" s="227"/>
      <c r="MO353" s="227"/>
      <c r="MP353" s="227"/>
      <c r="MQ353" s="227"/>
      <c r="MR353" s="227"/>
      <c r="MS353" s="227"/>
      <c r="MT353" s="227"/>
      <c r="MU353" s="227"/>
      <c r="MV353" s="227"/>
      <c r="MW353" s="227"/>
      <c r="MX353" s="227"/>
      <c r="MY353" s="227"/>
      <c r="MZ353" s="227"/>
      <c r="NA353" s="227"/>
      <c r="NB353" s="227"/>
      <c r="NC353" s="227"/>
      <c r="ND353" s="227"/>
      <c r="NE353" s="227"/>
      <c r="NF353" s="227"/>
      <c r="NG353" s="227"/>
      <c r="NH353" s="227"/>
      <c r="NI353" s="227"/>
      <c r="NJ353" s="227"/>
      <c r="NK353" s="227"/>
      <c r="NL353" s="227"/>
      <c r="NM353" s="227"/>
      <c r="NN353" s="227"/>
      <c r="NO353" s="227"/>
      <c r="NP353" s="227"/>
      <c r="NQ353" s="227"/>
      <c r="NR353" s="227"/>
      <c r="NS353" s="227"/>
      <c r="NT353" s="227"/>
      <c r="NU353" s="227"/>
      <c r="NV353" s="227"/>
      <c r="NW353" s="227"/>
      <c r="NX353" s="227"/>
      <c r="NY353" s="227"/>
      <c r="NZ353" s="227"/>
      <c r="OA353" s="227"/>
      <c r="OB353" s="227"/>
      <c r="OC353" s="227"/>
      <c r="OD353" s="227"/>
      <c r="OE353" s="227"/>
      <c r="OF353" s="227"/>
      <c r="OG353" s="227"/>
      <c r="OH353" s="227"/>
      <c r="OI353" s="227"/>
      <c r="OJ353" s="227"/>
      <c r="OK353" s="227"/>
      <c r="OL353" s="227"/>
      <c r="OM353" s="227"/>
      <c r="ON353" s="227"/>
      <c r="OO353" s="227"/>
      <c r="OP353" s="227"/>
      <c r="OQ353" s="227"/>
      <c r="OR353" s="227"/>
      <c r="OS353" s="227"/>
      <c r="OT353" s="227"/>
      <c r="OU353" s="227"/>
      <c r="OV353" s="227"/>
      <c r="OW353" s="227"/>
      <c r="OX353" s="227"/>
      <c r="OY353" s="227"/>
      <c r="OZ353" s="227"/>
      <c r="PA353" s="227"/>
      <c r="PB353" s="227"/>
      <c r="PC353" s="227"/>
      <c r="PD353" s="227"/>
      <c r="PE353" s="227"/>
      <c r="PF353" s="227"/>
      <c r="PG353" s="227"/>
      <c r="PH353" s="227"/>
      <c r="PI353" s="227"/>
      <c r="PJ353" s="227"/>
      <c r="PK353" s="227"/>
      <c r="PL353" s="227"/>
      <c r="PM353" s="227"/>
      <c r="PN353" s="227"/>
      <c r="PO353" s="227"/>
      <c r="PP353" s="227"/>
      <c r="PQ353" s="227"/>
      <c r="PR353" s="227"/>
      <c r="PS353" s="227"/>
      <c r="PT353" s="227"/>
      <c r="PU353" s="227"/>
      <c r="PV353" s="227"/>
      <c r="PW353" s="227"/>
      <c r="PX353" s="227"/>
      <c r="PY353" s="227"/>
      <c r="PZ353" s="227"/>
      <c r="QA353" s="227"/>
      <c r="QB353" s="227"/>
      <c r="QC353" s="227"/>
      <c r="QD353" s="227"/>
      <c r="QE353" s="227"/>
      <c r="QF353" s="227"/>
      <c r="QG353" s="227"/>
      <c r="QH353" s="227"/>
      <c r="QI353" s="227"/>
      <c r="QJ353" s="227"/>
      <c r="QK353" s="227"/>
      <c r="QL353" s="227"/>
      <c r="QM353" s="227"/>
      <c r="QN353" s="227"/>
      <c r="QO353" s="227"/>
      <c r="QP353" s="227"/>
      <c r="QQ353" s="227"/>
      <c r="QR353" s="227"/>
      <c r="QS353" s="227"/>
      <c r="QT353" s="227"/>
      <c r="QU353" s="227"/>
      <c r="QV353" s="227"/>
      <c r="QW353" s="227"/>
      <c r="QX353" s="227"/>
      <c r="QY353" s="227"/>
      <c r="QZ353" s="227"/>
      <c r="RA353" s="227"/>
      <c r="RB353" s="227"/>
      <c r="RC353" s="227"/>
      <c r="RD353" s="227"/>
      <c r="RE353" s="227"/>
      <c r="RF353" s="227"/>
      <c r="RG353" s="227"/>
      <c r="RH353" s="227"/>
      <c r="RI353" s="227"/>
      <c r="RJ353" s="227"/>
      <c r="RK353" s="227"/>
      <c r="RL353" s="227"/>
      <c r="RM353" s="227"/>
      <c r="RN353" s="227"/>
      <c r="RO353" s="227"/>
      <c r="RP353" s="227"/>
      <c r="RQ353" s="227"/>
      <c r="RR353" s="227"/>
      <c r="RS353" s="227"/>
      <c r="RT353" s="227"/>
      <c r="RU353" s="227"/>
      <c r="RV353" s="227"/>
      <c r="RW353" s="227"/>
      <c r="RX353" s="227"/>
      <c r="RY353" s="227"/>
      <c r="RZ353" s="227"/>
      <c r="SA353" s="227"/>
      <c r="SB353" s="227"/>
    </row>
    <row r="354" spans="1:496" ht="15" customHeight="1" x14ac:dyDescent="0.25">
      <c r="A354" s="228" t="str">
        <f t="shared" si="7"/>
        <v>INDEC-PB - 49129-1</v>
      </c>
      <c r="B354" s="228">
        <v>49129</v>
      </c>
      <c r="C354" s="227" t="s">
        <v>51</v>
      </c>
      <c r="D354" s="228">
        <v>1</v>
      </c>
      <c r="E354" s="248" t="s">
        <v>376</v>
      </c>
    </row>
    <row r="355" spans="1:496" ht="15" customHeight="1" x14ac:dyDescent="0.25">
      <c r="A355" s="228" t="str">
        <f t="shared" si="7"/>
        <v>INDEC-PB - 43220-1</v>
      </c>
      <c r="B355" s="228">
        <v>43220</v>
      </c>
      <c r="C355" s="227" t="s">
        <v>51</v>
      </c>
      <c r="D355" s="228">
        <v>1</v>
      </c>
      <c r="E355" s="248" t="s">
        <v>377</v>
      </c>
    </row>
    <row r="356" spans="1:496" ht="15" customHeight="1" x14ac:dyDescent="0.25">
      <c r="A356" s="228" t="str">
        <f t="shared" si="7"/>
        <v>INDEC-PB - 35110-1</v>
      </c>
      <c r="B356" s="228">
        <v>35110</v>
      </c>
      <c r="C356" s="227" t="s">
        <v>51</v>
      </c>
      <c r="D356" s="228">
        <v>1</v>
      </c>
      <c r="E356" s="248" t="s">
        <v>378</v>
      </c>
    </row>
    <row r="357" spans="1:496" ht="15" customHeight="1" x14ac:dyDescent="0.25">
      <c r="A357" s="228" t="str">
        <f t="shared" si="7"/>
        <v>INDEC-PB - 17100-1</v>
      </c>
      <c r="B357" s="228">
        <v>17100</v>
      </c>
      <c r="C357" s="227" t="s">
        <v>51</v>
      </c>
      <c r="D357" s="228">
        <v>1</v>
      </c>
      <c r="E357" s="248" t="s">
        <v>379</v>
      </c>
    </row>
    <row r="358" spans="1:496" ht="15" customHeight="1" x14ac:dyDescent="0.25">
      <c r="A358" s="228" t="str">
        <f t="shared" si="7"/>
        <v>INDEC-PB - 49129-3</v>
      </c>
      <c r="B358" s="228">
        <v>49129</v>
      </c>
      <c r="C358" s="227" t="s">
        <v>51</v>
      </c>
      <c r="D358" s="228">
        <v>3</v>
      </c>
      <c r="E358" s="248" t="s">
        <v>380</v>
      </c>
    </row>
    <row r="359" spans="1:496" ht="15" customHeight="1" x14ac:dyDescent="0.25">
      <c r="A359" s="228" t="str">
        <f t="shared" si="7"/>
        <v>INDEC-PB - 35110-2</v>
      </c>
      <c r="B359" s="228">
        <v>35110</v>
      </c>
      <c r="C359" s="227" t="s">
        <v>51</v>
      </c>
      <c r="D359" s="228">
        <v>2</v>
      </c>
      <c r="E359" s="248" t="s">
        <v>381</v>
      </c>
    </row>
    <row r="360" spans="1:496" ht="15" customHeight="1" x14ac:dyDescent="0.25">
      <c r="A360" s="228" t="str">
        <f t="shared" si="7"/>
        <v>INDEC-PB - 37129-1</v>
      </c>
      <c r="B360" s="228">
        <v>37129</v>
      </c>
      <c r="C360" s="227" t="s">
        <v>51</v>
      </c>
      <c r="D360" s="228">
        <v>1</v>
      </c>
      <c r="E360" s="248" t="s">
        <v>382</v>
      </c>
    </row>
    <row r="361" spans="1:496" ht="15" customHeight="1" x14ac:dyDescent="0.25">
      <c r="A361" s="228" t="str">
        <f t="shared" si="7"/>
        <v>INDEC-PB - 36490-4</v>
      </c>
      <c r="B361" s="228">
        <v>36490</v>
      </c>
      <c r="C361" s="227" t="s">
        <v>51</v>
      </c>
      <c r="D361" s="228">
        <v>4</v>
      </c>
      <c r="E361" s="248" t="s">
        <v>383</v>
      </c>
    </row>
    <row r="362" spans="1:496" ht="15" customHeight="1" x14ac:dyDescent="0.25">
      <c r="A362" s="228" t="str">
        <f t="shared" si="7"/>
        <v>INDEC-PB - 33370-1</v>
      </c>
      <c r="B362" s="228">
        <v>33370</v>
      </c>
      <c r="C362" s="227" t="s">
        <v>51</v>
      </c>
      <c r="D362" s="228">
        <v>1</v>
      </c>
      <c r="E362" s="248" t="s">
        <v>384</v>
      </c>
    </row>
    <row r="363" spans="1:496" ht="15" customHeight="1" x14ac:dyDescent="0.25">
      <c r="A363" s="228" t="str">
        <f t="shared" si="7"/>
        <v>INDEC-PB - 12020-1</v>
      </c>
      <c r="B363" s="228">
        <v>12020</v>
      </c>
      <c r="C363" s="227" t="s">
        <v>51</v>
      </c>
      <c r="D363" s="228">
        <v>1</v>
      </c>
      <c r="E363" s="248" t="s">
        <v>385</v>
      </c>
    </row>
    <row r="364" spans="1:496" ht="15" customHeight="1" x14ac:dyDescent="0.25">
      <c r="A364" s="228" t="str">
        <f t="shared" si="7"/>
        <v>INDEC-PB - 33360-1</v>
      </c>
      <c r="B364" s="228">
        <v>33360</v>
      </c>
      <c r="C364" s="227" t="s">
        <v>51</v>
      </c>
      <c r="D364" s="228">
        <v>1</v>
      </c>
      <c r="E364" s="248" t="s">
        <v>386</v>
      </c>
    </row>
    <row r="365" spans="1:496" ht="15" customHeight="1" x14ac:dyDescent="0.25">
      <c r="A365" s="228" t="str">
        <f t="shared" si="7"/>
        <v>INDEC-PB - 33410-1</v>
      </c>
      <c r="B365" s="228">
        <v>33410</v>
      </c>
      <c r="C365" s="227" t="s">
        <v>51</v>
      </c>
      <c r="D365" s="228">
        <v>1</v>
      </c>
      <c r="E365" s="248" t="s">
        <v>387</v>
      </c>
    </row>
    <row r="366" spans="1:496" ht="15" customHeight="1" x14ac:dyDescent="0.25">
      <c r="A366" s="228" t="str">
        <f t="shared" si="7"/>
        <v>INDEC-PB - 42911-1</v>
      </c>
      <c r="B366" s="228">
        <v>42911</v>
      </c>
      <c r="C366" s="227" t="s">
        <v>51</v>
      </c>
      <c r="D366" s="228">
        <v>1</v>
      </c>
      <c r="E366" s="248" t="s">
        <v>388</v>
      </c>
    </row>
    <row r="367" spans="1:496" ht="15" customHeight="1" x14ac:dyDescent="0.25">
      <c r="A367" s="228" t="str">
        <f t="shared" si="7"/>
        <v>INDEC-PB - 46113-1</v>
      </c>
      <c r="B367" s="228">
        <v>46113</v>
      </c>
      <c r="C367" s="227" t="s">
        <v>51</v>
      </c>
      <c r="D367" s="228">
        <v>1</v>
      </c>
      <c r="E367" s="248" t="s">
        <v>389</v>
      </c>
    </row>
    <row r="368" spans="1:496" ht="15" customHeight="1" x14ac:dyDescent="0.25">
      <c r="A368" s="228" t="str">
        <f t="shared" si="7"/>
        <v>INDEC-PB - 42921-2</v>
      </c>
      <c r="B368" s="228">
        <v>42921</v>
      </c>
      <c r="C368" s="227" t="s">
        <v>51</v>
      </c>
      <c r="D368" s="228">
        <v>2</v>
      </c>
      <c r="E368" s="248" t="s">
        <v>390</v>
      </c>
    </row>
    <row r="369" spans="1:496" ht="15" customHeight="1" x14ac:dyDescent="0.25">
      <c r="A369" s="228" t="str">
        <f t="shared" si="7"/>
        <v>INDEC-PB - 37990-1</v>
      </c>
      <c r="B369" s="228">
        <v>37990</v>
      </c>
      <c r="C369" s="227" t="s">
        <v>51</v>
      </c>
      <c r="D369" s="228">
        <v>1</v>
      </c>
      <c r="E369" s="248" t="s">
        <v>391</v>
      </c>
    </row>
    <row r="370" spans="1:496" ht="15" customHeight="1" x14ac:dyDescent="0.25">
      <c r="A370" s="228" t="str">
        <f t="shared" ref="A370:A425" si="8">CONCATENATE("INDEC-PB - ",B370,C370,D370)</f>
        <v>INDEC-PB - 41242-1</v>
      </c>
      <c r="B370" s="228">
        <v>41242</v>
      </c>
      <c r="C370" s="227" t="s">
        <v>51</v>
      </c>
      <c r="D370" s="228">
        <v>1</v>
      </c>
      <c r="E370" s="248" t="s">
        <v>392</v>
      </c>
    </row>
    <row r="371" spans="1:496" ht="15" customHeight="1" x14ac:dyDescent="0.25">
      <c r="A371" s="228" t="str">
        <f t="shared" si="8"/>
        <v>INDEC-PB - 37510-1</v>
      </c>
      <c r="B371" s="228">
        <v>37510</v>
      </c>
      <c r="C371" s="227" t="s">
        <v>51</v>
      </c>
      <c r="D371" s="228">
        <v>1</v>
      </c>
      <c r="E371" s="248" t="s">
        <v>393</v>
      </c>
    </row>
    <row r="372" spans="1:496" ht="15" customHeight="1" x14ac:dyDescent="0.25">
      <c r="A372" s="228" t="str">
        <f t="shared" si="8"/>
        <v>INDEC-PB - 44440-1</v>
      </c>
      <c r="B372" s="228">
        <v>44440</v>
      </c>
      <c r="C372" s="227" t="s">
        <v>51</v>
      </c>
      <c r="D372" s="228">
        <v>1</v>
      </c>
      <c r="E372" s="248" t="s">
        <v>394</v>
      </c>
    </row>
    <row r="373" spans="1:496" ht="15" customHeight="1" x14ac:dyDescent="0.25">
      <c r="A373" s="228" t="str">
        <f t="shared" si="8"/>
        <v>INDEC-PB - 35110-5</v>
      </c>
      <c r="B373" s="228">
        <v>35110</v>
      </c>
      <c r="C373" s="227" t="s">
        <v>51</v>
      </c>
      <c r="D373" s="228">
        <v>5</v>
      </c>
      <c r="E373" s="248" t="s">
        <v>395</v>
      </c>
    </row>
    <row r="374" spans="1:496" ht="15" customHeight="1" x14ac:dyDescent="0.25">
      <c r="A374" s="228" t="str">
        <f t="shared" si="8"/>
        <v>INDEC-PB - 46212-1</v>
      </c>
      <c r="B374" s="228">
        <v>46212</v>
      </c>
      <c r="C374" s="227" t="s">
        <v>51</v>
      </c>
      <c r="D374" s="228">
        <v>1</v>
      </c>
      <c r="E374" s="248" t="s">
        <v>396</v>
      </c>
    </row>
    <row r="375" spans="1:496" s="233" customFormat="1" ht="15" customHeight="1" x14ac:dyDescent="0.25">
      <c r="A375" s="231"/>
      <c r="B375" s="231"/>
      <c r="D375" s="231"/>
      <c r="E375" s="249"/>
      <c r="F375" s="227"/>
      <c r="G375" s="227"/>
      <c r="H375" s="227"/>
      <c r="I375" s="227"/>
      <c r="J375" s="227"/>
      <c r="K375" s="227"/>
      <c r="L375" s="227"/>
      <c r="M375" s="227"/>
      <c r="N375" s="227"/>
      <c r="O375" s="227"/>
      <c r="P375" s="227"/>
      <c r="Q375" s="227"/>
      <c r="R375" s="227"/>
      <c r="S375" s="227"/>
      <c r="T375" s="227"/>
      <c r="U375" s="227"/>
      <c r="V375" s="227"/>
      <c r="W375" s="227"/>
      <c r="X375" s="227"/>
      <c r="Y375" s="227"/>
      <c r="Z375" s="227"/>
      <c r="AA375" s="227"/>
      <c r="AB375" s="227"/>
      <c r="AC375" s="227"/>
      <c r="AD375" s="227"/>
      <c r="AE375" s="227"/>
      <c r="AF375" s="227"/>
      <c r="AG375" s="227"/>
      <c r="AH375" s="227"/>
      <c r="AI375" s="227"/>
      <c r="AJ375" s="227"/>
      <c r="AK375" s="227"/>
      <c r="AL375" s="227"/>
      <c r="AM375" s="227"/>
      <c r="AN375" s="227"/>
      <c r="AO375" s="227"/>
      <c r="AP375" s="227"/>
      <c r="AQ375" s="227"/>
      <c r="AR375" s="227"/>
      <c r="AS375" s="227"/>
      <c r="AT375" s="227"/>
      <c r="AU375" s="227"/>
      <c r="AV375" s="227"/>
      <c r="AW375" s="227"/>
      <c r="AX375" s="227"/>
      <c r="AY375" s="227"/>
      <c r="AZ375" s="227"/>
      <c r="BA375" s="227"/>
      <c r="BB375" s="227"/>
      <c r="BC375" s="227"/>
      <c r="BD375" s="227"/>
      <c r="BE375" s="227"/>
      <c r="BF375" s="227"/>
      <c r="BG375" s="227"/>
      <c r="BH375" s="227"/>
      <c r="BI375" s="227"/>
      <c r="BJ375" s="227"/>
      <c r="BK375" s="227"/>
      <c r="BL375" s="227"/>
      <c r="BM375" s="227"/>
      <c r="BN375" s="227"/>
      <c r="BO375" s="227"/>
      <c r="BP375" s="227"/>
      <c r="BQ375" s="227"/>
      <c r="BR375" s="227"/>
      <c r="BS375" s="227"/>
      <c r="BT375" s="227"/>
      <c r="BU375" s="227"/>
      <c r="BV375" s="227"/>
      <c r="BW375" s="227"/>
      <c r="BX375" s="227"/>
      <c r="BY375" s="227"/>
      <c r="BZ375" s="227"/>
      <c r="CA375" s="227"/>
      <c r="CB375" s="227"/>
      <c r="CC375" s="227"/>
      <c r="CD375" s="227"/>
      <c r="CE375" s="227"/>
      <c r="CF375" s="227"/>
      <c r="CG375" s="227"/>
      <c r="CH375" s="227"/>
      <c r="CI375" s="227"/>
      <c r="CJ375" s="227"/>
      <c r="CK375" s="227"/>
      <c r="CL375" s="227"/>
      <c r="CM375" s="227"/>
      <c r="CN375" s="227"/>
      <c r="CO375" s="227"/>
      <c r="CP375" s="227"/>
      <c r="CQ375" s="227"/>
      <c r="CR375" s="227"/>
      <c r="CS375" s="227"/>
      <c r="CT375" s="227"/>
      <c r="CU375" s="227"/>
      <c r="CV375" s="227"/>
      <c r="CW375" s="227"/>
      <c r="CX375" s="227"/>
      <c r="CY375" s="227"/>
      <c r="CZ375" s="227"/>
      <c r="DA375" s="227"/>
      <c r="DB375" s="227"/>
      <c r="DC375" s="227"/>
      <c r="DD375" s="227"/>
      <c r="DE375" s="227"/>
      <c r="DF375" s="227"/>
      <c r="DG375" s="227"/>
      <c r="DH375" s="227"/>
      <c r="DI375" s="227"/>
      <c r="DJ375" s="227"/>
      <c r="DK375" s="227"/>
      <c r="DL375" s="227"/>
      <c r="DM375" s="227"/>
      <c r="DN375" s="227"/>
      <c r="DO375" s="227"/>
      <c r="DP375" s="227"/>
      <c r="DQ375" s="227"/>
      <c r="DR375" s="227"/>
      <c r="DS375" s="227"/>
      <c r="DT375" s="227"/>
      <c r="DU375" s="227"/>
      <c r="DV375" s="227"/>
      <c r="DW375" s="227"/>
      <c r="DX375" s="227"/>
      <c r="DY375" s="227"/>
      <c r="DZ375" s="227"/>
      <c r="EA375" s="227"/>
      <c r="EB375" s="227"/>
      <c r="EC375" s="227"/>
      <c r="ED375" s="227"/>
      <c r="EE375" s="227"/>
      <c r="EF375" s="227"/>
      <c r="EG375" s="227"/>
      <c r="EH375" s="227"/>
      <c r="EI375" s="227"/>
      <c r="EJ375" s="227"/>
      <c r="EK375" s="227"/>
      <c r="EL375" s="227"/>
      <c r="EM375" s="227"/>
      <c r="EN375" s="227"/>
      <c r="EO375" s="227"/>
      <c r="EP375" s="227"/>
      <c r="EQ375" s="227"/>
      <c r="ER375" s="227"/>
      <c r="ES375" s="227"/>
      <c r="ET375" s="227"/>
      <c r="EU375" s="227"/>
      <c r="EV375" s="227"/>
      <c r="EW375" s="227"/>
      <c r="EX375" s="227"/>
      <c r="EY375" s="227"/>
      <c r="EZ375" s="227"/>
      <c r="FA375" s="227"/>
      <c r="FB375" s="227"/>
      <c r="FC375" s="227"/>
      <c r="FD375" s="227"/>
      <c r="FE375" s="227"/>
      <c r="FF375" s="227"/>
      <c r="FG375" s="227"/>
      <c r="FH375" s="227"/>
      <c r="FI375" s="227"/>
      <c r="FJ375" s="227"/>
      <c r="FK375" s="227"/>
      <c r="FL375" s="227"/>
      <c r="FM375" s="227"/>
      <c r="FN375" s="227"/>
      <c r="FO375" s="227"/>
      <c r="FP375" s="227"/>
      <c r="FQ375" s="227"/>
      <c r="FR375" s="227"/>
      <c r="FS375" s="227"/>
      <c r="FT375" s="227"/>
      <c r="FU375" s="227"/>
      <c r="FV375" s="227"/>
      <c r="FW375" s="227"/>
      <c r="FX375" s="227"/>
      <c r="FY375" s="227"/>
      <c r="FZ375" s="227"/>
      <c r="GA375" s="227"/>
      <c r="GB375" s="227"/>
      <c r="GC375" s="227"/>
      <c r="GD375" s="227"/>
      <c r="GE375" s="227"/>
      <c r="GF375" s="227"/>
      <c r="GG375" s="227"/>
      <c r="GH375" s="227"/>
      <c r="GI375" s="227"/>
      <c r="GJ375" s="227"/>
      <c r="GK375" s="227"/>
      <c r="GL375" s="227"/>
      <c r="GM375" s="227"/>
      <c r="GN375" s="227"/>
      <c r="GO375" s="227"/>
      <c r="GP375" s="227"/>
      <c r="GQ375" s="227"/>
      <c r="GR375" s="227"/>
      <c r="GS375" s="227"/>
      <c r="GT375" s="227"/>
      <c r="GU375" s="227"/>
      <c r="GV375" s="227"/>
      <c r="GW375" s="227"/>
      <c r="GX375" s="227"/>
      <c r="GY375" s="227"/>
      <c r="GZ375" s="227"/>
      <c r="HA375" s="227"/>
      <c r="HB375" s="227"/>
      <c r="HC375" s="227"/>
      <c r="HD375" s="227"/>
      <c r="HE375" s="227"/>
      <c r="HF375" s="227"/>
      <c r="HG375" s="227"/>
      <c r="HH375" s="227"/>
      <c r="HI375" s="227"/>
      <c r="HJ375" s="227"/>
      <c r="HK375" s="227"/>
      <c r="HL375" s="227"/>
      <c r="HM375" s="227"/>
      <c r="HN375" s="227"/>
      <c r="HO375" s="227"/>
      <c r="HP375" s="227"/>
      <c r="HQ375" s="227"/>
      <c r="HR375" s="227"/>
      <c r="HS375" s="227"/>
      <c r="HT375" s="227"/>
      <c r="HU375" s="227"/>
      <c r="HV375" s="227"/>
      <c r="HW375" s="227"/>
      <c r="HX375" s="227"/>
      <c r="HY375" s="227"/>
      <c r="HZ375" s="227"/>
      <c r="IA375" s="227"/>
      <c r="IB375" s="227"/>
      <c r="IC375" s="227"/>
      <c r="ID375" s="227"/>
      <c r="IE375" s="227"/>
      <c r="IF375" s="227"/>
      <c r="IG375" s="227"/>
      <c r="IH375" s="227"/>
      <c r="II375" s="227"/>
      <c r="IJ375" s="227"/>
      <c r="IK375" s="227"/>
      <c r="IL375" s="227"/>
      <c r="IM375" s="227"/>
      <c r="IN375" s="227"/>
      <c r="IO375" s="227"/>
      <c r="IP375" s="227"/>
      <c r="IQ375" s="227"/>
      <c r="IR375" s="227"/>
      <c r="IS375" s="227"/>
      <c r="IT375" s="227"/>
      <c r="IU375" s="227"/>
      <c r="IV375" s="227"/>
      <c r="IW375" s="227"/>
      <c r="IX375" s="227"/>
      <c r="IY375" s="227"/>
      <c r="IZ375" s="227"/>
      <c r="JA375" s="227"/>
      <c r="JB375" s="227"/>
      <c r="JC375" s="227"/>
      <c r="JD375" s="227"/>
      <c r="JE375" s="227"/>
      <c r="JF375" s="227"/>
      <c r="JG375" s="227"/>
      <c r="JH375" s="227"/>
      <c r="JI375" s="227"/>
      <c r="JJ375" s="227"/>
      <c r="JK375" s="227"/>
      <c r="JL375" s="227"/>
      <c r="JM375" s="227"/>
      <c r="JN375" s="227"/>
      <c r="JO375" s="227"/>
      <c r="JP375" s="227"/>
      <c r="JQ375" s="227"/>
      <c r="JR375" s="227"/>
      <c r="JS375" s="227"/>
      <c r="JT375" s="227"/>
      <c r="JU375" s="227"/>
      <c r="JV375" s="227"/>
      <c r="JW375" s="227"/>
      <c r="JX375" s="227"/>
      <c r="JY375" s="227"/>
      <c r="JZ375" s="227"/>
      <c r="KA375" s="227"/>
      <c r="KB375" s="227"/>
      <c r="KC375" s="227"/>
      <c r="KD375" s="227"/>
      <c r="KE375" s="227"/>
      <c r="KF375" s="227"/>
      <c r="KG375" s="227"/>
      <c r="KH375" s="227"/>
      <c r="KI375" s="227"/>
      <c r="KJ375" s="227"/>
      <c r="KK375" s="227"/>
      <c r="KL375" s="227"/>
      <c r="KM375" s="227"/>
      <c r="KN375" s="227"/>
      <c r="KO375" s="227"/>
      <c r="KP375" s="227"/>
      <c r="KQ375" s="227"/>
      <c r="KR375" s="227"/>
      <c r="KS375" s="227"/>
      <c r="KT375" s="227"/>
      <c r="KU375" s="227"/>
      <c r="KV375" s="227"/>
      <c r="KW375" s="227"/>
      <c r="KX375" s="227"/>
      <c r="KY375" s="227"/>
      <c r="KZ375" s="227"/>
      <c r="LA375" s="227"/>
      <c r="LB375" s="227"/>
      <c r="LC375" s="227"/>
      <c r="LD375" s="227"/>
      <c r="LE375" s="227"/>
      <c r="LF375" s="227"/>
      <c r="LG375" s="227"/>
      <c r="LH375" s="227"/>
      <c r="LI375" s="227"/>
      <c r="LJ375" s="227"/>
      <c r="LK375" s="227"/>
      <c r="LL375" s="227"/>
      <c r="LM375" s="227"/>
      <c r="LN375" s="227"/>
      <c r="LO375" s="227"/>
      <c r="LP375" s="227"/>
      <c r="LQ375" s="227"/>
      <c r="LR375" s="227"/>
      <c r="LS375" s="227"/>
      <c r="LT375" s="227"/>
      <c r="LU375" s="227"/>
      <c r="LV375" s="227"/>
      <c r="LW375" s="227"/>
      <c r="LX375" s="227"/>
      <c r="LY375" s="227"/>
      <c r="LZ375" s="227"/>
      <c r="MA375" s="227"/>
      <c r="MB375" s="227"/>
      <c r="MC375" s="227"/>
      <c r="MD375" s="227"/>
      <c r="ME375" s="227"/>
      <c r="MF375" s="227"/>
      <c r="MG375" s="227"/>
      <c r="MH375" s="227"/>
      <c r="MI375" s="227"/>
      <c r="MJ375" s="227"/>
      <c r="MK375" s="227"/>
      <c r="ML375" s="227"/>
      <c r="MM375" s="227"/>
      <c r="MN375" s="227"/>
      <c r="MO375" s="227"/>
      <c r="MP375" s="227"/>
      <c r="MQ375" s="227"/>
      <c r="MR375" s="227"/>
      <c r="MS375" s="227"/>
      <c r="MT375" s="227"/>
      <c r="MU375" s="227"/>
      <c r="MV375" s="227"/>
      <c r="MW375" s="227"/>
      <c r="MX375" s="227"/>
      <c r="MY375" s="227"/>
      <c r="MZ375" s="227"/>
      <c r="NA375" s="227"/>
      <c r="NB375" s="227"/>
      <c r="NC375" s="227"/>
      <c r="ND375" s="227"/>
      <c r="NE375" s="227"/>
      <c r="NF375" s="227"/>
      <c r="NG375" s="227"/>
      <c r="NH375" s="227"/>
      <c r="NI375" s="227"/>
      <c r="NJ375" s="227"/>
      <c r="NK375" s="227"/>
      <c r="NL375" s="227"/>
      <c r="NM375" s="227"/>
      <c r="NN375" s="227"/>
      <c r="NO375" s="227"/>
      <c r="NP375" s="227"/>
      <c r="NQ375" s="227"/>
      <c r="NR375" s="227"/>
      <c r="NS375" s="227"/>
      <c r="NT375" s="227"/>
      <c r="NU375" s="227"/>
      <c r="NV375" s="227"/>
      <c r="NW375" s="227"/>
      <c r="NX375" s="227"/>
      <c r="NY375" s="227"/>
      <c r="NZ375" s="227"/>
      <c r="OA375" s="227"/>
      <c r="OB375" s="227"/>
      <c r="OC375" s="227"/>
      <c r="OD375" s="227"/>
      <c r="OE375" s="227"/>
      <c r="OF375" s="227"/>
      <c r="OG375" s="227"/>
      <c r="OH375" s="227"/>
      <c r="OI375" s="227"/>
      <c r="OJ375" s="227"/>
      <c r="OK375" s="227"/>
      <c r="OL375" s="227"/>
      <c r="OM375" s="227"/>
      <c r="ON375" s="227"/>
      <c r="OO375" s="227"/>
      <c r="OP375" s="227"/>
      <c r="OQ375" s="227"/>
      <c r="OR375" s="227"/>
      <c r="OS375" s="227"/>
      <c r="OT375" s="227"/>
      <c r="OU375" s="227"/>
      <c r="OV375" s="227"/>
      <c r="OW375" s="227"/>
      <c r="OX375" s="227"/>
      <c r="OY375" s="227"/>
      <c r="OZ375" s="227"/>
      <c r="PA375" s="227"/>
      <c r="PB375" s="227"/>
      <c r="PC375" s="227"/>
      <c r="PD375" s="227"/>
      <c r="PE375" s="227"/>
      <c r="PF375" s="227"/>
      <c r="PG375" s="227"/>
      <c r="PH375" s="227"/>
      <c r="PI375" s="227"/>
      <c r="PJ375" s="227"/>
      <c r="PK375" s="227"/>
      <c r="PL375" s="227"/>
      <c r="PM375" s="227"/>
      <c r="PN375" s="227"/>
      <c r="PO375" s="227"/>
      <c r="PP375" s="227"/>
      <c r="PQ375" s="227"/>
      <c r="PR375" s="227"/>
      <c r="PS375" s="227"/>
      <c r="PT375" s="227"/>
      <c r="PU375" s="227"/>
      <c r="PV375" s="227"/>
      <c r="PW375" s="227"/>
      <c r="PX375" s="227"/>
      <c r="PY375" s="227"/>
      <c r="PZ375" s="227"/>
      <c r="QA375" s="227"/>
      <c r="QB375" s="227"/>
      <c r="QC375" s="227"/>
      <c r="QD375" s="227"/>
      <c r="QE375" s="227"/>
      <c r="QF375" s="227"/>
      <c r="QG375" s="227"/>
      <c r="QH375" s="227"/>
      <c r="QI375" s="227"/>
      <c r="QJ375" s="227"/>
      <c r="QK375" s="227"/>
      <c r="QL375" s="227"/>
      <c r="QM375" s="227"/>
      <c r="QN375" s="227"/>
      <c r="QO375" s="227"/>
      <c r="QP375" s="227"/>
      <c r="QQ375" s="227"/>
      <c r="QR375" s="227"/>
      <c r="QS375" s="227"/>
      <c r="QT375" s="227"/>
      <c r="QU375" s="227"/>
      <c r="QV375" s="227"/>
      <c r="QW375" s="227"/>
      <c r="QX375" s="227"/>
      <c r="QY375" s="227"/>
      <c r="QZ375" s="227"/>
      <c r="RA375" s="227"/>
      <c r="RB375" s="227"/>
      <c r="RC375" s="227"/>
      <c r="RD375" s="227"/>
      <c r="RE375" s="227"/>
      <c r="RF375" s="227"/>
      <c r="RG375" s="227"/>
      <c r="RH375" s="227"/>
      <c r="RI375" s="227"/>
      <c r="RJ375" s="227"/>
      <c r="RK375" s="227"/>
      <c r="RL375" s="227"/>
      <c r="RM375" s="227"/>
      <c r="RN375" s="227"/>
      <c r="RO375" s="227"/>
      <c r="RP375" s="227"/>
      <c r="RQ375" s="227"/>
      <c r="RR375" s="227"/>
      <c r="RS375" s="227"/>
      <c r="RT375" s="227"/>
      <c r="RU375" s="227"/>
      <c r="RV375" s="227"/>
      <c r="RW375" s="227"/>
      <c r="RX375" s="227"/>
      <c r="RY375" s="227"/>
      <c r="RZ375" s="227"/>
      <c r="SA375" s="227"/>
      <c r="SB375" s="227"/>
    </row>
    <row r="376" spans="1:496" ht="15" customHeight="1" x14ac:dyDescent="0.25">
      <c r="A376" s="228" t="str">
        <f t="shared" si="8"/>
        <v>INDEC-PB - 37350-1</v>
      </c>
      <c r="B376" s="228">
        <v>37350</v>
      </c>
      <c r="C376" s="227" t="s">
        <v>51</v>
      </c>
      <c r="D376" s="228">
        <v>1</v>
      </c>
      <c r="E376" s="248" t="s">
        <v>397</v>
      </c>
    </row>
    <row r="377" spans="1:496" ht="15" customHeight="1" x14ac:dyDescent="0.25">
      <c r="A377" s="228" t="str">
        <f t="shared" si="8"/>
        <v>INDEC-PB - 37320-1</v>
      </c>
      <c r="B377" s="228">
        <v>37320</v>
      </c>
      <c r="C377" s="227" t="s">
        <v>51</v>
      </c>
      <c r="D377" s="228">
        <v>1</v>
      </c>
      <c r="E377" s="248" t="s">
        <v>398</v>
      </c>
    </row>
    <row r="378" spans="1:496" ht="15" customHeight="1" x14ac:dyDescent="0.25">
      <c r="A378" s="228" t="str">
        <f t="shared" si="8"/>
        <v>INDEC-PB - 41532-11</v>
      </c>
      <c r="B378" s="228">
        <v>41532</v>
      </c>
      <c r="C378" s="227" t="s">
        <v>51</v>
      </c>
      <c r="D378" s="228">
        <v>11</v>
      </c>
      <c r="E378" s="248" t="s">
        <v>399</v>
      </c>
    </row>
    <row r="379" spans="1:496" ht="15" customHeight="1" x14ac:dyDescent="0.25">
      <c r="A379" s="228" t="str">
        <f t="shared" si="8"/>
        <v>INDEC-PB - 41532-1</v>
      </c>
      <c r="B379" s="228">
        <v>41532</v>
      </c>
      <c r="C379" s="227" t="s">
        <v>51</v>
      </c>
      <c r="D379" s="228">
        <v>1</v>
      </c>
      <c r="E379" s="248" t="s">
        <v>400</v>
      </c>
    </row>
    <row r="380" spans="1:496" ht="15" customHeight="1" x14ac:dyDescent="0.25">
      <c r="A380" s="228" t="str">
        <f t="shared" si="8"/>
        <v>INDEC-PB - 31430-1</v>
      </c>
      <c r="B380" s="228">
        <v>31430</v>
      </c>
      <c r="C380" s="227" t="s">
        <v>51</v>
      </c>
      <c r="D380" s="228">
        <v>1</v>
      </c>
      <c r="E380" s="248" t="s">
        <v>401</v>
      </c>
    </row>
    <row r="381" spans="1:496" ht="15" customHeight="1" x14ac:dyDescent="0.25">
      <c r="A381" s="228" t="str">
        <f t="shared" si="8"/>
        <v>INDEC-PB - 31100-1</v>
      </c>
      <c r="B381" s="228">
        <v>31100</v>
      </c>
      <c r="C381" s="227" t="s">
        <v>51</v>
      </c>
      <c r="D381" s="228">
        <v>1</v>
      </c>
      <c r="E381" s="248" t="s">
        <v>402</v>
      </c>
    </row>
    <row r="382" spans="1:496" ht="15" customHeight="1" x14ac:dyDescent="0.25">
      <c r="A382" s="228" t="str">
        <f t="shared" si="8"/>
        <v>INDEC-PB - 31420-1</v>
      </c>
      <c r="B382" s="228">
        <v>31420</v>
      </c>
      <c r="C382" s="227" t="s">
        <v>51</v>
      </c>
      <c r="D382" s="228">
        <v>1</v>
      </c>
      <c r="E382" s="248" t="s">
        <v>403</v>
      </c>
    </row>
    <row r="383" spans="1:496" ht="15" customHeight="1" x14ac:dyDescent="0.25">
      <c r="A383" s="228" t="str">
        <f t="shared" si="8"/>
        <v>INDEC-PB - 31420-2</v>
      </c>
      <c r="B383" s="228">
        <v>31420</v>
      </c>
      <c r="C383" s="227" t="s">
        <v>51</v>
      </c>
      <c r="D383" s="228">
        <v>2</v>
      </c>
      <c r="E383" s="248" t="s">
        <v>404</v>
      </c>
    </row>
    <row r="384" spans="1:496" s="233" customFormat="1" ht="15" customHeight="1" x14ac:dyDescent="0.25">
      <c r="A384" s="231"/>
      <c r="B384" s="231"/>
      <c r="D384" s="231"/>
      <c r="E384" s="249"/>
      <c r="F384" s="227"/>
      <c r="G384" s="227"/>
      <c r="H384" s="227"/>
      <c r="I384" s="227"/>
      <c r="J384" s="227"/>
      <c r="K384" s="227"/>
      <c r="L384" s="227"/>
      <c r="M384" s="227"/>
      <c r="N384" s="227"/>
      <c r="O384" s="227"/>
      <c r="P384" s="227"/>
      <c r="Q384" s="227"/>
      <c r="R384" s="227"/>
      <c r="S384" s="227"/>
      <c r="T384" s="227"/>
      <c r="U384" s="227"/>
      <c r="V384" s="227"/>
      <c r="W384" s="227"/>
      <c r="X384" s="227"/>
      <c r="Y384" s="227"/>
      <c r="Z384" s="227"/>
      <c r="AA384" s="227"/>
      <c r="AB384" s="227"/>
      <c r="AC384" s="227"/>
      <c r="AD384" s="227"/>
      <c r="AE384" s="227"/>
      <c r="AF384" s="227"/>
      <c r="AG384" s="227"/>
      <c r="AH384" s="227"/>
      <c r="AI384" s="227"/>
      <c r="AJ384" s="227"/>
      <c r="AK384" s="227"/>
      <c r="AL384" s="227"/>
      <c r="AM384" s="227"/>
      <c r="AN384" s="227"/>
      <c r="AO384" s="227"/>
      <c r="AP384" s="227"/>
      <c r="AQ384" s="227"/>
      <c r="AR384" s="227"/>
      <c r="AS384" s="227"/>
      <c r="AT384" s="227"/>
      <c r="AU384" s="227"/>
      <c r="AV384" s="227"/>
      <c r="AW384" s="227"/>
      <c r="AX384" s="227"/>
      <c r="AY384" s="227"/>
      <c r="AZ384" s="227"/>
      <c r="BA384" s="227"/>
      <c r="BB384" s="227"/>
      <c r="BC384" s="227"/>
      <c r="BD384" s="227"/>
      <c r="BE384" s="227"/>
      <c r="BF384" s="227"/>
      <c r="BG384" s="227"/>
      <c r="BH384" s="227"/>
      <c r="BI384" s="227"/>
      <c r="BJ384" s="227"/>
      <c r="BK384" s="227"/>
      <c r="BL384" s="227"/>
      <c r="BM384" s="227"/>
      <c r="BN384" s="227"/>
      <c r="BO384" s="227"/>
      <c r="BP384" s="227"/>
      <c r="BQ384" s="227"/>
      <c r="BR384" s="227"/>
      <c r="BS384" s="227"/>
      <c r="BT384" s="227"/>
      <c r="BU384" s="227"/>
      <c r="BV384" s="227"/>
      <c r="BW384" s="227"/>
      <c r="BX384" s="227"/>
      <c r="BY384" s="227"/>
      <c r="BZ384" s="227"/>
      <c r="CA384" s="227"/>
      <c r="CB384" s="227"/>
      <c r="CC384" s="227"/>
      <c r="CD384" s="227"/>
      <c r="CE384" s="227"/>
      <c r="CF384" s="227"/>
      <c r="CG384" s="227"/>
      <c r="CH384" s="227"/>
      <c r="CI384" s="227"/>
      <c r="CJ384" s="227"/>
      <c r="CK384" s="227"/>
      <c r="CL384" s="227"/>
      <c r="CM384" s="227"/>
      <c r="CN384" s="227"/>
      <c r="CO384" s="227"/>
      <c r="CP384" s="227"/>
      <c r="CQ384" s="227"/>
      <c r="CR384" s="227"/>
      <c r="CS384" s="227"/>
      <c r="CT384" s="227"/>
      <c r="CU384" s="227"/>
      <c r="CV384" s="227"/>
      <c r="CW384" s="227"/>
      <c r="CX384" s="227"/>
      <c r="CY384" s="227"/>
      <c r="CZ384" s="227"/>
      <c r="DA384" s="227"/>
      <c r="DB384" s="227"/>
      <c r="DC384" s="227"/>
      <c r="DD384" s="227"/>
      <c r="DE384" s="227"/>
      <c r="DF384" s="227"/>
      <c r="DG384" s="227"/>
      <c r="DH384" s="227"/>
      <c r="DI384" s="227"/>
      <c r="DJ384" s="227"/>
      <c r="DK384" s="227"/>
      <c r="DL384" s="227"/>
      <c r="DM384" s="227"/>
      <c r="DN384" s="227"/>
      <c r="DO384" s="227"/>
      <c r="DP384" s="227"/>
      <c r="DQ384" s="227"/>
      <c r="DR384" s="227"/>
      <c r="DS384" s="227"/>
      <c r="DT384" s="227"/>
      <c r="DU384" s="227"/>
      <c r="DV384" s="227"/>
      <c r="DW384" s="227"/>
      <c r="DX384" s="227"/>
      <c r="DY384" s="227"/>
      <c r="DZ384" s="227"/>
      <c r="EA384" s="227"/>
      <c r="EB384" s="227"/>
      <c r="EC384" s="227"/>
      <c r="ED384" s="227"/>
      <c r="EE384" s="227"/>
      <c r="EF384" s="227"/>
      <c r="EG384" s="227"/>
      <c r="EH384" s="227"/>
      <c r="EI384" s="227"/>
      <c r="EJ384" s="227"/>
      <c r="EK384" s="227"/>
      <c r="EL384" s="227"/>
      <c r="EM384" s="227"/>
      <c r="EN384" s="227"/>
      <c r="EO384" s="227"/>
      <c r="EP384" s="227"/>
      <c r="EQ384" s="227"/>
      <c r="ER384" s="227"/>
      <c r="ES384" s="227"/>
      <c r="ET384" s="227"/>
      <c r="EU384" s="227"/>
      <c r="EV384" s="227"/>
      <c r="EW384" s="227"/>
      <c r="EX384" s="227"/>
      <c r="EY384" s="227"/>
      <c r="EZ384" s="227"/>
      <c r="FA384" s="227"/>
      <c r="FB384" s="227"/>
      <c r="FC384" s="227"/>
      <c r="FD384" s="227"/>
      <c r="FE384" s="227"/>
      <c r="FF384" s="227"/>
      <c r="FG384" s="227"/>
      <c r="FH384" s="227"/>
      <c r="FI384" s="227"/>
      <c r="FJ384" s="227"/>
      <c r="FK384" s="227"/>
      <c r="FL384" s="227"/>
      <c r="FM384" s="227"/>
      <c r="FN384" s="227"/>
      <c r="FO384" s="227"/>
      <c r="FP384" s="227"/>
      <c r="FQ384" s="227"/>
      <c r="FR384" s="227"/>
      <c r="FS384" s="227"/>
      <c r="FT384" s="227"/>
      <c r="FU384" s="227"/>
      <c r="FV384" s="227"/>
      <c r="FW384" s="227"/>
      <c r="FX384" s="227"/>
      <c r="FY384" s="227"/>
      <c r="FZ384" s="227"/>
      <c r="GA384" s="227"/>
      <c r="GB384" s="227"/>
      <c r="GC384" s="227"/>
      <c r="GD384" s="227"/>
      <c r="GE384" s="227"/>
      <c r="GF384" s="227"/>
      <c r="GG384" s="227"/>
      <c r="GH384" s="227"/>
      <c r="GI384" s="227"/>
      <c r="GJ384" s="227"/>
      <c r="GK384" s="227"/>
      <c r="GL384" s="227"/>
      <c r="GM384" s="227"/>
      <c r="GN384" s="227"/>
      <c r="GO384" s="227"/>
      <c r="GP384" s="227"/>
      <c r="GQ384" s="227"/>
      <c r="GR384" s="227"/>
      <c r="GS384" s="227"/>
      <c r="GT384" s="227"/>
      <c r="GU384" s="227"/>
      <c r="GV384" s="227"/>
      <c r="GW384" s="227"/>
      <c r="GX384" s="227"/>
      <c r="GY384" s="227"/>
      <c r="GZ384" s="227"/>
      <c r="HA384" s="227"/>
      <c r="HB384" s="227"/>
      <c r="HC384" s="227"/>
      <c r="HD384" s="227"/>
      <c r="HE384" s="227"/>
      <c r="HF384" s="227"/>
      <c r="HG384" s="227"/>
      <c r="HH384" s="227"/>
      <c r="HI384" s="227"/>
      <c r="HJ384" s="227"/>
      <c r="HK384" s="227"/>
      <c r="HL384" s="227"/>
      <c r="HM384" s="227"/>
      <c r="HN384" s="227"/>
      <c r="HO384" s="227"/>
      <c r="HP384" s="227"/>
      <c r="HQ384" s="227"/>
      <c r="HR384" s="227"/>
      <c r="HS384" s="227"/>
      <c r="HT384" s="227"/>
      <c r="HU384" s="227"/>
      <c r="HV384" s="227"/>
      <c r="HW384" s="227"/>
      <c r="HX384" s="227"/>
      <c r="HY384" s="227"/>
      <c r="HZ384" s="227"/>
      <c r="IA384" s="227"/>
      <c r="IB384" s="227"/>
      <c r="IC384" s="227"/>
      <c r="ID384" s="227"/>
      <c r="IE384" s="227"/>
      <c r="IF384" s="227"/>
      <c r="IG384" s="227"/>
      <c r="IH384" s="227"/>
      <c r="II384" s="227"/>
      <c r="IJ384" s="227"/>
      <c r="IK384" s="227"/>
      <c r="IL384" s="227"/>
      <c r="IM384" s="227"/>
      <c r="IN384" s="227"/>
      <c r="IO384" s="227"/>
      <c r="IP384" s="227"/>
      <c r="IQ384" s="227"/>
      <c r="IR384" s="227"/>
      <c r="IS384" s="227"/>
      <c r="IT384" s="227"/>
      <c r="IU384" s="227"/>
      <c r="IV384" s="227"/>
      <c r="IW384" s="227"/>
      <c r="IX384" s="227"/>
      <c r="IY384" s="227"/>
      <c r="IZ384" s="227"/>
      <c r="JA384" s="227"/>
      <c r="JB384" s="227"/>
      <c r="JC384" s="227"/>
      <c r="JD384" s="227"/>
      <c r="JE384" s="227"/>
      <c r="JF384" s="227"/>
      <c r="JG384" s="227"/>
      <c r="JH384" s="227"/>
      <c r="JI384" s="227"/>
      <c r="JJ384" s="227"/>
      <c r="JK384" s="227"/>
      <c r="JL384" s="227"/>
      <c r="JM384" s="227"/>
      <c r="JN384" s="227"/>
      <c r="JO384" s="227"/>
      <c r="JP384" s="227"/>
      <c r="JQ384" s="227"/>
      <c r="JR384" s="227"/>
      <c r="JS384" s="227"/>
      <c r="JT384" s="227"/>
      <c r="JU384" s="227"/>
      <c r="JV384" s="227"/>
      <c r="JW384" s="227"/>
      <c r="JX384" s="227"/>
      <c r="JY384" s="227"/>
      <c r="JZ384" s="227"/>
      <c r="KA384" s="227"/>
      <c r="KB384" s="227"/>
      <c r="KC384" s="227"/>
      <c r="KD384" s="227"/>
      <c r="KE384" s="227"/>
      <c r="KF384" s="227"/>
      <c r="KG384" s="227"/>
      <c r="KH384" s="227"/>
      <c r="KI384" s="227"/>
      <c r="KJ384" s="227"/>
      <c r="KK384" s="227"/>
      <c r="KL384" s="227"/>
      <c r="KM384" s="227"/>
      <c r="KN384" s="227"/>
      <c r="KO384" s="227"/>
      <c r="KP384" s="227"/>
      <c r="KQ384" s="227"/>
      <c r="KR384" s="227"/>
      <c r="KS384" s="227"/>
      <c r="KT384" s="227"/>
      <c r="KU384" s="227"/>
      <c r="KV384" s="227"/>
      <c r="KW384" s="227"/>
      <c r="KX384" s="227"/>
      <c r="KY384" s="227"/>
      <c r="KZ384" s="227"/>
      <c r="LA384" s="227"/>
      <c r="LB384" s="227"/>
      <c r="LC384" s="227"/>
      <c r="LD384" s="227"/>
      <c r="LE384" s="227"/>
      <c r="LF384" s="227"/>
      <c r="LG384" s="227"/>
      <c r="LH384" s="227"/>
      <c r="LI384" s="227"/>
      <c r="LJ384" s="227"/>
      <c r="LK384" s="227"/>
      <c r="LL384" s="227"/>
      <c r="LM384" s="227"/>
      <c r="LN384" s="227"/>
      <c r="LO384" s="227"/>
      <c r="LP384" s="227"/>
      <c r="LQ384" s="227"/>
      <c r="LR384" s="227"/>
      <c r="LS384" s="227"/>
      <c r="LT384" s="227"/>
      <c r="LU384" s="227"/>
      <c r="LV384" s="227"/>
      <c r="LW384" s="227"/>
      <c r="LX384" s="227"/>
      <c r="LY384" s="227"/>
      <c r="LZ384" s="227"/>
      <c r="MA384" s="227"/>
      <c r="MB384" s="227"/>
      <c r="MC384" s="227"/>
      <c r="MD384" s="227"/>
      <c r="ME384" s="227"/>
      <c r="MF384" s="227"/>
      <c r="MG384" s="227"/>
      <c r="MH384" s="227"/>
      <c r="MI384" s="227"/>
      <c r="MJ384" s="227"/>
      <c r="MK384" s="227"/>
      <c r="ML384" s="227"/>
      <c r="MM384" s="227"/>
      <c r="MN384" s="227"/>
      <c r="MO384" s="227"/>
      <c r="MP384" s="227"/>
      <c r="MQ384" s="227"/>
      <c r="MR384" s="227"/>
      <c r="MS384" s="227"/>
      <c r="MT384" s="227"/>
      <c r="MU384" s="227"/>
      <c r="MV384" s="227"/>
      <c r="MW384" s="227"/>
      <c r="MX384" s="227"/>
      <c r="MY384" s="227"/>
      <c r="MZ384" s="227"/>
      <c r="NA384" s="227"/>
      <c r="NB384" s="227"/>
      <c r="NC384" s="227"/>
      <c r="ND384" s="227"/>
      <c r="NE384" s="227"/>
      <c r="NF384" s="227"/>
      <c r="NG384" s="227"/>
      <c r="NH384" s="227"/>
      <c r="NI384" s="227"/>
      <c r="NJ384" s="227"/>
      <c r="NK384" s="227"/>
      <c r="NL384" s="227"/>
      <c r="NM384" s="227"/>
      <c r="NN384" s="227"/>
      <c r="NO384" s="227"/>
      <c r="NP384" s="227"/>
      <c r="NQ384" s="227"/>
      <c r="NR384" s="227"/>
      <c r="NS384" s="227"/>
      <c r="NT384" s="227"/>
      <c r="NU384" s="227"/>
      <c r="NV384" s="227"/>
      <c r="NW384" s="227"/>
      <c r="NX384" s="227"/>
      <c r="NY384" s="227"/>
      <c r="NZ384" s="227"/>
      <c r="OA384" s="227"/>
      <c r="OB384" s="227"/>
      <c r="OC384" s="227"/>
      <c r="OD384" s="227"/>
      <c r="OE384" s="227"/>
      <c r="OF384" s="227"/>
      <c r="OG384" s="227"/>
      <c r="OH384" s="227"/>
      <c r="OI384" s="227"/>
      <c r="OJ384" s="227"/>
      <c r="OK384" s="227"/>
      <c r="OL384" s="227"/>
      <c r="OM384" s="227"/>
      <c r="ON384" s="227"/>
      <c r="OO384" s="227"/>
      <c r="OP384" s="227"/>
      <c r="OQ384" s="227"/>
      <c r="OR384" s="227"/>
      <c r="OS384" s="227"/>
      <c r="OT384" s="227"/>
      <c r="OU384" s="227"/>
      <c r="OV384" s="227"/>
      <c r="OW384" s="227"/>
      <c r="OX384" s="227"/>
      <c r="OY384" s="227"/>
      <c r="OZ384" s="227"/>
      <c r="PA384" s="227"/>
      <c r="PB384" s="227"/>
      <c r="PC384" s="227"/>
      <c r="PD384" s="227"/>
      <c r="PE384" s="227"/>
      <c r="PF384" s="227"/>
      <c r="PG384" s="227"/>
      <c r="PH384" s="227"/>
      <c r="PI384" s="227"/>
      <c r="PJ384" s="227"/>
      <c r="PK384" s="227"/>
      <c r="PL384" s="227"/>
      <c r="PM384" s="227"/>
      <c r="PN384" s="227"/>
      <c r="PO384" s="227"/>
      <c r="PP384" s="227"/>
      <c r="PQ384" s="227"/>
      <c r="PR384" s="227"/>
      <c r="PS384" s="227"/>
      <c r="PT384" s="227"/>
      <c r="PU384" s="227"/>
      <c r="PV384" s="227"/>
      <c r="PW384" s="227"/>
      <c r="PX384" s="227"/>
      <c r="PY384" s="227"/>
      <c r="PZ384" s="227"/>
      <c r="QA384" s="227"/>
      <c r="QB384" s="227"/>
      <c r="QC384" s="227"/>
      <c r="QD384" s="227"/>
      <c r="QE384" s="227"/>
      <c r="QF384" s="227"/>
      <c r="QG384" s="227"/>
      <c r="QH384" s="227"/>
      <c r="QI384" s="227"/>
      <c r="QJ384" s="227"/>
      <c r="QK384" s="227"/>
      <c r="QL384" s="227"/>
      <c r="QM384" s="227"/>
      <c r="QN384" s="227"/>
      <c r="QO384" s="227"/>
      <c r="QP384" s="227"/>
      <c r="QQ384" s="227"/>
      <c r="QR384" s="227"/>
      <c r="QS384" s="227"/>
      <c r="QT384" s="227"/>
      <c r="QU384" s="227"/>
      <c r="QV384" s="227"/>
      <c r="QW384" s="227"/>
      <c r="QX384" s="227"/>
      <c r="QY384" s="227"/>
      <c r="QZ384" s="227"/>
      <c r="RA384" s="227"/>
      <c r="RB384" s="227"/>
      <c r="RC384" s="227"/>
      <c r="RD384" s="227"/>
      <c r="RE384" s="227"/>
      <c r="RF384" s="227"/>
      <c r="RG384" s="227"/>
      <c r="RH384" s="227"/>
      <c r="RI384" s="227"/>
      <c r="RJ384" s="227"/>
      <c r="RK384" s="227"/>
      <c r="RL384" s="227"/>
      <c r="RM384" s="227"/>
      <c r="RN384" s="227"/>
      <c r="RO384" s="227"/>
      <c r="RP384" s="227"/>
      <c r="RQ384" s="227"/>
      <c r="RR384" s="227"/>
      <c r="RS384" s="227"/>
      <c r="RT384" s="227"/>
      <c r="RU384" s="227"/>
      <c r="RV384" s="227"/>
      <c r="RW384" s="227"/>
      <c r="RX384" s="227"/>
      <c r="RY384" s="227"/>
      <c r="RZ384" s="227"/>
      <c r="SA384" s="227"/>
      <c r="SB384" s="227"/>
    </row>
    <row r="385" spans="1:496" s="233" customFormat="1" ht="15" customHeight="1" x14ac:dyDescent="0.25">
      <c r="A385" s="231"/>
      <c r="B385" s="231"/>
      <c r="D385" s="231"/>
      <c r="E385" s="249"/>
      <c r="F385" s="227"/>
      <c r="G385" s="227"/>
      <c r="H385" s="227"/>
      <c r="I385" s="227"/>
      <c r="J385" s="227"/>
      <c r="K385" s="227"/>
      <c r="L385" s="227"/>
      <c r="M385" s="227"/>
      <c r="N385" s="227"/>
      <c r="O385" s="227"/>
      <c r="P385" s="227"/>
      <c r="Q385" s="227"/>
      <c r="R385" s="227"/>
      <c r="S385" s="227"/>
      <c r="T385" s="227"/>
      <c r="U385" s="227"/>
      <c r="V385" s="227"/>
      <c r="W385" s="227"/>
      <c r="X385" s="227"/>
      <c r="Y385" s="227"/>
      <c r="Z385" s="227"/>
      <c r="AA385" s="227"/>
      <c r="AB385" s="227"/>
      <c r="AC385" s="227"/>
      <c r="AD385" s="227"/>
      <c r="AE385" s="227"/>
      <c r="AF385" s="227"/>
      <c r="AG385" s="227"/>
      <c r="AH385" s="227"/>
      <c r="AI385" s="227"/>
      <c r="AJ385" s="227"/>
      <c r="AK385" s="227"/>
      <c r="AL385" s="227"/>
      <c r="AM385" s="227"/>
      <c r="AN385" s="227"/>
      <c r="AO385" s="227"/>
      <c r="AP385" s="227"/>
      <c r="AQ385" s="227"/>
      <c r="AR385" s="227"/>
      <c r="AS385" s="227"/>
      <c r="AT385" s="227"/>
      <c r="AU385" s="227"/>
      <c r="AV385" s="227"/>
      <c r="AW385" s="227"/>
      <c r="AX385" s="227"/>
      <c r="AY385" s="227"/>
      <c r="AZ385" s="227"/>
      <c r="BA385" s="227"/>
      <c r="BB385" s="227"/>
      <c r="BC385" s="227"/>
      <c r="BD385" s="227"/>
      <c r="BE385" s="227"/>
      <c r="BF385" s="227"/>
      <c r="BG385" s="227"/>
      <c r="BH385" s="227"/>
      <c r="BI385" s="227"/>
      <c r="BJ385" s="227"/>
      <c r="BK385" s="227"/>
      <c r="BL385" s="227"/>
      <c r="BM385" s="227"/>
      <c r="BN385" s="227"/>
      <c r="BO385" s="227"/>
      <c r="BP385" s="227"/>
      <c r="BQ385" s="227"/>
      <c r="BR385" s="227"/>
      <c r="BS385" s="227"/>
      <c r="BT385" s="227"/>
      <c r="BU385" s="227"/>
      <c r="BV385" s="227"/>
      <c r="BW385" s="227"/>
      <c r="BX385" s="227"/>
      <c r="BY385" s="227"/>
      <c r="BZ385" s="227"/>
      <c r="CA385" s="227"/>
      <c r="CB385" s="227"/>
      <c r="CC385" s="227"/>
      <c r="CD385" s="227"/>
      <c r="CE385" s="227"/>
      <c r="CF385" s="227"/>
      <c r="CG385" s="227"/>
      <c r="CH385" s="227"/>
      <c r="CI385" s="227"/>
      <c r="CJ385" s="227"/>
      <c r="CK385" s="227"/>
      <c r="CL385" s="227"/>
      <c r="CM385" s="227"/>
      <c r="CN385" s="227"/>
      <c r="CO385" s="227"/>
      <c r="CP385" s="227"/>
      <c r="CQ385" s="227"/>
      <c r="CR385" s="227"/>
      <c r="CS385" s="227"/>
      <c r="CT385" s="227"/>
      <c r="CU385" s="227"/>
      <c r="CV385" s="227"/>
      <c r="CW385" s="227"/>
      <c r="CX385" s="227"/>
      <c r="CY385" s="227"/>
      <c r="CZ385" s="227"/>
      <c r="DA385" s="227"/>
      <c r="DB385" s="227"/>
      <c r="DC385" s="227"/>
      <c r="DD385" s="227"/>
      <c r="DE385" s="227"/>
      <c r="DF385" s="227"/>
      <c r="DG385" s="227"/>
      <c r="DH385" s="227"/>
      <c r="DI385" s="227"/>
      <c r="DJ385" s="227"/>
      <c r="DK385" s="227"/>
      <c r="DL385" s="227"/>
      <c r="DM385" s="227"/>
      <c r="DN385" s="227"/>
      <c r="DO385" s="227"/>
      <c r="DP385" s="227"/>
      <c r="DQ385" s="227"/>
      <c r="DR385" s="227"/>
      <c r="DS385" s="227"/>
      <c r="DT385" s="227"/>
      <c r="DU385" s="227"/>
      <c r="DV385" s="227"/>
      <c r="DW385" s="227"/>
      <c r="DX385" s="227"/>
      <c r="DY385" s="227"/>
      <c r="DZ385" s="227"/>
      <c r="EA385" s="227"/>
      <c r="EB385" s="227"/>
      <c r="EC385" s="227"/>
      <c r="ED385" s="227"/>
      <c r="EE385" s="227"/>
      <c r="EF385" s="227"/>
      <c r="EG385" s="227"/>
      <c r="EH385" s="227"/>
      <c r="EI385" s="227"/>
      <c r="EJ385" s="227"/>
      <c r="EK385" s="227"/>
      <c r="EL385" s="227"/>
      <c r="EM385" s="227"/>
      <c r="EN385" s="227"/>
      <c r="EO385" s="227"/>
      <c r="EP385" s="227"/>
      <c r="EQ385" s="227"/>
      <c r="ER385" s="227"/>
      <c r="ES385" s="227"/>
      <c r="ET385" s="227"/>
      <c r="EU385" s="227"/>
      <c r="EV385" s="227"/>
      <c r="EW385" s="227"/>
      <c r="EX385" s="227"/>
      <c r="EY385" s="227"/>
      <c r="EZ385" s="227"/>
      <c r="FA385" s="227"/>
      <c r="FB385" s="227"/>
      <c r="FC385" s="227"/>
      <c r="FD385" s="227"/>
      <c r="FE385" s="227"/>
      <c r="FF385" s="227"/>
      <c r="FG385" s="227"/>
      <c r="FH385" s="227"/>
      <c r="FI385" s="227"/>
      <c r="FJ385" s="227"/>
      <c r="FK385" s="227"/>
      <c r="FL385" s="227"/>
      <c r="FM385" s="227"/>
      <c r="FN385" s="227"/>
      <c r="FO385" s="227"/>
      <c r="FP385" s="227"/>
      <c r="FQ385" s="227"/>
      <c r="FR385" s="227"/>
      <c r="FS385" s="227"/>
      <c r="FT385" s="227"/>
      <c r="FU385" s="227"/>
      <c r="FV385" s="227"/>
      <c r="FW385" s="227"/>
      <c r="FX385" s="227"/>
      <c r="FY385" s="227"/>
      <c r="FZ385" s="227"/>
      <c r="GA385" s="227"/>
      <c r="GB385" s="227"/>
      <c r="GC385" s="227"/>
      <c r="GD385" s="227"/>
      <c r="GE385" s="227"/>
      <c r="GF385" s="227"/>
      <c r="GG385" s="227"/>
      <c r="GH385" s="227"/>
      <c r="GI385" s="227"/>
      <c r="GJ385" s="227"/>
      <c r="GK385" s="227"/>
      <c r="GL385" s="227"/>
      <c r="GM385" s="227"/>
      <c r="GN385" s="227"/>
      <c r="GO385" s="227"/>
      <c r="GP385" s="227"/>
      <c r="GQ385" s="227"/>
      <c r="GR385" s="227"/>
      <c r="GS385" s="227"/>
      <c r="GT385" s="227"/>
      <c r="GU385" s="227"/>
      <c r="GV385" s="227"/>
      <c r="GW385" s="227"/>
      <c r="GX385" s="227"/>
      <c r="GY385" s="227"/>
      <c r="GZ385" s="227"/>
      <c r="HA385" s="227"/>
      <c r="HB385" s="227"/>
      <c r="HC385" s="227"/>
      <c r="HD385" s="227"/>
      <c r="HE385" s="227"/>
      <c r="HF385" s="227"/>
      <c r="HG385" s="227"/>
      <c r="HH385" s="227"/>
      <c r="HI385" s="227"/>
      <c r="HJ385" s="227"/>
      <c r="HK385" s="227"/>
      <c r="HL385" s="227"/>
      <c r="HM385" s="227"/>
      <c r="HN385" s="227"/>
      <c r="HO385" s="227"/>
      <c r="HP385" s="227"/>
      <c r="HQ385" s="227"/>
      <c r="HR385" s="227"/>
      <c r="HS385" s="227"/>
      <c r="HT385" s="227"/>
      <c r="HU385" s="227"/>
      <c r="HV385" s="227"/>
      <c r="HW385" s="227"/>
      <c r="HX385" s="227"/>
      <c r="HY385" s="227"/>
      <c r="HZ385" s="227"/>
      <c r="IA385" s="227"/>
      <c r="IB385" s="227"/>
      <c r="IC385" s="227"/>
      <c r="ID385" s="227"/>
      <c r="IE385" s="227"/>
      <c r="IF385" s="227"/>
      <c r="IG385" s="227"/>
      <c r="IH385" s="227"/>
      <c r="II385" s="227"/>
      <c r="IJ385" s="227"/>
      <c r="IK385" s="227"/>
      <c r="IL385" s="227"/>
      <c r="IM385" s="227"/>
      <c r="IN385" s="227"/>
      <c r="IO385" s="227"/>
      <c r="IP385" s="227"/>
      <c r="IQ385" s="227"/>
      <c r="IR385" s="227"/>
      <c r="IS385" s="227"/>
      <c r="IT385" s="227"/>
      <c r="IU385" s="227"/>
      <c r="IV385" s="227"/>
      <c r="IW385" s="227"/>
      <c r="IX385" s="227"/>
      <c r="IY385" s="227"/>
      <c r="IZ385" s="227"/>
      <c r="JA385" s="227"/>
      <c r="JB385" s="227"/>
      <c r="JC385" s="227"/>
      <c r="JD385" s="227"/>
      <c r="JE385" s="227"/>
      <c r="JF385" s="227"/>
      <c r="JG385" s="227"/>
      <c r="JH385" s="227"/>
      <c r="JI385" s="227"/>
      <c r="JJ385" s="227"/>
      <c r="JK385" s="227"/>
      <c r="JL385" s="227"/>
      <c r="JM385" s="227"/>
      <c r="JN385" s="227"/>
      <c r="JO385" s="227"/>
      <c r="JP385" s="227"/>
      <c r="JQ385" s="227"/>
      <c r="JR385" s="227"/>
      <c r="JS385" s="227"/>
      <c r="JT385" s="227"/>
      <c r="JU385" s="227"/>
      <c r="JV385" s="227"/>
      <c r="JW385" s="227"/>
      <c r="JX385" s="227"/>
      <c r="JY385" s="227"/>
      <c r="JZ385" s="227"/>
      <c r="KA385" s="227"/>
      <c r="KB385" s="227"/>
      <c r="KC385" s="227"/>
      <c r="KD385" s="227"/>
      <c r="KE385" s="227"/>
      <c r="KF385" s="227"/>
      <c r="KG385" s="227"/>
      <c r="KH385" s="227"/>
      <c r="KI385" s="227"/>
      <c r="KJ385" s="227"/>
      <c r="KK385" s="227"/>
      <c r="KL385" s="227"/>
      <c r="KM385" s="227"/>
      <c r="KN385" s="227"/>
      <c r="KO385" s="227"/>
      <c r="KP385" s="227"/>
      <c r="KQ385" s="227"/>
      <c r="KR385" s="227"/>
      <c r="KS385" s="227"/>
      <c r="KT385" s="227"/>
      <c r="KU385" s="227"/>
      <c r="KV385" s="227"/>
      <c r="KW385" s="227"/>
      <c r="KX385" s="227"/>
      <c r="KY385" s="227"/>
      <c r="KZ385" s="227"/>
      <c r="LA385" s="227"/>
      <c r="LB385" s="227"/>
      <c r="LC385" s="227"/>
      <c r="LD385" s="227"/>
      <c r="LE385" s="227"/>
      <c r="LF385" s="227"/>
      <c r="LG385" s="227"/>
      <c r="LH385" s="227"/>
      <c r="LI385" s="227"/>
      <c r="LJ385" s="227"/>
      <c r="LK385" s="227"/>
      <c r="LL385" s="227"/>
      <c r="LM385" s="227"/>
      <c r="LN385" s="227"/>
      <c r="LO385" s="227"/>
      <c r="LP385" s="227"/>
      <c r="LQ385" s="227"/>
      <c r="LR385" s="227"/>
      <c r="LS385" s="227"/>
      <c r="LT385" s="227"/>
      <c r="LU385" s="227"/>
      <c r="LV385" s="227"/>
      <c r="LW385" s="227"/>
      <c r="LX385" s="227"/>
      <c r="LY385" s="227"/>
      <c r="LZ385" s="227"/>
      <c r="MA385" s="227"/>
      <c r="MB385" s="227"/>
      <c r="MC385" s="227"/>
      <c r="MD385" s="227"/>
      <c r="ME385" s="227"/>
      <c r="MF385" s="227"/>
      <c r="MG385" s="227"/>
      <c r="MH385" s="227"/>
      <c r="MI385" s="227"/>
      <c r="MJ385" s="227"/>
      <c r="MK385" s="227"/>
      <c r="ML385" s="227"/>
      <c r="MM385" s="227"/>
      <c r="MN385" s="227"/>
      <c r="MO385" s="227"/>
      <c r="MP385" s="227"/>
      <c r="MQ385" s="227"/>
      <c r="MR385" s="227"/>
      <c r="MS385" s="227"/>
      <c r="MT385" s="227"/>
      <c r="MU385" s="227"/>
      <c r="MV385" s="227"/>
      <c r="MW385" s="227"/>
      <c r="MX385" s="227"/>
      <c r="MY385" s="227"/>
      <c r="MZ385" s="227"/>
      <c r="NA385" s="227"/>
      <c r="NB385" s="227"/>
      <c r="NC385" s="227"/>
      <c r="ND385" s="227"/>
      <c r="NE385" s="227"/>
      <c r="NF385" s="227"/>
      <c r="NG385" s="227"/>
      <c r="NH385" s="227"/>
      <c r="NI385" s="227"/>
      <c r="NJ385" s="227"/>
      <c r="NK385" s="227"/>
      <c r="NL385" s="227"/>
      <c r="NM385" s="227"/>
      <c r="NN385" s="227"/>
      <c r="NO385" s="227"/>
      <c r="NP385" s="227"/>
      <c r="NQ385" s="227"/>
      <c r="NR385" s="227"/>
      <c r="NS385" s="227"/>
      <c r="NT385" s="227"/>
      <c r="NU385" s="227"/>
      <c r="NV385" s="227"/>
      <c r="NW385" s="227"/>
      <c r="NX385" s="227"/>
      <c r="NY385" s="227"/>
      <c r="NZ385" s="227"/>
      <c r="OA385" s="227"/>
      <c r="OB385" s="227"/>
      <c r="OC385" s="227"/>
      <c r="OD385" s="227"/>
      <c r="OE385" s="227"/>
      <c r="OF385" s="227"/>
      <c r="OG385" s="227"/>
      <c r="OH385" s="227"/>
      <c r="OI385" s="227"/>
      <c r="OJ385" s="227"/>
      <c r="OK385" s="227"/>
      <c r="OL385" s="227"/>
      <c r="OM385" s="227"/>
      <c r="ON385" s="227"/>
      <c r="OO385" s="227"/>
      <c r="OP385" s="227"/>
      <c r="OQ385" s="227"/>
      <c r="OR385" s="227"/>
      <c r="OS385" s="227"/>
      <c r="OT385" s="227"/>
      <c r="OU385" s="227"/>
      <c r="OV385" s="227"/>
      <c r="OW385" s="227"/>
      <c r="OX385" s="227"/>
      <c r="OY385" s="227"/>
      <c r="OZ385" s="227"/>
      <c r="PA385" s="227"/>
      <c r="PB385" s="227"/>
      <c r="PC385" s="227"/>
      <c r="PD385" s="227"/>
      <c r="PE385" s="227"/>
      <c r="PF385" s="227"/>
      <c r="PG385" s="227"/>
      <c r="PH385" s="227"/>
      <c r="PI385" s="227"/>
      <c r="PJ385" s="227"/>
      <c r="PK385" s="227"/>
      <c r="PL385" s="227"/>
      <c r="PM385" s="227"/>
      <c r="PN385" s="227"/>
      <c r="PO385" s="227"/>
      <c r="PP385" s="227"/>
      <c r="PQ385" s="227"/>
      <c r="PR385" s="227"/>
      <c r="PS385" s="227"/>
      <c r="PT385" s="227"/>
      <c r="PU385" s="227"/>
      <c r="PV385" s="227"/>
      <c r="PW385" s="227"/>
      <c r="PX385" s="227"/>
      <c r="PY385" s="227"/>
      <c r="PZ385" s="227"/>
      <c r="QA385" s="227"/>
      <c r="QB385" s="227"/>
      <c r="QC385" s="227"/>
      <c r="QD385" s="227"/>
      <c r="QE385" s="227"/>
      <c r="QF385" s="227"/>
      <c r="QG385" s="227"/>
      <c r="QH385" s="227"/>
      <c r="QI385" s="227"/>
      <c r="QJ385" s="227"/>
      <c r="QK385" s="227"/>
      <c r="QL385" s="227"/>
      <c r="QM385" s="227"/>
      <c r="QN385" s="227"/>
      <c r="QO385" s="227"/>
      <c r="QP385" s="227"/>
      <c r="QQ385" s="227"/>
      <c r="QR385" s="227"/>
      <c r="QS385" s="227"/>
      <c r="QT385" s="227"/>
      <c r="QU385" s="227"/>
      <c r="QV385" s="227"/>
      <c r="QW385" s="227"/>
      <c r="QX385" s="227"/>
      <c r="QY385" s="227"/>
      <c r="QZ385" s="227"/>
      <c r="RA385" s="227"/>
      <c r="RB385" s="227"/>
      <c r="RC385" s="227"/>
      <c r="RD385" s="227"/>
      <c r="RE385" s="227"/>
      <c r="RF385" s="227"/>
      <c r="RG385" s="227"/>
      <c r="RH385" s="227"/>
      <c r="RI385" s="227"/>
      <c r="RJ385" s="227"/>
      <c r="RK385" s="227"/>
      <c r="RL385" s="227"/>
      <c r="RM385" s="227"/>
      <c r="RN385" s="227"/>
      <c r="RO385" s="227"/>
      <c r="RP385" s="227"/>
      <c r="RQ385" s="227"/>
      <c r="RR385" s="227"/>
      <c r="RS385" s="227"/>
      <c r="RT385" s="227"/>
      <c r="RU385" s="227"/>
      <c r="RV385" s="227"/>
      <c r="RW385" s="227"/>
      <c r="RX385" s="227"/>
      <c r="RY385" s="227"/>
      <c r="RZ385" s="227"/>
      <c r="SA385" s="227"/>
      <c r="SB385" s="227"/>
    </row>
    <row r="386" spans="1:496" ht="15" customHeight="1" x14ac:dyDescent="0.25">
      <c r="A386" s="228" t="str">
        <f t="shared" si="8"/>
        <v>INDEC-PB - 44430-1</v>
      </c>
      <c r="B386" s="228">
        <v>44430</v>
      </c>
      <c r="C386" s="227" t="s">
        <v>51</v>
      </c>
      <c r="D386" s="228">
        <v>1</v>
      </c>
      <c r="E386" s="248" t="s">
        <v>405</v>
      </c>
    </row>
    <row r="387" spans="1:496" ht="15" customHeight="1" x14ac:dyDescent="0.25">
      <c r="A387" s="228" t="str">
        <f t="shared" si="8"/>
        <v>INDEC-PB - 37930-1</v>
      </c>
      <c r="B387" s="228">
        <v>37930</v>
      </c>
      <c r="C387" s="227" t="s">
        <v>51</v>
      </c>
      <c r="D387" s="228">
        <v>1</v>
      </c>
      <c r="E387" s="248" t="s">
        <v>406</v>
      </c>
    </row>
    <row r="388" spans="1:496" ht="15" customHeight="1" x14ac:dyDescent="0.25">
      <c r="A388" s="228" t="str">
        <f t="shared" si="8"/>
        <v>INDEC-PB - 37330-1</v>
      </c>
      <c r="B388" s="228">
        <v>37330</v>
      </c>
      <c r="C388" s="227" t="s">
        <v>51</v>
      </c>
      <c r="D388" s="228">
        <v>1</v>
      </c>
      <c r="E388" s="248" t="s">
        <v>407</v>
      </c>
    </row>
    <row r="389" spans="1:496" ht="15" customHeight="1" x14ac:dyDescent="0.25">
      <c r="A389" s="228" t="str">
        <f t="shared" si="8"/>
        <v>INDEC-PB - 37540-1</v>
      </c>
      <c r="B389" s="228">
        <v>37540</v>
      </c>
      <c r="C389" s="227" t="s">
        <v>51</v>
      </c>
      <c r="D389" s="228">
        <v>1</v>
      </c>
      <c r="E389" s="248" t="s">
        <v>408</v>
      </c>
    </row>
    <row r="390" spans="1:496" ht="15" customHeight="1" x14ac:dyDescent="0.25">
      <c r="A390" s="228" t="str">
        <f t="shared" si="8"/>
        <v>INDEC-PB - 43121-1</v>
      </c>
      <c r="B390" s="228">
        <v>43121</v>
      </c>
      <c r="C390" s="227" t="s">
        <v>51</v>
      </c>
      <c r="D390" s="228">
        <v>1</v>
      </c>
      <c r="E390" s="248" t="s">
        <v>409</v>
      </c>
    </row>
    <row r="391" spans="1:496" ht="15" customHeight="1" x14ac:dyDescent="0.25">
      <c r="A391" s="228" t="str">
        <f t="shared" si="8"/>
        <v>INDEC-PB - 46112-1</v>
      </c>
      <c r="B391" s="228">
        <v>46112</v>
      </c>
      <c r="C391" s="227" t="s">
        <v>51</v>
      </c>
      <c r="D391" s="228">
        <v>1</v>
      </c>
      <c r="E391" s="248" t="s">
        <v>410</v>
      </c>
    </row>
    <row r="392" spans="1:496" s="233" customFormat="1" ht="15" customHeight="1" x14ac:dyDescent="0.25">
      <c r="A392" s="231"/>
      <c r="B392" s="231"/>
      <c r="D392" s="231"/>
      <c r="E392" s="249"/>
      <c r="F392" s="227"/>
      <c r="G392" s="227"/>
      <c r="H392" s="227"/>
      <c r="I392" s="227"/>
      <c r="J392" s="227"/>
      <c r="K392" s="227"/>
      <c r="L392" s="227"/>
      <c r="M392" s="227"/>
      <c r="N392" s="227"/>
      <c r="O392" s="227"/>
      <c r="P392" s="227"/>
      <c r="Q392" s="227"/>
      <c r="R392" s="227"/>
      <c r="S392" s="227"/>
      <c r="T392" s="227"/>
      <c r="U392" s="227"/>
      <c r="V392" s="227"/>
      <c r="W392" s="227"/>
      <c r="X392" s="227"/>
      <c r="Y392" s="227"/>
      <c r="Z392" s="227"/>
      <c r="AA392" s="227"/>
      <c r="AB392" s="227"/>
      <c r="AC392" s="227"/>
      <c r="AD392" s="227"/>
      <c r="AE392" s="227"/>
      <c r="AF392" s="227"/>
      <c r="AG392" s="227"/>
      <c r="AH392" s="227"/>
      <c r="AI392" s="227"/>
      <c r="AJ392" s="227"/>
      <c r="AK392" s="227"/>
      <c r="AL392" s="227"/>
      <c r="AM392" s="227"/>
      <c r="AN392" s="227"/>
      <c r="AO392" s="227"/>
      <c r="AP392" s="227"/>
      <c r="AQ392" s="227"/>
      <c r="AR392" s="227"/>
      <c r="AS392" s="227"/>
      <c r="AT392" s="227"/>
      <c r="AU392" s="227"/>
      <c r="AV392" s="227"/>
      <c r="AW392" s="227"/>
      <c r="AX392" s="227"/>
      <c r="AY392" s="227"/>
      <c r="AZ392" s="227"/>
      <c r="BA392" s="227"/>
      <c r="BB392" s="227"/>
      <c r="BC392" s="227"/>
      <c r="BD392" s="227"/>
      <c r="BE392" s="227"/>
      <c r="BF392" s="227"/>
      <c r="BG392" s="227"/>
      <c r="BH392" s="227"/>
      <c r="BI392" s="227"/>
      <c r="BJ392" s="227"/>
      <c r="BK392" s="227"/>
      <c r="BL392" s="227"/>
      <c r="BM392" s="227"/>
      <c r="BN392" s="227"/>
      <c r="BO392" s="227"/>
      <c r="BP392" s="227"/>
      <c r="BQ392" s="227"/>
      <c r="BR392" s="227"/>
      <c r="BS392" s="227"/>
      <c r="BT392" s="227"/>
      <c r="BU392" s="227"/>
      <c r="BV392" s="227"/>
      <c r="BW392" s="227"/>
      <c r="BX392" s="227"/>
      <c r="BY392" s="227"/>
      <c r="BZ392" s="227"/>
      <c r="CA392" s="227"/>
      <c r="CB392" s="227"/>
      <c r="CC392" s="227"/>
      <c r="CD392" s="227"/>
      <c r="CE392" s="227"/>
      <c r="CF392" s="227"/>
      <c r="CG392" s="227"/>
      <c r="CH392" s="227"/>
      <c r="CI392" s="227"/>
      <c r="CJ392" s="227"/>
      <c r="CK392" s="227"/>
      <c r="CL392" s="227"/>
      <c r="CM392" s="227"/>
      <c r="CN392" s="227"/>
      <c r="CO392" s="227"/>
      <c r="CP392" s="227"/>
      <c r="CQ392" s="227"/>
      <c r="CR392" s="227"/>
      <c r="CS392" s="227"/>
      <c r="CT392" s="227"/>
      <c r="CU392" s="227"/>
      <c r="CV392" s="227"/>
      <c r="CW392" s="227"/>
      <c r="CX392" s="227"/>
      <c r="CY392" s="227"/>
      <c r="CZ392" s="227"/>
      <c r="DA392" s="227"/>
      <c r="DB392" s="227"/>
      <c r="DC392" s="227"/>
      <c r="DD392" s="227"/>
      <c r="DE392" s="227"/>
      <c r="DF392" s="227"/>
      <c r="DG392" s="227"/>
      <c r="DH392" s="227"/>
      <c r="DI392" s="227"/>
      <c r="DJ392" s="227"/>
      <c r="DK392" s="227"/>
      <c r="DL392" s="227"/>
      <c r="DM392" s="227"/>
      <c r="DN392" s="227"/>
      <c r="DO392" s="227"/>
      <c r="DP392" s="227"/>
      <c r="DQ392" s="227"/>
      <c r="DR392" s="227"/>
      <c r="DS392" s="227"/>
      <c r="DT392" s="227"/>
      <c r="DU392" s="227"/>
      <c r="DV392" s="227"/>
      <c r="DW392" s="227"/>
      <c r="DX392" s="227"/>
      <c r="DY392" s="227"/>
      <c r="DZ392" s="227"/>
      <c r="EA392" s="227"/>
      <c r="EB392" s="227"/>
      <c r="EC392" s="227"/>
      <c r="ED392" s="227"/>
      <c r="EE392" s="227"/>
      <c r="EF392" s="227"/>
      <c r="EG392" s="227"/>
      <c r="EH392" s="227"/>
      <c r="EI392" s="227"/>
      <c r="EJ392" s="227"/>
      <c r="EK392" s="227"/>
      <c r="EL392" s="227"/>
      <c r="EM392" s="227"/>
      <c r="EN392" s="227"/>
      <c r="EO392" s="227"/>
      <c r="EP392" s="227"/>
      <c r="EQ392" s="227"/>
      <c r="ER392" s="227"/>
      <c r="ES392" s="227"/>
      <c r="ET392" s="227"/>
      <c r="EU392" s="227"/>
      <c r="EV392" s="227"/>
      <c r="EW392" s="227"/>
      <c r="EX392" s="227"/>
      <c r="EY392" s="227"/>
      <c r="EZ392" s="227"/>
      <c r="FA392" s="227"/>
      <c r="FB392" s="227"/>
      <c r="FC392" s="227"/>
      <c r="FD392" s="227"/>
      <c r="FE392" s="227"/>
      <c r="FF392" s="227"/>
      <c r="FG392" s="227"/>
      <c r="FH392" s="227"/>
      <c r="FI392" s="227"/>
      <c r="FJ392" s="227"/>
      <c r="FK392" s="227"/>
      <c r="FL392" s="227"/>
      <c r="FM392" s="227"/>
      <c r="FN392" s="227"/>
      <c r="FO392" s="227"/>
      <c r="FP392" s="227"/>
      <c r="FQ392" s="227"/>
      <c r="FR392" s="227"/>
      <c r="FS392" s="227"/>
      <c r="FT392" s="227"/>
      <c r="FU392" s="227"/>
      <c r="FV392" s="227"/>
      <c r="FW392" s="227"/>
      <c r="FX392" s="227"/>
      <c r="FY392" s="227"/>
      <c r="FZ392" s="227"/>
      <c r="GA392" s="227"/>
      <c r="GB392" s="227"/>
      <c r="GC392" s="227"/>
      <c r="GD392" s="227"/>
      <c r="GE392" s="227"/>
      <c r="GF392" s="227"/>
      <c r="GG392" s="227"/>
      <c r="GH392" s="227"/>
      <c r="GI392" s="227"/>
      <c r="GJ392" s="227"/>
      <c r="GK392" s="227"/>
      <c r="GL392" s="227"/>
      <c r="GM392" s="227"/>
      <c r="GN392" s="227"/>
      <c r="GO392" s="227"/>
      <c r="GP392" s="227"/>
      <c r="GQ392" s="227"/>
      <c r="GR392" s="227"/>
      <c r="GS392" s="227"/>
      <c r="GT392" s="227"/>
      <c r="GU392" s="227"/>
      <c r="GV392" s="227"/>
      <c r="GW392" s="227"/>
      <c r="GX392" s="227"/>
      <c r="GY392" s="227"/>
      <c r="GZ392" s="227"/>
      <c r="HA392" s="227"/>
      <c r="HB392" s="227"/>
      <c r="HC392" s="227"/>
      <c r="HD392" s="227"/>
      <c r="HE392" s="227"/>
      <c r="HF392" s="227"/>
      <c r="HG392" s="227"/>
      <c r="HH392" s="227"/>
      <c r="HI392" s="227"/>
      <c r="HJ392" s="227"/>
      <c r="HK392" s="227"/>
      <c r="HL392" s="227"/>
      <c r="HM392" s="227"/>
      <c r="HN392" s="227"/>
      <c r="HO392" s="227"/>
      <c r="HP392" s="227"/>
      <c r="HQ392" s="227"/>
      <c r="HR392" s="227"/>
      <c r="HS392" s="227"/>
      <c r="HT392" s="227"/>
      <c r="HU392" s="227"/>
      <c r="HV392" s="227"/>
      <c r="HW392" s="227"/>
      <c r="HX392" s="227"/>
      <c r="HY392" s="227"/>
      <c r="HZ392" s="227"/>
      <c r="IA392" s="227"/>
      <c r="IB392" s="227"/>
      <c r="IC392" s="227"/>
      <c r="ID392" s="227"/>
      <c r="IE392" s="227"/>
      <c r="IF392" s="227"/>
      <c r="IG392" s="227"/>
      <c r="IH392" s="227"/>
      <c r="II392" s="227"/>
      <c r="IJ392" s="227"/>
      <c r="IK392" s="227"/>
      <c r="IL392" s="227"/>
      <c r="IM392" s="227"/>
      <c r="IN392" s="227"/>
      <c r="IO392" s="227"/>
      <c r="IP392" s="227"/>
      <c r="IQ392" s="227"/>
      <c r="IR392" s="227"/>
      <c r="IS392" s="227"/>
      <c r="IT392" s="227"/>
      <c r="IU392" s="227"/>
      <c r="IV392" s="227"/>
      <c r="IW392" s="227"/>
      <c r="IX392" s="227"/>
      <c r="IY392" s="227"/>
      <c r="IZ392" s="227"/>
      <c r="JA392" s="227"/>
      <c r="JB392" s="227"/>
      <c r="JC392" s="227"/>
      <c r="JD392" s="227"/>
      <c r="JE392" s="227"/>
      <c r="JF392" s="227"/>
      <c r="JG392" s="227"/>
      <c r="JH392" s="227"/>
      <c r="JI392" s="227"/>
      <c r="JJ392" s="227"/>
      <c r="JK392" s="227"/>
      <c r="JL392" s="227"/>
      <c r="JM392" s="227"/>
      <c r="JN392" s="227"/>
      <c r="JO392" s="227"/>
      <c r="JP392" s="227"/>
      <c r="JQ392" s="227"/>
      <c r="JR392" s="227"/>
      <c r="JS392" s="227"/>
      <c r="JT392" s="227"/>
      <c r="JU392" s="227"/>
      <c r="JV392" s="227"/>
      <c r="JW392" s="227"/>
      <c r="JX392" s="227"/>
      <c r="JY392" s="227"/>
      <c r="JZ392" s="227"/>
      <c r="KA392" s="227"/>
      <c r="KB392" s="227"/>
      <c r="KC392" s="227"/>
      <c r="KD392" s="227"/>
      <c r="KE392" s="227"/>
      <c r="KF392" s="227"/>
      <c r="KG392" s="227"/>
      <c r="KH392" s="227"/>
      <c r="KI392" s="227"/>
      <c r="KJ392" s="227"/>
      <c r="KK392" s="227"/>
      <c r="KL392" s="227"/>
      <c r="KM392" s="227"/>
      <c r="KN392" s="227"/>
      <c r="KO392" s="227"/>
      <c r="KP392" s="227"/>
      <c r="KQ392" s="227"/>
      <c r="KR392" s="227"/>
      <c r="KS392" s="227"/>
      <c r="KT392" s="227"/>
      <c r="KU392" s="227"/>
      <c r="KV392" s="227"/>
      <c r="KW392" s="227"/>
      <c r="KX392" s="227"/>
      <c r="KY392" s="227"/>
      <c r="KZ392" s="227"/>
      <c r="LA392" s="227"/>
      <c r="LB392" s="227"/>
      <c r="LC392" s="227"/>
      <c r="LD392" s="227"/>
      <c r="LE392" s="227"/>
      <c r="LF392" s="227"/>
      <c r="LG392" s="227"/>
      <c r="LH392" s="227"/>
      <c r="LI392" s="227"/>
      <c r="LJ392" s="227"/>
      <c r="LK392" s="227"/>
      <c r="LL392" s="227"/>
      <c r="LM392" s="227"/>
      <c r="LN392" s="227"/>
      <c r="LO392" s="227"/>
      <c r="LP392" s="227"/>
      <c r="LQ392" s="227"/>
      <c r="LR392" s="227"/>
      <c r="LS392" s="227"/>
      <c r="LT392" s="227"/>
      <c r="LU392" s="227"/>
      <c r="LV392" s="227"/>
      <c r="LW392" s="227"/>
      <c r="LX392" s="227"/>
      <c r="LY392" s="227"/>
      <c r="LZ392" s="227"/>
      <c r="MA392" s="227"/>
      <c r="MB392" s="227"/>
      <c r="MC392" s="227"/>
      <c r="MD392" s="227"/>
      <c r="ME392" s="227"/>
      <c r="MF392" s="227"/>
      <c r="MG392" s="227"/>
      <c r="MH392" s="227"/>
      <c r="MI392" s="227"/>
      <c r="MJ392" s="227"/>
      <c r="MK392" s="227"/>
      <c r="ML392" s="227"/>
      <c r="MM392" s="227"/>
      <c r="MN392" s="227"/>
      <c r="MO392" s="227"/>
      <c r="MP392" s="227"/>
      <c r="MQ392" s="227"/>
      <c r="MR392" s="227"/>
      <c r="MS392" s="227"/>
      <c r="MT392" s="227"/>
      <c r="MU392" s="227"/>
      <c r="MV392" s="227"/>
      <c r="MW392" s="227"/>
      <c r="MX392" s="227"/>
      <c r="MY392" s="227"/>
      <c r="MZ392" s="227"/>
      <c r="NA392" s="227"/>
      <c r="NB392" s="227"/>
      <c r="NC392" s="227"/>
      <c r="ND392" s="227"/>
      <c r="NE392" s="227"/>
      <c r="NF392" s="227"/>
      <c r="NG392" s="227"/>
      <c r="NH392" s="227"/>
      <c r="NI392" s="227"/>
      <c r="NJ392" s="227"/>
      <c r="NK392" s="227"/>
      <c r="NL392" s="227"/>
      <c r="NM392" s="227"/>
      <c r="NN392" s="227"/>
      <c r="NO392" s="227"/>
      <c r="NP392" s="227"/>
      <c r="NQ392" s="227"/>
      <c r="NR392" s="227"/>
      <c r="NS392" s="227"/>
      <c r="NT392" s="227"/>
      <c r="NU392" s="227"/>
      <c r="NV392" s="227"/>
      <c r="NW392" s="227"/>
      <c r="NX392" s="227"/>
      <c r="NY392" s="227"/>
      <c r="NZ392" s="227"/>
      <c r="OA392" s="227"/>
      <c r="OB392" s="227"/>
      <c r="OC392" s="227"/>
      <c r="OD392" s="227"/>
      <c r="OE392" s="227"/>
      <c r="OF392" s="227"/>
      <c r="OG392" s="227"/>
      <c r="OH392" s="227"/>
      <c r="OI392" s="227"/>
      <c r="OJ392" s="227"/>
      <c r="OK392" s="227"/>
      <c r="OL392" s="227"/>
      <c r="OM392" s="227"/>
      <c r="ON392" s="227"/>
      <c r="OO392" s="227"/>
      <c r="OP392" s="227"/>
      <c r="OQ392" s="227"/>
      <c r="OR392" s="227"/>
      <c r="OS392" s="227"/>
      <c r="OT392" s="227"/>
      <c r="OU392" s="227"/>
      <c r="OV392" s="227"/>
      <c r="OW392" s="227"/>
      <c r="OX392" s="227"/>
      <c r="OY392" s="227"/>
      <c r="OZ392" s="227"/>
      <c r="PA392" s="227"/>
      <c r="PB392" s="227"/>
      <c r="PC392" s="227"/>
      <c r="PD392" s="227"/>
      <c r="PE392" s="227"/>
      <c r="PF392" s="227"/>
      <c r="PG392" s="227"/>
      <c r="PH392" s="227"/>
      <c r="PI392" s="227"/>
      <c r="PJ392" s="227"/>
      <c r="PK392" s="227"/>
      <c r="PL392" s="227"/>
      <c r="PM392" s="227"/>
      <c r="PN392" s="227"/>
      <c r="PO392" s="227"/>
      <c r="PP392" s="227"/>
      <c r="PQ392" s="227"/>
      <c r="PR392" s="227"/>
      <c r="PS392" s="227"/>
      <c r="PT392" s="227"/>
      <c r="PU392" s="227"/>
      <c r="PV392" s="227"/>
      <c r="PW392" s="227"/>
      <c r="PX392" s="227"/>
      <c r="PY392" s="227"/>
      <c r="PZ392" s="227"/>
      <c r="QA392" s="227"/>
      <c r="QB392" s="227"/>
      <c r="QC392" s="227"/>
      <c r="QD392" s="227"/>
      <c r="QE392" s="227"/>
      <c r="QF392" s="227"/>
      <c r="QG392" s="227"/>
      <c r="QH392" s="227"/>
      <c r="QI392" s="227"/>
      <c r="QJ392" s="227"/>
      <c r="QK392" s="227"/>
      <c r="QL392" s="227"/>
      <c r="QM392" s="227"/>
      <c r="QN392" s="227"/>
      <c r="QO392" s="227"/>
      <c r="QP392" s="227"/>
      <c r="QQ392" s="227"/>
      <c r="QR392" s="227"/>
      <c r="QS392" s="227"/>
      <c r="QT392" s="227"/>
      <c r="QU392" s="227"/>
      <c r="QV392" s="227"/>
      <c r="QW392" s="227"/>
      <c r="QX392" s="227"/>
      <c r="QY392" s="227"/>
      <c r="QZ392" s="227"/>
      <c r="RA392" s="227"/>
      <c r="RB392" s="227"/>
      <c r="RC392" s="227"/>
      <c r="RD392" s="227"/>
      <c r="RE392" s="227"/>
      <c r="RF392" s="227"/>
      <c r="RG392" s="227"/>
      <c r="RH392" s="227"/>
      <c r="RI392" s="227"/>
      <c r="RJ392" s="227"/>
      <c r="RK392" s="227"/>
      <c r="RL392" s="227"/>
      <c r="RM392" s="227"/>
      <c r="RN392" s="227"/>
      <c r="RO392" s="227"/>
      <c r="RP392" s="227"/>
      <c r="RQ392" s="227"/>
      <c r="RR392" s="227"/>
      <c r="RS392" s="227"/>
      <c r="RT392" s="227"/>
      <c r="RU392" s="227"/>
      <c r="RV392" s="227"/>
      <c r="RW392" s="227"/>
      <c r="RX392" s="227"/>
      <c r="RY392" s="227"/>
      <c r="RZ392" s="227"/>
      <c r="SA392" s="227"/>
      <c r="SB392" s="227"/>
    </row>
    <row r="393" spans="1:496" ht="15" customHeight="1" x14ac:dyDescent="0.25">
      <c r="A393" s="228" t="str">
        <f t="shared" si="8"/>
        <v>INDEC-PB - 49911-1</v>
      </c>
      <c r="B393" s="228">
        <v>49911</v>
      </c>
      <c r="C393" s="227" t="s">
        <v>51</v>
      </c>
      <c r="D393" s="228">
        <v>1</v>
      </c>
      <c r="E393" s="248" t="s">
        <v>411</v>
      </c>
    </row>
    <row r="394" spans="1:496" ht="15" customHeight="1" x14ac:dyDescent="0.25">
      <c r="A394" s="228" t="str">
        <f t="shared" si="8"/>
        <v>INDEC-PB - 33310-1</v>
      </c>
      <c r="B394" s="228">
        <v>33310</v>
      </c>
      <c r="C394" s="227" t="s">
        <v>51</v>
      </c>
      <c r="D394" s="228">
        <v>1</v>
      </c>
      <c r="E394" s="248" t="s">
        <v>412</v>
      </c>
    </row>
    <row r="395" spans="1:496" ht="15" customHeight="1" x14ac:dyDescent="0.25">
      <c r="A395" s="228" t="str">
        <f t="shared" si="8"/>
        <v>INDEC-PB - 32129-1</v>
      </c>
      <c r="B395" s="228">
        <v>32129</v>
      </c>
      <c r="C395" s="227" t="s">
        <v>51</v>
      </c>
      <c r="D395" s="228">
        <v>1</v>
      </c>
      <c r="E395" s="248" t="s">
        <v>413</v>
      </c>
    </row>
    <row r="396" spans="1:496" ht="15" customHeight="1" x14ac:dyDescent="0.25">
      <c r="A396" s="228" t="str">
        <f t="shared" si="8"/>
        <v>INDEC-PB - 37990-2</v>
      </c>
      <c r="B396" s="228">
        <v>37990</v>
      </c>
      <c r="C396" s="227" t="s">
        <v>51</v>
      </c>
      <c r="D396" s="228">
        <v>2</v>
      </c>
      <c r="E396" s="248" t="s">
        <v>414</v>
      </c>
    </row>
    <row r="397" spans="1:496" ht="15" customHeight="1" x14ac:dyDescent="0.25">
      <c r="A397" s="228" t="str">
        <f t="shared" si="8"/>
        <v>INDEC-PB - 41251-1</v>
      </c>
      <c r="B397" s="228">
        <v>41251</v>
      </c>
      <c r="C397" s="227" t="s">
        <v>51</v>
      </c>
      <c r="D397" s="228">
        <v>1</v>
      </c>
      <c r="E397" s="248" t="s">
        <v>415</v>
      </c>
    </row>
    <row r="398" spans="1:496" ht="15" customHeight="1" x14ac:dyDescent="0.25">
      <c r="A398" s="228" t="str">
        <f t="shared" si="8"/>
        <v>INDEC-PB - 12010-1</v>
      </c>
      <c r="B398" s="228">
        <v>12010</v>
      </c>
      <c r="C398" s="227" t="s">
        <v>51</v>
      </c>
      <c r="D398" s="228">
        <v>1</v>
      </c>
      <c r="E398" s="248" t="s">
        <v>416</v>
      </c>
    </row>
    <row r="399" spans="1:496" ht="15" customHeight="1" x14ac:dyDescent="0.25">
      <c r="A399" s="228" t="str">
        <f t="shared" si="8"/>
        <v>INDEC-PB - 15320-1</v>
      </c>
      <c r="B399" s="228">
        <v>15320</v>
      </c>
      <c r="C399" s="227" t="s">
        <v>51</v>
      </c>
      <c r="D399" s="228">
        <v>1</v>
      </c>
      <c r="E399" s="248" t="s">
        <v>417</v>
      </c>
    </row>
    <row r="400" spans="1:496" ht="15" customHeight="1" x14ac:dyDescent="0.25">
      <c r="A400" s="228" t="str">
        <f t="shared" si="8"/>
        <v>INDEC-PB - 41116-1</v>
      </c>
      <c r="B400" s="228">
        <v>41116</v>
      </c>
      <c r="C400" s="227" t="s">
        <v>51</v>
      </c>
      <c r="D400" s="228">
        <v>1</v>
      </c>
      <c r="E400" s="248" t="s">
        <v>418</v>
      </c>
    </row>
    <row r="401" spans="1:496" ht="15" customHeight="1" x14ac:dyDescent="0.25">
      <c r="A401" s="228" t="str">
        <f t="shared" si="8"/>
        <v>INDEC-PB - 42999-1</v>
      </c>
      <c r="B401" s="228">
        <v>42999</v>
      </c>
      <c r="C401" s="227" t="s">
        <v>51</v>
      </c>
      <c r="D401" s="228">
        <v>1</v>
      </c>
      <c r="E401" s="248" t="s">
        <v>419</v>
      </c>
    </row>
    <row r="402" spans="1:496" ht="15" customHeight="1" x14ac:dyDescent="0.25">
      <c r="A402" s="228" t="str">
        <f t="shared" si="8"/>
        <v>INDEC-PB - 35110-3</v>
      </c>
      <c r="B402" s="228">
        <v>35110</v>
      </c>
      <c r="C402" s="227" t="s">
        <v>51</v>
      </c>
      <c r="D402" s="228">
        <v>3</v>
      </c>
      <c r="E402" s="248" t="s">
        <v>420</v>
      </c>
    </row>
    <row r="403" spans="1:496" ht="15" customHeight="1" x14ac:dyDescent="0.25">
      <c r="A403" s="228" t="str">
        <f t="shared" si="8"/>
        <v>INDEC-PB - 34740-6</v>
      </c>
      <c r="B403" s="228">
        <v>34740</v>
      </c>
      <c r="C403" s="227" t="s">
        <v>51</v>
      </c>
      <c r="D403" s="228">
        <v>6</v>
      </c>
      <c r="E403" s="248" t="s">
        <v>421</v>
      </c>
    </row>
    <row r="404" spans="1:496" ht="15" customHeight="1" x14ac:dyDescent="0.25">
      <c r="A404" s="228" t="str">
        <f t="shared" si="8"/>
        <v>INDEC-PB - 34730-1</v>
      </c>
      <c r="B404" s="228">
        <v>34730</v>
      </c>
      <c r="C404" s="227" t="s">
        <v>51</v>
      </c>
      <c r="D404" s="228">
        <v>1</v>
      </c>
      <c r="E404" s="248" t="s">
        <v>422</v>
      </c>
    </row>
    <row r="405" spans="1:496" s="233" customFormat="1" ht="15" customHeight="1" x14ac:dyDescent="0.25">
      <c r="A405" s="231"/>
      <c r="B405" s="231"/>
      <c r="D405" s="231"/>
      <c r="E405" s="249"/>
      <c r="F405" s="227"/>
      <c r="G405" s="227"/>
      <c r="H405" s="227"/>
      <c r="I405" s="227"/>
      <c r="J405" s="227"/>
      <c r="K405" s="227"/>
      <c r="L405" s="227"/>
      <c r="M405" s="227"/>
      <c r="N405" s="227"/>
      <c r="O405" s="227"/>
      <c r="P405" s="227"/>
      <c r="Q405" s="227"/>
      <c r="R405" s="227"/>
      <c r="S405" s="227"/>
      <c r="T405" s="227"/>
      <c r="U405" s="227"/>
      <c r="V405" s="227"/>
      <c r="W405" s="227"/>
      <c r="X405" s="227"/>
      <c r="Y405" s="227"/>
      <c r="Z405" s="227"/>
      <c r="AA405" s="227"/>
      <c r="AB405" s="227"/>
      <c r="AC405" s="227"/>
      <c r="AD405" s="227"/>
      <c r="AE405" s="227"/>
      <c r="AF405" s="227"/>
      <c r="AG405" s="227"/>
      <c r="AH405" s="227"/>
      <c r="AI405" s="227"/>
      <c r="AJ405" s="227"/>
      <c r="AK405" s="227"/>
      <c r="AL405" s="227"/>
      <c r="AM405" s="227"/>
      <c r="AN405" s="227"/>
      <c r="AO405" s="227"/>
      <c r="AP405" s="227"/>
      <c r="AQ405" s="227"/>
      <c r="AR405" s="227"/>
      <c r="AS405" s="227"/>
      <c r="AT405" s="227"/>
      <c r="AU405" s="227"/>
      <c r="AV405" s="227"/>
      <c r="AW405" s="227"/>
      <c r="AX405" s="227"/>
      <c r="AY405" s="227"/>
      <c r="AZ405" s="227"/>
      <c r="BA405" s="227"/>
      <c r="BB405" s="227"/>
      <c r="BC405" s="227"/>
      <c r="BD405" s="227"/>
      <c r="BE405" s="227"/>
      <c r="BF405" s="227"/>
      <c r="BG405" s="227"/>
      <c r="BH405" s="227"/>
      <c r="BI405" s="227"/>
      <c r="BJ405" s="227"/>
      <c r="BK405" s="227"/>
      <c r="BL405" s="227"/>
      <c r="BM405" s="227"/>
      <c r="BN405" s="227"/>
      <c r="BO405" s="227"/>
      <c r="BP405" s="227"/>
      <c r="BQ405" s="227"/>
      <c r="BR405" s="227"/>
      <c r="BS405" s="227"/>
      <c r="BT405" s="227"/>
      <c r="BU405" s="227"/>
      <c r="BV405" s="227"/>
      <c r="BW405" s="227"/>
      <c r="BX405" s="227"/>
      <c r="BY405" s="227"/>
      <c r="BZ405" s="227"/>
      <c r="CA405" s="227"/>
      <c r="CB405" s="227"/>
      <c r="CC405" s="227"/>
      <c r="CD405" s="227"/>
      <c r="CE405" s="227"/>
      <c r="CF405" s="227"/>
      <c r="CG405" s="227"/>
      <c r="CH405" s="227"/>
      <c r="CI405" s="227"/>
      <c r="CJ405" s="227"/>
      <c r="CK405" s="227"/>
      <c r="CL405" s="227"/>
      <c r="CM405" s="227"/>
      <c r="CN405" s="227"/>
      <c r="CO405" s="227"/>
      <c r="CP405" s="227"/>
      <c r="CQ405" s="227"/>
      <c r="CR405" s="227"/>
      <c r="CS405" s="227"/>
      <c r="CT405" s="227"/>
      <c r="CU405" s="227"/>
      <c r="CV405" s="227"/>
      <c r="CW405" s="227"/>
      <c r="CX405" s="227"/>
      <c r="CY405" s="227"/>
      <c r="CZ405" s="227"/>
      <c r="DA405" s="227"/>
      <c r="DB405" s="227"/>
      <c r="DC405" s="227"/>
      <c r="DD405" s="227"/>
      <c r="DE405" s="227"/>
      <c r="DF405" s="227"/>
      <c r="DG405" s="227"/>
      <c r="DH405" s="227"/>
      <c r="DI405" s="227"/>
      <c r="DJ405" s="227"/>
      <c r="DK405" s="227"/>
      <c r="DL405" s="227"/>
      <c r="DM405" s="227"/>
      <c r="DN405" s="227"/>
      <c r="DO405" s="227"/>
      <c r="DP405" s="227"/>
      <c r="DQ405" s="227"/>
      <c r="DR405" s="227"/>
      <c r="DS405" s="227"/>
      <c r="DT405" s="227"/>
      <c r="DU405" s="227"/>
      <c r="DV405" s="227"/>
      <c r="DW405" s="227"/>
      <c r="DX405" s="227"/>
      <c r="DY405" s="227"/>
      <c r="DZ405" s="227"/>
      <c r="EA405" s="227"/>
      <c r="EB405" s="227"/>
      <c r="EC405" s="227"/>
      <c r="ED405" s="227"/>
      <c r="EE405" s="227"/>
      <c r="EF405" s="227"/>
      <c r="EG405" s="227"/>
      <c r="EH405" s="227"/>
      <c r="EI405" s="227"/>
      <c r="EJ405" s="227"/>
      <c r="EK405" s="227"/>
      <c r="EL405" s="227"/>
      <c r="EM405" s="227"/>
      <c r="EN405" s="227"/>
      <c r="EO405" s="227"/>
      <c r="EP405" s="227"/>
      <c r="EQ405" s="227"/>
      <c r="ER405" s="227"/>
      <c r="ES405" s="227"/>
      <c r="ET405" s="227"/>
      <c r="EU405" s="227"/>
      <c r="EV405" s="227"/>
      <c r="EW405" s="227"/>
      <c r="EX405" s="227"/>
      <c r="EY405" s="227"/>
      <c r="EZ405" s="227"/>
      <c r="FA405" s="227"/>
      <c r="FB405" s="227"/>
      <c r="FC405" s="227"/>
      <c r="FD405" s="227"/>
      <c r="FE405" s="227"/>
      <c r="FF405" s="227"/>
      <c r="FG405" s="227"/>
      <c r="FH405" s="227"/>
      <c r="FI405" s="227"/>
      <c r="FJ405" s="227"/>
      <c r="FK405" s="227"/>
      <c r="FL405" s="227"/>
      <c r="FM405" s="227"/>
      <c r="FN405" s="227"/>
      <c r="FO405" s="227"/>
      <c r="FP405" s="227"/>
      <c r="FQ405" s="227"/>
      <c r="FR405" s="227"/>
      <c r="FS405" s="227"/>
      <c r="FT405" s="227"/>
      <c r="FU405" s="227"/>
      <c r="FV405" s="227"/>
      <c r="FW405" s="227"/>
      <c r="FX405" s="227"/>
      <c r="FY405" s="227"/>
      <c r="FZ405" s="227"/>
      <c r="GA405" s="227"/>
      <c r="GB405" s="227"/>
      <c r="GC405" s="227"/>
      <c r="GD405" s="227"/>
      <c r="GE405" s="227"/>
      <c r="GF405" s="227"/>
      <c r="GG405" s="227"/>
      <c r="GH405" s="227"/>
      <c r="GI405" s="227"/>
      <c r="GJ405" s="227"/>
      <c r="GK405" s="227"/>
      <c r="GL405" s="227"/>
      <c r="GM405" s="227"/>
      <c r="GN405" s="227"/>
      <c r="GO405" s="227"/>
      <c r="GP405" s="227"/>
      <c r="GQ405" s="227"/>
      <c r="GR405" s="227"/>
      <c r="GS405" s="227"/>
      <c r="GT405" s="227"/>
      <c r="GU405" s="227"/>
      <c r="GV405" s="227"/>
      <c r="GW405" s="227"/>
      <c r="GX405" s="227"/>
      <c r="GY405" s="227"/>
      <c r="GZ405" s="227"/>
      <c r="HA405" s="227"/>
      <c r="HB405" s="227"/>
      <c r="HC405" s="227"/>
      <c r="HD405" s="227"/>
      <c r="HE405" s="227"/>
      <c r="HF405" s="227"/>
      <c r="HG405" s="227"/>
      <c r="HH405" s="227"/>
      <c r="HI405" s="227"/>
      <c r="HJ405" s="227"/>
      <c r="HK405" s="227"/>
      <c r="HL405" s="227"/>
      <c r="HM405" s="227"/>
      <c r="HN405" s="227"/>
      <c r="HO405" s="227"/>
      <c r="HP405" s="227"/>
      <c r="HQ405" s="227"/>
      <c r="HR405" s="227"/>
      <c r="HS405" s="227"/>
      <c r="HT405" s="227"/>
      <c r="HU405" s="227"/>
      <c r="HV405" s="227"/>
      <c r="HW405" s="227"/>
      <c r="HX405" s="227"/>
      <c r="HY405" s="227"/>
      <c r="HZ405" s="227"/>
      <c r="IA405" s="227"/>
      <c r="IB405" s="227"/>
      <c r="IC405" s="227"/>
      <c r="ID405" s="227"/>
      <c r="IE405" s="227"/>
      <c r="IF405" s="227"/>
      <c r="IG405" s="227"/>
      <c r="IH405" s="227"/>
      <c r="II405" s="227"/>
      <c r="IJ405" s="227"/>
      <c r="IK405" s="227"/>
      <c r="IL405" s="227"/>
      <c r="IM405" s="227"/>
      <c r="IN405" s="227"/>
      <c r="IO405" s="227"/>
      <c r="IP405" s="227"/>
      <c r="IQ405" s="227"/>
      <c r="IR405" s="227"/>
      <c r="IS405" s="227"/>
      <c r="IT405" s="227"/>
      <c r="IU405" s="227"/>
      <c r="IV405" s="227"/>
      <c r="IW405" s="227"/>
      <c r="IX405" s="227"/>
      <c r="IY405" s="227"/>
      <c r="IZ405" s="227"/>
      <c r="JA405" s="227"/>
      <c r="JB405" s="227"/>
      <c r="JC405" s="227"/>
      <c r="JD405" s="227"/>
      <c r="JE405" s="227"/>
      <c r="JF405" s="227"/>
      <c r="JG405" s="227"/>
      <c r="JH405" s="227"/>
      <c r="JI405" s="227"/>
      <c r="JJ405" s="227"/>
      <c r="JK405" s="227"/>
      <c r="JL405" s="227"/>
      <c r="JM405" s="227"/>
      <c r="JN405" s="227"/>
      <c r="JO405" s="227"/>
      <c r="JP405" s="227"/>
      <c r="JQ405" s="227"/>
      <c r="JR405" s="227"/>
      <c r="JS405" s="227"/>
      <c r="JT405" s="227"/>
      <c r="JU405" s="227"/>
      <c r="JV405" s="227"/>
      <c r="JW405" s="227"/>
      <c r="JX405" s="227"/>
      <c r="JY405" s="227"/>
      <c r="JZ405" s="227"/>
      <c r="KA405" s="227"/>
      <c r="KB405" s="227"/>
      <c r="KC405" s="227"/>
      <c r="KD405" s="227"/>
      <c r="KE405" s="227"/>
      <c r="KF405" s="227"/>
      <c r="KG405" s="227"/>
      <c r="KH405" s="227"/>
      <c r="KI405" s="227"/>
      <c r="KJ405" s="227"/>
      <c r="KK405" s="227"/>
      <c r="KL405" s="227"/>
      <c r="KM405" s="227"/>
      <c r="KN405" s="227"/>
      <c r="KO405" s="227"/>
      <c r="KP405" s="227"/>
      <c r="KQ405" s="227"/>
      <c r="KR405" s="227"/>
      <c r="KS405" s="227"/>
      <c r="KT405" s="227"/>
      <c r="KU405" s="227"/>
      <c r="KV405" s="227"/>
      <c r="KW405" s="227"/>
      <c r="KX405" s="227"/>
      <c r="KY405" s="227"/>
      <c r="KZ405" s="227"/>
      <c r="LA405" s="227"/>
      <c r="LB405" s="227"/>
      <c r="LC405" s="227"/>
      <c r="LD405" s="227"/>
      <c r="LE405" s="227"/>
      <c r="LF405" s="227"/>
      <c r="LG405" s="227"/>
      <c r="LH405" s="227"/>
      <c r="LI405" s="227"/>
      <c r="LJ405" s="227"/>
      <c r="LK405" s="227"/>
      <c r="LL405" s="227"/>
      <c r="LM405" s="227"/>
      <c r="LN405" s="227"/>
      <c r="LO405" s="227"/>
      <c r="LP405" s="227"/>
      <c r="LQ405" s="227"/>
      <c r="LR405" s="227"/>
      <c r="LS405" s="227"/>
      <c r="LT405" s="227"/>
      <c r="LU405" s="227"/>
      <c r="LV405" s="227"/>
      <c r="LW405" s="227"/>
      <c r="LX405" s="227"/>
      <c r="LY405" s="227"/>
      <c r="LZ405" s="227"/>
      <c r="MA405" s="227"/>
      <c r="MB405" s="227"/>
      <c r="MC405" s="227"/>
      <c r="MD405" s="227"/>
      <c r="ME405" s="227"/>
      <c r="MF405" s="227"/>
      <c r="MG405" s="227"/>
      <c r="MH405" s="227"/>
      <c r="MI405" s="227"/>
      <c r="MJ405" s="227"/>
      <c r="MK405" s="227"/>
      <c r="ML405" s="227"/>
      <c r="MM405" s="227"/>
      <c r="MN405" s="227"/>
      <c r="MO405" s="227"/>
      <c r="MP405" s="227"/>
      <c r="MQ405" s="227"/>
      <c r="MR405" s="227"/>
      <c r="MS405" s="227"/>
      <c r="MT405" s="227"/>
      <c r="MU405" s="227"/>
      <c r="MV405" s="227"/>
      <c r="MW405" s="227"/>
      <c r="MX405" s="227"/>
      <c r="MY405" s="227"/>
      <c r="MZ405" s="227"/>
      <c r="NA405" s="227"/>
      <c r="NB405" s="227"/>
      <c r="NC405" s="227"/>
      <c r="ND405" s="227"/>
      <c r="NE405" s="227"/>
      <c r="NF405" s="227"/>
      <c r="NG405" s="227"/>
      <c r="NH405" s="227"/>
      <c r="NI405" s="227"/>
      <c r="NJ405" s="227"/>
      <c r="NK405" s="227"/>
      <c r="NL405" s="227"/>
      <c r="NM405" s="227"/>
      <c r="NN405" s="227"/>
      <c r="NO405" s="227"/>
      <c r="NP405" s="227"/>
      <c r="NQ405" s="227"/>
      <c r="NR405" s="227"/>
      <c r="NS405" s="227"/>
      <c r="NT405" s="227"/>
      <c r="NU405" s="227"/>
      <c r="NV405" s="227"/>
      <c r="NW405" s="227"/>
      <c r="NX405" s="227"/>
      <c r="NY405" s="227"/>
      <c r="NZ405" s="227"/>
      <c r="OA405" s="227"/>
      <c r="OB405" s="227"/>
      <c r="OC405" s="227"/>
      <c r="OD405" s="227"/>
      <c r="OE405" s="227"/>
      <c r="OF405" s="227"/>
      <c r="OG405" s="227"/>
      <c r="OH405" s="227"/>
      <c r="OI405" s="227"/>
      <c r="OJ405" s="227"/>
      <c r="OK405" s="227"/>
      <c r="OL405" s="227"/>
      <c r="OM405" s="227"/>
      <c r="ON405" s="227"/>
      <c r="OO405" s="227"/>
      <c r="OP405" s="227"/>
      <c r="OQ405" s="227"/>
      <c r="OR405" s="227"/>
      <c r="OS405" s="227"/>
      <c r="OT405" s="227"/>
      <c r="OU405" s="227"/>
      <c r="OV405" s="227"/>
      <c r="OW405" s="227"/>
      <c r="OX405" s="227"/>
      <c r="OY405" s="227"/>
      <c r="OZ405" s="227"/>
      <c r="PA405" s="227"/>
      <c r="PB405" s="227"/>
      <c r="PC405" s="227"/>
      <c r="PD405" s="227"/>
      <c r="PE405" s="227"/>
      <c r="PF405" s="227"/>
      <c r="PG405" s="227"/>
      <c r="PH405" s="227"/>
      <c r="PI405" s="227"/>
      <c r="PJ405" s="227"/>
      <c r="PK405" s="227"/>
      <c r="PL405" s="227"/>
      <c r="PM405" s="227"/>
      <c r="PN405" s="227"/>
      <c r="PO405" s="227"/>
      <c r="PP405" s="227"/>
      <c r="PQ405" s="227"/>
      <c r="PR405" s="227"/>
      <c r="PS405" s="227"/>
      <c r="PT405" s="227"/>
      <c r="PU405" s="227"/>
      <c r="PV405" s="227"/>
      <c r="PW405" s="227"/>
      <c r="PX405" s="227"/>
      <c r="PY405" s="227"/>
      <c r="PZ405" s="227"/>
      <c r="QA405" s="227"/>
      <c r="QB405" s="227"/>
      <c r="QC405" s="227"/>
      <c r="QD405" s="227"/>
      <c r="QE405" s="227"/>
      <c r="QF405" s="227"/>
      <c r="QG405" s="227"/>
      <c r="QH405" s="227"/>
      <c r="QI405" s="227"/>
      <c r="QJ405" s="227"/>
      <c r="QK405" s="227"/>
      <c r="QL405" s="227"/>
      <c r="QM405" s="227"/>
      <c r="QN405" s="227"/>
      <c r="QO405" s="227"/>
      <c r="QP405" s="227"/>
      <c r="QQ405" s="227"/>
      <c r="QR405" s="227"/>
      <c r="QS405" s="227"/>
      <c r="QT405" s="227"/>
      <c r="QU405" s="227"/>
      <c r="QV405" s="227"/>
      <c r="QW405" s="227"/>
      <c r="QX405" s="227"/>
      <c r="QY405" s="227"/>
      <c r="QZ405" s="227"/>
      <c r="RA405" s="227"/>
      <c r="RB405" s="227"/>
      <c r="RC405" s="227"/>
      <c r="RD405" s="227"/>
      <c r="RE405" s="227"/>
      <c r="RF405" s="227"/>
      <c r="RG405" s="227"/>
      <c r="RH405" s="227"/>
      <c r="RI405" s="227"/>
      <c r="RJ405" s="227"/>
      <c r="RK405" s="227"/>
      <c r="RL405" s="227"/>
      <c r="RM405" s="227"/>
      <c r="RN405" s="227"/>
      <c r="RO405" s="227"/>
      <c r="RP405" s="227"/>
      <c r="RQ405" s="227"/>
      <c r="RR405" s="227"/>
      <c r="RS405" s="227"/>
      <c r="RT405" s="227"/>
      <c r="RU405" s="227"/>
      <c r="RV405" s="227"/>
      <c r="RW405" s="227"/>
      <c r="RX405" s="227"/>
      <c r="RY405" s="227"/>
      <c r="RZ405" s="227"/>
      <c r="SA405" s="227"/>
      <c r="SB405" s="227"/>
    </row>
    <row r="406" spans="1:496" ht="15" customHeight="1" x14ac:dyDescent="0.25">
      <c r="A406" s="228" t="str">
        <f t="shared" si="8"/>
        <v>INDEC-PB - 34710-1</v>
      </c>
      <c r="B406" s="228">
        <v>34710</v>
      </c>
      <c r="C406" s="227" t="s">
        <v>51</v>
      </c>
      <c r="D406" s="228">
        <v>1</v>
      </c>
      <c r="E406" s="248" t="s">
        <v>423</v>
      </c>
    </row>
    <row r="407" spans="1:496" ht="15" customHeight="1" x14ac:dyDescent="0.25">
      <c r="A407" s="228" t="str">
        <f t="shared" si="8"/>
        <v>INDEC-PB - 41530-1</v>
      </c>
      <c r="B407" s="228">
        <v>41530</v>
      </c>
      <c r="C407" s="227" t="s">
        <v>51</v>
      </c>
      <c r="D407" s="228">
        <v>1</v>
      </c>
      <c r="E407" s="248" t="s">
        <v>424</v>
      </c>
    </row>
    <row r="408" spans="1:496" ht="15" customHeight="1" x14ac:dyDescent="0.25">
      <c r="A408" s="228" t="str">
        <f t="shared" si="8"/>
        <v>INDEC-PB - 41510-1</v>
      </c>
      <c r="B408" s="228">
        <v>41510</v>
      </c>
      <c r="C408" s="227" t="s">
        <v>51</v>
      </c>
      <c r="D408" s="228">
        <v>1</v>
      </c>
      <c r="E408" s="248" t="s">
        <v>425</v>
      </c>
    </row>
    <row r="409" spans="1:496" ht="15" customHeight="1" x14ac:dyDescent="0.25">
      <c r="A409" s="228" t="str">
        <f t="shared" si="8"/>
        <v>INDEC-PB - 31600-2</v>
      </c>
      <c r="B409" s="228">
        <v>31600</v>
      </c>
      <c r="C409" s="227" t="s">
        <v>51</v>
      </c>
      <c r="D409" s="228">
        <v>2</v>
      </c>
      <c r="E409" s="248" t="s">
        <v>426</v>
      </c>
    </row>
    <row r="410" spans="1:496" ht="15" customHeight="1" x14ac:dyDescent="0.25">
      <c r="A410" s="228" t="str">
        <f t="shared" si="8"/>
        <v>INDEC-PB - 49129-2</v>
      </c>
      <c r="B410" s="228">
        <v>49129</v>
      </c>
      <c r="C410" s="227" t="s">
        <v>51</v>
      </c>
      <c r="D410" s="228">
        <v>2</v>
      </c>
      <c r="E410" s="248" t="s">
        <v>427</v>
      </c>
    </row>
    <row r="411" spans="1:496" ht="15" customHeight="1" x14ac:dyDescent="0.25">
      <c r="A411" s="228" t="str">
        <f t="shared" si="8"/>
        <v>INDEC-PB - 34740-1</v>
      </c>
      <c r="B411" s="228">
        <v>34740</v>
      </c>
      <c r="C411" s="227" t="s">
        <v>51</v>
      </c>
      <c r="D411" s="228">
        <v>1</v>
      </c>
      <c r="E411" s="248" t="s">
        <v>428</v>
      </c>
    </row>
    <row r="412" spans="1:496" s="233" customFormat="1" ht="15" customHeight="1" x14ac:dyDescent="0.25">
      <c r="A412" s="231"/>
      <c r="B412" s="231"/>
      <c r="D412" s="231"/>
      <c r="E412" s="249"/>
      <c r="F412" s="227"/>
      <c r="G412" s="227"/>
      <c r="H412" s="227"/>
      <c r="I412" s="227"/>
      <c r="J412" s="227"/>
      <c r="K412" s="227"/>
      <c r="L412" s="227"/>
      <c r="M412" s="227"/>
      <c r="N412" s="227"/>
      <c r="O412" s="227"/>
      <c r="P412" s="227"/>
      <c r="Q412" s="227"/>
      <c r="R412" s="227"/>
      <c r="S412" s="227"/>
      <c r="T412" s="227"/>
      <c r="U412" s="227"/>
      <c r="V412" s="227"/>
      <c r="W412" s="227"/>
      <c r="X412" s="227"/>
      <c r="Y412" s="227"/>
      <c r="Z412" s="227"/>
      <c r="AA412" s="227"/>
      <c r="AB412" s="227"/>
      <c r="AC412" s="227"/>
      <c r="AD412" s="227"/>
      <c r="AE412" s="227"/>
      <c r="AF412" s="227"/>
      <c r="AG412" s="227"/>
      <c r="AH412" s="227"/>
      <c r="AI412" s="227"/>
      <c r="AJ412" s="227"/>
      <c r="AK412" s="227"/>
      <c r="AL412" s="227"/>
      <c r="AM412" s="227"/>
      <c r="AN412" s="227"/>
      <c r="AO412" s="227"/>
      <c r="AP412" s="227"/>
      <c r="AQ412" s="227"/>
      <c r="AR412" s="227"/>
      <c r="AS412" s="227"/>
      <c r="AT412" s="227"/>
      <c r="AU412" s="227"/>
      <c r="AV412" s="227"/>
      <c r="AW412" s="227"/>
      <c r="AX412" s="227"/>
      <c r="AY412" s="227"/>
      <c r="AZ412" s="227"/>
      <c r="BA412" s="227"/>
      <c r="BB412" s="227"/>
      <c r="BC412" s="227"/>
      <c r="BD412" s="227"/>
      <c r="BE412" s="227"/>
      <c r="BF412" s="227"/>
      <c r="BG412" s="227"/>
      <c r="BH412" s="227"/>
      <c r="BI412" s="227"/>
      <c r="BJ412" s="227"/>
      <c r="BK412" s="227"/>
      <c r="BL412" s="227"/>
      <c r="BM412" s="227"/>
      <c r="BN412" s="227"/>
      <c r="BO412" s="227"/>
      <c r="BP412" s="227"/>
      <c r="BQ412" s="227"/>
      <c r="BR412" s="227"/>
      <c r="BS412" s="227"/>
      <c r="BT412" s="227"/>
      <c r="BU412" s="227"/>
      <c r="BV412" s="227"/>
      <c r="BW412" s="227"/>
      <c r="BX412" s="227"/>
      <c r="BY412" s="227"/>
      <c r="BZ412" s="227"/>
      <c r="CA412" s="227"/>
      <c r="CB412" s="227"/>
      <c r="CC412" s="227"/>
      <c r="CD412" s="227"/>
      <c r="CE412" s="227"/>
      <c r="CF412" s="227"/>
      <c r="CG412" s="227"/>
      <c r="CH412" s="227"/>
      <c r="CI412" s="227"/>
      <c r="CJ412" s="227"/>
      <c r="CK412" s="227"/>
      <c r="CL412" s="227"/>
      <c r="CM412" s="227"/>
      <c r="CN412" s="227"/>
      <c r="CO412" s="227"/>
      <c r="CP412" s="227"/>
      <c r="CQ412" s="227"/>
      <c r="CR412" s="227"/>
      <c r="CS412" s="227"/>
      <c r="CT412" s="227"/>
      <c r="CU412" s="227"/>
      <c r="CV412" s="227"/>
      <c r="CW412" s="227"/>
      <c r="CX412" s="227"/>
      <c r="CY412" s="227"/>
      <c r="CZ412" s="227"/>
      <c r="DA412" s="227"/>
      <c r="DB412" s="227"/>
      <c r="DC412" s="227"/>
      <c r="DD412" s="227"/>
      <c r="DE412" s="227"/>
      <c r="DF412" s="227"/>
      <c r="DG412" s="227"/>
      <c r="DH412" s="227"/>
      <c r="DI412" s="227"/>
      <c r="DJ412" s="227"/>
      <c r="DK412" s="227"/>
      <c r="DL412" s="227"/>
      <c r="DM412" s="227"/>
      <c r="DN412" s="227"/>
      <c r="DO412" s="227"/>
      <c r="DP412" s="227"/>
      <c r="DQ412" s="227"/>
      <c r="DR412" s="227"/>
      <c r="DS412" s="227"/>
      <c r="DT412" s="227"/>
      <c r="DU412" s="227"/>
      <c r="DV412" s="227"/>
      <c r="DW412" s="227"/>
      <c r="DX412" s="227"/>
      <c r="DY412" s="227"/>
      <c r="DZ412" s="227"/>
      <c r="EA412" s="227"/>
      <c r="EB412" s="227"/>
      <c r="EC412" s="227"/>
      <c r="ED412" s="227"/>
      <c r="EE412" s="227"/>
      <c r="EF412" s="227"/>
      <c r="EG412" s="227"/>
      <c r="EH412" s="227"/>
      <c r="EI412" s="227"/>
      <c r="EJ412" s="227"/>
      <c r="EK412" s="227"/>
      <c r="EL412" s="227"/>
      <c r="EM412" s="227"/>
      <c r="EN412" s="227"/>
      <c r="EO412" s="227"/>
      <c r="EP412" s="227"/>
      <c r="EQ412" s="227"/>
      <c r="ER412" s="227"/>
      <c r="ES412" s="227"/>
      <c r="ET412" s="227"/>
      <c r="EU412" s="227"/>
      <c r="EV412" s="227"/>
      <c r="EW412" s="227"/>
      <c r="EX412" s="227"/>
      <c r="EY412" s="227"/>
      <c r="EZ412" s="227"/>
      <c r="FA412" s="227"/>
      <c r="FB412" s="227"/>
      <c r="FC412" s="227"/>
      <c r="FD412" s="227"/>
      <c r="FE412" s="227"/>
      <c r="FF412" s="227"/>
      <c r="FG412" s="227"/>
      <c r="FH412" s="227"/>
      <c r="FI412" s="227"/>
      <c r="FJ412" s="227"/>
      <c r="FK412" s="227"/>
      <c r="FL412" s="227"/>
      <c r="FM412" s="227"/>
      <c r="FN412" s="227"/>
      <c r="FO412" s="227"/>
      <c r="FP412" s="227"/>
      <c r="FQ412" s="227"/>
      <c r="FR412" s="227"/>
      <c r="FS412" s="227"/>
      <c r="FT412" s="227"/>
      <c r="FU412" s="227"/>
      <c r="FV412" s="227"/>
      <c r="FW412" s="227"/>
      <c r="FX412" s="227"/>
      <c r="FY412" s="227"/>
      <c r="FZ412" s="227"/>
      <c r="GA412" s="227"/>
      <c r="GB412" s="227"/>
      <c r="GC412" s="227"/>
      <c r="GD412" s="227"/>
      <c r="GE412" s="227"/>
      <c r="GF412" s="227"/>
      <c r="GG412" s="227"/>
      <c r="GH412" s="227"/>
      <c r="GI412" s="227"/>
      <c r="GJ412" s="227"/>
      <c r="GK412" s="227"/>
      <c r="GL412" s="227"/>
      <c r="GM412" s="227"/>
      <c r="GN412" s="227"/>
      <c r="GO412" s="227"/>
      <c r="GP412" s="227"/>
      <c r="GQ412" s="227"/>
      <c r="GR412" s="227"/>
      <c r="GS412" s="227"/>
      <c r="GT412" s="227"/>
      <c r="GU412" s="227"/>
      <c r="GV412" s="227"/>
      <c r="GW412" s="227"/>
      <c r="GX412" s="227"/>
      <c r="GY412" s="227"/>
      <c r="GZ412" s="227"/>
      <c r="HA412" s="227"/>
      <c r="HB412" s="227"/>
      <c r="HC412" s="227"/>
      <c r="HD412" s="227"/>
      <c r="HE412" s="227"/>
      <c r="HF412" s="227"/>
      <c r="HG412" s="227"/>
      <c r="HH412" s="227"/>
      <c r="HI412" s="227"/>
      <c r="HJ412" s="227"/>
      <c r="HK412" s="227"/>
      <c r="HL412" s="227"/>
      <c r="HM412" s="227"/>
      <c r="HN412" s="227"/>
      <c r="HO412" s="227"/>
      <c r="HP412" s="227"/>
      <c r="HQ412" s="227"/>
      <c r="HR412" s="227"/>
      <c r="HS412" s="227"/>
      <c r="HT412" s="227"/>
      <c r="HU412" s="227"/>
      <c r="HV412" s="227"/>
      <c r="HW412" s="227"/>
      <c r="HX412" s="227"/>
      <c r="HY412" s="227"/>
      <c r="HZ412" s="227"/>
      <c r="IA412" s="227"/>
      <c r="IB412" s="227"/>
      <c r="IC412" s="227"/>
      <c r="ID412" s="227"/>
      <c r="IE412" s="227"/>
      <c r="IF412" s="227"/>
      <c r="IG412" s="227"/>
      <c r="IH412" s="227"/>
      <c r="II412" s="227"/>
      <c r="IJ412" s="227"/>
      <c r="IK412" s="227"/>
      <c r="IL412" s="227"/>
      <c r="IM412" s="227"/>
      <c r="IN412" s="227"/>
      <c r="IO412" s="227"/>
      <c r="IP412" s="227"/>
      <c r="IQ412" s="227"/>
      <c r="IR412" s="227"/>
      <c r="IS412" s="227"/>
      <c r="IT412" s="227"/>
      <c r="IU412" s="227"/>
      <c r="IV412" s="227"/>
      <c r="IW412" s="227"/>
      <c r="IX412" s="227"/>
      <c r="IY412" s="227"/>
      <c r="IZ412" s="227"/>
      <c r="JA412" s="227"/>
      <c r="JB412" s="227"/>
      <c r="JC412" s="227"/>
      <c r="JD412" s="227"/>
      <c r="JE412" s="227"/>
      <c r="JF412" s="227"/>
      <c r="JG412" s="227"/>
      <c r="JH412" s="227"/>
      <c r="JI412" s="227"/>
      <c r="JJ412" s="227"/>
      <c r="JK412" s="227"/>
      <c r="JL412" s="227"/>
      <c r="JM412" s="227"/>
      <c r="JN412" s="227"/>
      <c r="JO412" s="227"/>
      <c r="JP412" s="227"/>
      <c r="JQ412" s="227"/>
      <c r="JR412" s="227"/>
      <c r="JS412" s="227"/>
      <c r="JT412" s="227"/>
      <c r="JU412" s="227"/>
      <c r="JV412" s="227"/>
      <c r="JW412" s="227"/>
      <c r="JX412" s="227"/>
      <c r="JY412" s="227"/>
      <c r="JZ412" s="227"/>
      <c r="KA412" s="227"/>
      <c r="KB412" s="227"/>
      <c r="KC412" s="227"/>
      <c r="KD412" s="227"/>
      <c r="KE412" s="227"/>
      <c r="KF412" s="227"/>
      <c r="KG412" s="227"/>
      <c r="KH412" s="227"/>
      <c r="KI412" s="227"/>
      <c r="KJ412" s="227"/>
      <c r="KK412" s="227"/>
      <c r="KL412" s="227"/>
      <c r="KM412" s="227"/>
      <c r="KN412" s="227"/>
      <c r="KO412" s="227"/>
      <c r="KP412" s="227"/>
      <c r="KQ412" s="227"/>
      <c r="KR412" s="227"/>
      <c r="KS412" s="227"/>
      <c r="KT412" s="227"/>
      <c r="KU412" s="227"/>
      <c r="KV412" s="227"/>
      <c r="KW412" s="227"/>
      <c r="KX412" s="227"/>
      <c r="KY412" s="227"/>
      <c r="KZ412" s="227"/>
      <c r="LA412" s="227"/>
      <c r="LB412" s="227"/>
      <c r="LC412" s="227"/>
      <c r="LD412" s="227"/>
      <c r="LE412" s="227"/>
      <c r="LF412" s="227"/>
      <c r="LG412" s="227"/>
      <c r="LH412" s="227"/>
      <c r="LI412" s="227"/>
      <c r="LJ412" s="227"/>
      <c r="LK412" s="227"/>
      <c r="LL412" s="227"/>
      <c r="LM412" s="227"/>
      <c r="LN412" s="227"/>
      <c r="LO412" s="227"/>
      <c r="LP412" s="227"/>
      <c r="LQ412" s="227"/>
      <c r="LR412" s="227"/>
      <c r="LS412" s="227"/>
      <c r="LT412" s="227"/>
      <c r="LU412" s="227"/>
      <c r="LV412" s="227"/>
      <c r="LW412" s="227"/>
      <c r="LX412" s="227"/>
      <c r="LY412" s="227"/>
      <c r="LZ412" s="227"/>
      <c r="MA412" s="227"/>
      <c r="MB412" s="227"/>
      <c r="MC412" s="227"/>
      <c r="MD412" s="227"/>
      <c r="ME412" s="227"/>
      <c r="MF412" s="227"/>
      <c r="MG412" s="227"/>
      <c r="MH412" s="227"/>
      <c r="MI412" s="227"/>
      <c r="MJ412" s="227"/>
      <c r="MK412" s="227"/>
      <c r="ML412" s="227"/>
      <c r="MM412" s="227"/>
      <c r="MN412" s="227"/>
      <c r="MO412" s="227"/>
      <c r="MP412" s="227"/>
      <c r="MQ412" s="227"/>
      <c r="MR412" s="227"/>
      <c r="MS412" s="227"/>
      <c r="MT412" s="227"/>
      <c r="MU412" s="227"/>
      <c r="MV412" s="227"/>
      <c r="MW412" s="227"/>
      <c r="MX412" s="227"/>
      <c r="MY412" s="227"/>
      <c r="MZ412" s="227"/>
      <c r="NA412" s="227"/>
      <c r="NB412" s="227"/>
      <c r="NC412" s="227"/>
      <c r="ND412" s="227"/>
      <c r="NE412" s="227"/>
      <c r="NF412" s="227"/>
      <c r="NG412" s="227"/>
      <c r="NH412" s="227"/>
      <c r="NI412" s="227"/>
      <c r="NJ412" s="227"/>
      <c r="NK412" s="227"/>
      <c r="NL412" s="227"/>
      <c r="NM412" s="227"/>
      <c r="NN412" s="227"/>
      <c r="NO412" s="227"/>
      <c r="NP412" s="227"/>
      <c r="NQ412" s="227"/>
      <c r="NR412" s="227"/>
      <c r="NS412" s="227"/>
      <c r="NT412" s="227"/>
      <c r="NU412" s="227"/>
      <c r="NV412" s="227"/>
      <c r="NW412" s="227"/>
      <c r="NX412" s="227"/>
      <c r="NY412" s="227"/>
      <c r="NZ412" s="227"/>
      <c r="OA412" s="227"/>
      <c r="OB412" s="227"/>
      <c r="OC412" s="227"/>
      <c r="OD412" s="227"/>
      <c r="OE412" s="227"/>
      <c r="OF412" s="227"/>
      <c r="OG412" s="227"/>
      <c r="OH412" s="227"/>
      <c r="OI412" s="227"/>
      <c r="OJ412" s="227"/>
      <c r="OK412" s="227"/>
      <c r="OL412" s="227"/>
      <c r="OM412" s="227"/>
      <c r="ON412" s="227"/>
      <c r="OO412" s="227"/>
      <c r="OP412" s="227"/>
      <c r="OQ412" s="227"/>
      <c r="OR412" s="227"/>
      <c r="OS412" s="227"/>
      <c r="OT412" s="227"/>
      <c r="OU412" s="227"/>
      <c r="OV412" s="227"/>
      <c r="OW412" s="227"/>
      <c r="OX412" s="227"/>
      <c r="OY412" s="227"/>
      <c r="OZ412" s="227"/>
      <c r="PA412" s="227"/>
      <c r="PB412" s="227"/>
      <c r="PC412" s="227"/>
      <c r="PD412" s="227"/>
      <c r="PE412" s="227"/>
      <c r="PF412" s="227"/>
      <c r="PG412" s="227"/>
      <c r="PH412" s="227"/>
      <c r="PI412" s="227"/>
      <c r="PJ412" s="227"/>
      <c r="PK412" s="227"/>
      <c r="PL412" s="227"/>
      <c r="PM412" s="227"/>
      <c r="PN412" s="227"/>
      <c r="PO412" s="227"/>
      <c r="PP412" s="227"/>
      <c r="PQ412" s="227"/>
      <c r="PR412" s="227"/>
      <c r="PS412" s="227"/>
      <c r="PT412" s="227"/>
      <c r="PU412" s="227"/>
      <c r="PV412" s="227"/>
      <c r="PW412" s="227"/>
      <c r="PX412" s="227"/>
      <c r="PY412" s="227"/>
      <c r="PZ412" s="227"/>
      <c r="QA412" s="227"/>
      <c r="QB412" s="227"/>
      <c r="QC412" s="227"/>
      <c r="QD412" s="227"/>
      <c r="QE412" s="227"/>
      <c r="QF412" s="227"/>
      <c r="QG412" s="227"/>
      <c r="QH412" s="227"/>
      <c r="QI412" s="227"/>
      <c r="QJ412" s="227"/>
      <c r="QK412" s="227"/>
      <c r="QL412" s="227"/>
      <c r="QM412" s="227"/>
      <c r="QN412" s="227"/>
      <c r="QO412" s="227"/>
      <c r="QP412" s="227"/>
      <c r="QQ412" s="227"/>
      <c r="QR412" s="227"/>
      <c r="QS412" s="227"/>
      <c r="QT412" s="227"/>
      <c r="QU412" s="227"/>
      <c r="QV412" s="227"/>
      <c r="QW412" s="227"/>
      <c r="QX412" s="227"/>
      <c r="QY412" s="227"/>
      <c r="QZ412" s="227"/>
      <c r="RA412" s="227"/>
      <c r="RB412" s="227"/>
      <c r="RC412" s="227"/>
      <c r="RD412" s="227"/>
      <c r="RE412" s="227"/>
      <c r="RF412" s="227"/>
      <c r="RG412" s="227"/>
      <c r="RH412" s="227"/>
      <c r="RI412" s="227"/>
      <c r="RJ412" s="227"/>
      <c r="RK412" s="227"/>
      <c r="RL412" s="227"/>
      <c r="RM412" s="227"/>
      <c r="RN412" s="227"/>
      <c r="RO412" s="227"/>
      <c r="RP412" s="227"/>
      <c r="RQ412" s="227"/>
      <c r="RR412" s="227"/>
      <c r="RS412" s="227"/>
      <c r="RT412" s="227"/>
      <c r="RU412" s="227"/>
      <c r="RV412" s="227"/>
      <c r="RW412" s="227"/>
      <c r="RX412" s="227"/>
      <c r="RY412" s="227"/>
      <c r="RZ412" s="227"/>
      <c r="SA412" s="227"/>
      <c r="SB412" s="227"/>
    </row>
    <row r="413" spans="1:496" ht="15" customHeight="1" x14ac:dyDescent="0.25">
      <c r="A413" s="228" t="str">
        <f t="shared" si="8"/>
        <v>INDEC-PB - 44240-1</v>
      </c>
      <c r="B413" s="228">
        <v>44240</v>
      </c>
      <c r="C413" s="227" t="s">
        <v>51</v>
      </c>
      <c r="D413" s="228">
        <v>1</v>
      </c>
      <c r="E413" s="248" t="s">
        <v>429</v>
      </c>
    </row>
    <row r="414" spans="1:496" ht="15" customHeight="1" x14ac:dyDescent="0.25">
      <c r="A414" s="228" t="str">
        <f t="shared" si="8"/>
        <v>INDEC-PB - 33500-1</v>
      </c>
      <c r="B414" s="228">
        <v>33500</v>
      </c>
      <c r="C414" s="227" t="s">
        <v>51</v>
      </c>
      <c r="D414" s="228">
        <v>1</v>
      </c>
      <c r="E414" s="248" t="s">
        <v>430</v>
      </c>
    </row>
    <row r="415" spans="1:496" ht="15" customHeight="1" x14ac:dyDescent="0.25">
      <c r="A415" s="228" t="str">
        <f t="shared" si="8"/>
        <v>INDEC-PB - 44214-1</v>
      </c>
      <c r="B415" s="228">
        <v>44214</v>
      </c>
      <c r="C415" s="227" t="s">
        <v>51</v>
      </c>
      <c r="D415" s="228">
        <v>1</v>
      </c>
      <c r="E415" s="248" t="s">
        <v>431</v>
      </c>
    </row>
    <row r="416" spans="1:496" ht="15" customHeight="1" x14ac:dyDescent="0.25">
      <c r="A416" s="228" t="str">
        <f t="shared" si="8"/>
        <v>INDEC-PB - 37350-2</v>
      </c>
      <c r="B416" s="228">
        <v>37350</v>
      </c>
      <c r="C416" s="227" t="s">
        <v>51</v>
      </c>
      <c r="D416" s="228">
        <v>2</v>
      </c>
      <c r="E416" s="248" t="s">
        <v>432</v>
      </c>
    </row>
    <row r="417" spans="1:496" ht="15" customHeight="1" x14ac:dyDescent="0.25">
      <c r="A417" s="228" t="str">
        <f t="shared" si="8"/>
        <v>INDEC-PB - 42943-1</v>
      </c>
      <c r="B417" s="228">
        <v>42943</v>
      </c>
      <c r="C417" s="227" t="s">
        <v>51</v>
      </c>
      <c r="D417" s="228">
        <v>1</v>
      </c>
      <c r="E417" s="248" t="s">
        <v>433</v>
      </c>
    </row>
    <row r="418" spans="1:496" ht="15" customHeight="1" x14ac:dyDescent="0.25">
      <c r="A418" s="228" t="str">
        <f t="shared" si="8"/>
        <v>INDEC-PB - 36990-1</v>
      </c>
      <c r="B418" s="228">
        <v>36990</v>
      </c>
      <c r="C418" s="227" t="s">
        <v>51</v>
      </c>
      <c r="D418" s="228">
        <v>1</v>
      </c>
      <c r="E418" s="248" t="s">
        <v>434</v>
      </c>
    </row>
    <row r="419" spans="1:496" ht="15" customHeight="1" x14ac:dyDescent="0.25">
      <c r="A419" s="228" t="str">
        <f t="shared" si="8"/>
        <v>INDEC-PB - 46121-1</v>
      </c>
      <c r="B419" s="228">
        <v>46121</v>
      </c>
      <c r="C419" s="227" t="s">
        <v>51</v>
      </c>
      <c r="D419" s="228">
        <v>1</v>
      </c>
      <c r="E419" s="248" t="s">
        <v>435</v>
      </c>
    </row>
    <row r="420" spans="1:496" ht="15" customHeight="1" x14ac:dyDescent="0.25">
      <c r="A420" s="228" t="str">
        <f t="shared" si="8"/>
        <v>INDEC-PB - 49115-1</v>
      </c>
      <c r="B420" s="228">
        <v>49115</v>
      </c>
      <c r="C420" s="227" t="s">
        <v>51</v>
      </c>
      <c r="D420" s="228">
        <v>1</v>
      </c>
      <c r="E420" s="248" t="s">
        <v>436</v>
      </c>
    </row>
    <row r="421" spans="1:496" s="233" customFormat="1" ht="15" customHeight="1" x14ac:dyDescent="0.25">
      <c r="A421" s="231"/>
      <c r="B421" s="231"/>
      <c r="D421" s="231"/>
      <c r="E421" s="249"/>
      <c r="F421" s="227"/>
      <c r="G421" s="227"/>
      <c r="H421" s="227"/>
      <c r="I421" s="227"/>
      <c r="J421" s="227"/>
      <c r="K421" s="227"/>
      <c r="L421" s="227"/>
      <c r="M421" s="227"/>
      <c r="N421" s="227"/>
      <c r="O421" s="227"/>
      <c r="P421" s="227"/>
      <c r="Q421" s="227"/>
      <c r="R421" s="227"/>
      <c r="S421" s="227"/>
      <c r="T421" s="227"/>
      <c r="U421" s="227"/>
      <c r="V421" s="227"/>
      <c r="W421" s="227"/>
      <c r="X421" s="227"/>
      <c r="Y421" s="227"/>
      <c r="Z421" s="227"/>
      <c r="AA421" s="227"/>
      <c r="AB421" s="227"/>
      <c r="AC421" s="227"/>
      <c r="AD421" s="227"/>
      <c r="AE421" s="227"/>
      <c r="AF421" s="227"/>
      <c r="AG421" s="227"/>
      <c r="AH421" s="227"/>
      <c r="AI421" s="227"/>
      <c r="AJ421" s="227"/>
      <c r="AK421" s="227"/>
      <c r="AL421" s="227"/>
      <c r="AM421" s="227"/>
      <c r="AN421" s="227"/>
      <c r="AO421" s="227"/>
      <c r="AP421" s="227"/>
      <c r="AQ421" s="227"/>
      <c r="AR421" s="227"/>
      <c r="AS421" s="227"/>
      <c r="AT421" s="227"/>
      <c r="AU421" s="227"/>
      <c r="AV421" s="227"/>
      <c r="AW421" s="227"/>
      <c r="AX421" s="227"/>
      <c r="AY421" s="227"/>
      <c r="AZ421" s="227"/>
      <c r="BA421" s="227"/>
      <c r="BB421" s="227"/>
      <c r="BC421" s="227"/>
      <c r="BD421" s="227"/>
      <c r="BE421" s="227"/>
      <c r="BF421" s="227"/>
      <c r="BG421" s="227"/>
      <c r="BH421" s="227"/>
      <c r="BI421" s="227"/>
      <c r="BJ421" s="227"/>
      <c r="BK421" s="227"/>
      <c r="BL421" s="227"/>
      <c r="BM421" s="227"/>
      <c r="BN421" s="227"/>
      <c r="BO421" s="227"/>
      <c r="BP421" s="227"/>
      <c r="BQ421" s="227"/>
      <c r="BR421" s="227"/>
      <c r="BS421" s="227"/>
      <c r="BT421" s="227"/>
      <c r="BU421" s="227"/>
      <c r="BV421" s="227"/>
      <c r="BW421" s="227"/>
      <c r="BX421" s="227"/>
      <c r="BY421" s="227"/>
      <c r="BZ421" s="227"/>
      <c r="CA421" s="227"/>
      <c r="CB421" s="227"/>
      <c r="CC421" s="227"/>
      <c r="CD421" s="227"/>
      <c r="CE421" s="227"/>
      <c r="CF421" s="227"/>
      <c r="CG421" s="227"/>
      <c r="CH421" s="227"/>
      <c r="CI421" s="227"/>
      <c r="CJ421" s="227"/>
      <c r="CK421" s="227"/>
      <c r="CL421" s="227"/>
      <c r="CM421" s="227"/>
      <c r="CN421" s="227"/>
      <c r="CO421" s="227"/>
      <c r="CP421" s="227"/>
      <c r="CQ421" s="227"/>
      <c r="CR421" s="227"/>
      <c r="CS421" s="227"/>
      <c r="CT421" s="227"/>
      <c r="CU421" s="227"/>
      <c r="CV421" s="227"/>
      <c r="CW421" s="227"/>
      <c r="CX421" s="227"/>
      <c r="CY421" s="227"/>
      <c r="CZ421" s="227"/>
      <c r="DA421" s="227"/>
      <c r="DB421" s="227"/>
      <c r="DC421" s="227"/>
      <c r="DD421" s="227"/>
      <c r="DE421" s="227"/>
      <c r="DF421" s="227"/>
      <c r="DG421" s="227"/>
      <c r="DH421" s="227"/>
      <c r="DI421" s="227"/>
      <c r="DJ421" s="227"/>
      <c r="DK421" s="227"/>
      <c r="DL421" s="227"/>
      <c r="DM421" s="227"/>
      <c r="DN421" s="227"/>
      <c r="DO421" s="227"/>
      <c r="DP421" s="227"/>
      <c r="DQ421" s="227"/>
      <c r="DR421" s="227"/>
      <c r="DS421" s="227"/>
      <c r="DT421" s="227"/>
      <c r="DU421" s="227"/>
      <c r="DV421" s="227"/>
      <c r="DW421" s="227"/>
      <c r="DX421" s="227"/>
      <c r="DY421" s="227"/>
      <c r="DZ421" s="227"/>
      <c r="EA421" s="227"/>
      <c r="EB421" s="227"/>
      <c r="EC421" s="227"/>
      <c r="ED421" s="227"/>
      <c r="EE421" s="227"/>
      <c r="EF421" s="227"/>
      <c r="EG421" s="227"/>
      <c r="EH421" s="227"/>
      <c r="EI421" s="227"/>
      <c r="EJ421" s="227"/>
      <c r="EK421" s="227"/>
      <c r="EL421" s="227"/>
      <c r="EM421" s="227"/>
      <c r="EN421" s="227"/>
      <c r="EO421" s="227"/>
      <c r="EP421" s="227"/>
      <c r="EQ421" s="227"/>
      <c r="ER421" s="227"/>
      <c r="ES421" s="227"/>
      <c r="ET421" s="227"/>
      <c r="EU421" s="227"/>
      <c r="EV421" s="227"/>
      <c r="EW421" s="227"/>
      <c r="EX421" s="227"/>
      <c r="EY421" s="227"/>
      <c r="EZ421" s="227"/>
      <c r="FA421" s="227"/>
      <c r="FB421" s="227"/>
      <c r="FC421" s="227"/>
      <c r="FD421" s="227"/>
      <c r="FE421" s="227"/>
      <c r="FF421" s="227"/>
      <c r="FG421" s="227"/>
      <c r="FH421" s="227"/>
      <c r="FI421" s="227"/>
      <c r="FJ421" s="227"/>
      <c r="FK421" s="227"/>
      <c r="FL421" s="227"/>
      <c r="FM421" s="227"/>
      <c r="FN421" s="227"/>
      <c r="FO421" s="227"/>
      <c r="FP421" s="227"/>
      <c r="FQ421" s="227"/>
      <c r="FR421" s="227"/>
      <c r="FS421" s="227"/>
      <c r="FT421" s="227"/>
      <c r="FU421" s="227"/>
      <c r="FV421" s="227"/>
      <c r="FW421" s="227"/>
      <c r="FX421" s="227"/>
      <c r="FY421" s="227"/>
      <c r="FZ421" s="227"/>
      <c r="GA421" s="227"/>
      <c r="GB421" s="227"/>
      <c r="GC421" s="227"/>
      <c r="GD421" s="227"/>
      <c r="GE421" s="227"/>
      <c r="GF421" s="227"/>
      <c r="GG421" s="227"/>
      <c r="GH421" s="227"/>
      <c r="GI421" s="227"/>
      <c r="GJ421" s="227"/>
      <c r="GK421" s="227"/>
      <c r="GL421" s="227"/>
      <c r="GM421" s="227"/>
      <c r="GN421" s="227"/>
      <c r="GO421" s="227"/>
      <c r="GP421" s="227"/>
      <c r="GQ421" s="227"/>
      <c r="GR421" s="227"/>
      <c r="GS421" s="227"/>
      <c r="GT421" s="227"/>
      <c r="GU421" s="227"/>
      <c r="GV421" s="227"/>
      <c r="GW421" s="227"/>
      <c r="GX421" s="227"/>
      <c r="GY421" s="227"/>
      <c r="GZ421" s="227"/>
      <c r="HA421" s="227"/>
      <c r="HB421" s="227"/>
      <c r="HC421" s="227"/>
      <c r="HD421" s="227"/>
      <c r="HE421" s="227"/>
      <c r="HF421" s="227"/>
      <c r="HG421" s="227"/>
      <c r="HH421" s="227"/>
      <c r="HI421" s="227"/>
      <c r="HJ421" s="227"/>
      <c r="HK421" s="227"/>
      <c r="HL421" s="227"/>
      <c r="HM421" s="227"/>
      <c r="HN421" s="227"/>
      <c r="HO421" s="227"/>
      <c r="HP421" s="227"/>
      <c r="HQ421" s="227"/>
      <c r="HR421" s="227"/>
      <c r="HS421" s="227"/>
      <c r="HT421" s="227"/>
      <c r="HU421" s="227"/>
      <c r="HV421" s="227"/>
      <c r="HW421" s="227"/>
      <c r="HX421" s="227"/>
      <c r="HY421" s="227"/>
      <c r="HZ421" s="227"/>
      <c r="IA421" s="227"/>
      <c r="IB421" s="227"/>
      <c r="IC421" s="227"/>
      <c r="ID421" s="227"/>
      <c r="IE421" s="227"/>
      <c r="IF421" s="227"/>
      <c r="IG421" s="227"/>
      <c r="IH421" s="227"/>
      <c r="II421" s="227"/>
      <c r="IJ421" s="227"/>
      <c r="IK421" s="227"/>
      <c r="IL421" s="227"/>
      <c r="IM421" s="227"/>
      <c r="IN421" s="227"/>
      <c r="IO421" s="227"/>
      <c r="IP421" s="227"/>
      <c r="IQ421" s="227"/>
      <c r="IR421" s="227"/>
      <c r="IS421" s="227"/>
      <c r="IT421" s="227"/>
      <c r="IU421" s="227"/>
      <c r="IV421" s="227"/>
      <c r="IW421" s="227"/>
      <c r="IX421" s="227"/>
      <c r="IY421" s="227"/>
      <c r="IZ421" s="227"/>
      <c r="JA421" s="227"/>
      <c r="JB421" s="227"/>
      <c r="JC421" s="227"/>
      <c r="JD421" s="227"/>
      <c r="JE421" s="227"/>
      <c r="JF421" s="227"/>
      <c r="JG421" s="227"/>
      <c r="JH421" s="227"/>
      <c r="JI421" s="227"/>
      <c r="JJ421" s="227"/>
      <c r="JK421" s="227"/>
      <c r="JL421" s="227"/>
      <c r="JM421" s="227"/>
      <c r="JN421" s="227"/>
      <c r="JO421" s="227"/>
      <c r="JP421" s="227"/>
      <c r="JQ421" s="227"/>
      <c r="JR421" s="227"/>
      <c r="JS421" s="227"/>
      <c r="JT421" s="227"/>
      <c r="JU421" s="227"/>
      <c r="JV421" s="227"/>
      <c r="JW421" s="227"/>
      <c r="JX421" s="227"/>
      <c r="JY421" s="227"/>
      <c r="JZ421" s="227"/>
      <c r="KA421" s="227"/>
      <c r="KB421" s="227"/>
      <c r="KC421" s="227"/>
      <c r="KD421" s="227"/>
      <c r="KE421" s="227"/>
      <c r="KF421" s="227"/>
      <c r="KG421" s="227"/>
      <c r="KH421" s="227"/>
      <c r="KI421" s="227"/>
      <c r="KJ421" s="227"/>
      <c r="KK421" s="227"/>
      <c r="KL421" s="227"/>
      <c r="KM421" s="227"/>
      <c r="KN421" s="227"/>
      <c r="KO421" s="227"/>
      <c r="KP421" s="227"/>
      <c r="KQ421" s="227"/>
      <c r="KR421" s="227"/>
      <c r="KS421" s="227"/>
      <c r="KT421" s="227"/>
      <c r="KU421" s="227"/>
      <c r="KV421" s="227"/>
      <c r="KW421" s="227"/>
      <c r="KX421" s="227"/>
      <c r="KY421" s="227"/>
      <c r="KZ421" s="227"/>
      <c r="LA421" s="227"/>
      <c r="LB421" s="227"/>
      <c r="LC421" s="227"/>
      <c r="LD421" s="227"/>
      <c r="LE421" s="227"/>
      <c r="LF421" s="227"/>
      <c r="LG421" s="227"/>
      <c r="LH421" s="227"/>
      <c r="LI421" s="227"/>
      <c r="LJ421" s="227"/>
      <c r="LK421" s="227"/>
      <c r="LL421" s="227"/>
      <c r="LM421" s="227"/>
      <c r="LN421" s="227"/>
      <c r="LO421" s="227"/>
      <c r="LP421" s="227"/>
      <c r="LQ421" s="227"/>
      <c r="LR421" s="227"/>
      <c r="LS421" s="227"/>
      <c r="LT421" s="227"/>
      <c r="LU421" s="227"/>
      <c r="LV421" s="227"/>
      <c r="LW421" s="227"/>
      <c r="LX421" s="227"/>
      <c r="LY421" s="227"/>
      <c r="LZ421" s="227"/>
      <c r="MA421" s="227"/>
      <c r="MB421" s="227"/>
      <c r="MC421" s="227"/>
      <c r="MD421" s="227"/>
      <c r="ME421" s="227"/>
      <c r="MF421" s="227"/>
      <c r="MG421" s="227"/>
      <c r="MH421" s="227"/>
      <c r="MI421" s="227"/>
      <c r="MJ421" s="227"/>
      <c r="MK421" s="227"/>
      <c r="ML421" s="227"/>
      <c r="MM421" s="227"/>
      <c r="MN421" s="227"/>
      <c r="MO421" s="227"/>
      <c r="MP421" s="227"/>
      <c r="MQ421" s="227"/>
      <c r="MR421" s="227"/>
      <c r="MS421" s="227"/>
      <c r="MT421" s="227"/>
      <c r="MU421" s="227"/>
      <c r="MV421" s="227"/>
      <c r="MW421" s="227"/>
      <c r="MX421" s="227"/>
      <c r="MY421" s="227"/>
      <c r="MZ421" s="227"/>
      <c r="NA421" s="227"/>
      <c r="NB421" s="227"/>
      <c r="NC421" s="227"/>
      <c r="ND421" s="227"/>
      <c r="NE421" s="227"/>
      <c r="NF421" s="227"/>
      <c r="NG421" s="227"/>
      <c r="NH421" s="227"/>
      <c r="NI421" s="227"/>
      <c r="NJ421" s="227"/>
      <c r="NK421" s="227"/>
      <c r="NL421" s="227"/>
      <c r="NM421" s="227"/>
      <c r="NN421" s="227"/>
      <c r="NO421" s="227"/>
      <c r="NP421" s="227"/>
      <c r="NQ421" s="227"/>
      <c r="NR421" s="227"/>
      <c r="NS421" s="227"/>
      <c r="NT421" s="227"/>
      <c r="NU421" s="227"/>
      <c r="NV421" s="227"/>
      <c r="NW421" s="227"/>
      <c r="NX421" s="227"/>
      <c r="NY421" s="227"/>
      <c r="NZ421" s="227"/>
      <c r="OA421" s="227"/>
      <c r="OB421" s="227"/>
      <c r="OC421" s="227"/>
      <c r="OD421" s="227"/>
      <c r="OE421" s="227"/>
      <c r="OF421" s="227"/>
      <c r="OG421" s="227"/>
      <c r="OH421" s="227"/>
      <c r="OI421" s="227"/>
      <c r="OJ421" s="227"/>
      <c r="OK421" s="227"/>
      <c r="OL421" s="227"/>
      <c r="OM421" s="227"/>
      <c r="ON421" s="227"/>
      <c r="OO421" s="227"/>
      <c r="OP421" s="227"/>
      <c r="OQ421" s="227"/>
      <c r="OR421" s="227"/>
      <c r="OS421" s="227"/>
      <c r="OT421" s="227"/>
      <c r="OU421" s="227"/>
      <c r="OV421" s="227"/>
      <c r="OW421" s="227"/>
      <c r="OX421" s="227"/>
      <c r="OY421" s="227"/>
      <c r="OZ421" s="227"/>
      <c r="PA421" s="227"/>
      <c r="PB421" s="227"/>
      <c r="PC421" s="227"/>
      <c r="PD421" s="227"/>
      <c r="PE421" s="227"/>
      <c r="PF421" s="227"/>
      <c r="PG421" s="227"/>
      <c r="PH421" s="227"/>
      <c r="PI421" s="227"/>
      <c r="PJ421" s="227"/>
      <c r="PK421" s="227"/>
      <c r="PL421" s="227"/>
      <c r="PM421" s="227"/>
      <c r="PN421" s="227"/>
      <c r="PO421" s="227"/>
      <c r="PP421" s="227"/>
      <c r="PQ421" s="227"/>
      <c r="PR421" s="227"/>
      <c r="PS421" s="227"/>
      <c r="PT421" s="227"/>
      <c r="PU421" s="227"/>
      <c r="PV421" s="227"/>
      <c r="PW421" s="227"/>
      <c r="PX421" s="227"/>
      <c r="PY421" s="227"/>
      <c r="PZ421" s="227"/>
      <c r="QA421" s="227"/>
      <c r="QB421" s="227"/>
      <c r="QC421" s="227"/>
      <c r="QD421" s="227"/>
      <c r="QE421" s="227"/>
      <c r="QF421" s="227"/>
      <c r="QG421" s="227"/>
      <c r="QH421" s="227"/>
      <c r="QI421" s="227"/>
      <c r="QJ421" s="227"/>
      <c r="QK421" s="227"/>
      <c r="QL421" s="227"/>
      <c r="QM421" s="227"/>
      <c r="QN421" s="227"/>
      <c r="QO421" s="227"/>
      <c r="QP421" s="227"/>
      <c r="QQ421" s="227"/>
      <c r="QR421" s="227"/>
      <c r="QS421" s="227"/>
      <c r="QT421" s="227"/>
      <c r="QU421" s="227"/>
      <c r="QV421" s="227"/>
      <c r="QW421" s="227"/>
      <c r="QX421" s="227"/>
      <c r="QY421" s="227"/>
      <c r="QZ421" s="227"/>
      <c r="RA421" s="227"/>
      <c r="RB421" s="227"/>
      <c r="RC421" s="227"/>
      <c r="RD421" s="227"/>
      <c r="RE421" s="227"/>
      <c r="RF421" s="227"/>
      <c r="RG421" s="227"/>
      <c r="RH421" s="227"/>
      <c r="RI421" s="227"/>
      <c r="RJ421" s="227"/>
      <c r="RK421" s="227"/>
      <c r="RL421" s="227"/>
      <c r="RM421" s="227"/>
      <c r="RN421" s="227"/>
      <c r="RO421" s="227"/>
      <c r="RP421" s="227"/>
      <c r="RQ421" s="227"/>
      <c r="RR421" s="227"/>
      <c r="RS421" s="227"/>
      <c r="RT421" s="227"/>
      <c r="RU421" s="227"/>
      <c r="RV421" s="227"/>
      <c r="RW421" s="227"/>
      <c r="RX421" s="227"/>
      <c r="RY421" s="227"/>
      <c r="RZ421" s="227"/>
      <c r="SA421" s="227"/>
      <c r="SB421" s="227"/>
    </row>
    <row r="422" spans="1:496" s="233" customFormat="1" ht="15" customHeight="1" x14ac:dyDescent="0.25">
      <c r="A422" s="231"/>
      <c r="B422" s="231"/>
      <c r="D422" s="231"/>
      <c r="E422" s="249"/>
      <c r="F422" s="227"/>
      <c r="G422" s="227"/>
      <c r="H422" s="227"/>
      <c r="I422" s="227"/>
      <c r="J422" s="227"/>
      <c r="K422" s="227"/>
      <c r="L422" s="227"/>
      <c r="M422" s="227"/>
      <c r="N422" s="227"/>
      <c r="O422" s="227"/>
      <c r="P422" s="227"/>
      <c r="Q422" s="227"/>
      <c r="R422" s="227"/>
      <c r="S422" s="227"/>
      <c r="T422" s="227"/>
      <c r="U422" s="227"/>
      <c r="V422" s="227"/>
      <c r="W422" s="227"/>
      <c r="X422" s="227"/>
      <c r="Y422" s="227"/>
      <c r="Z422" s="227"/>
      <c r="AA422" s="227"/>
      <c r="AB422" s="227"/>
      <c r="AC422" s="227"/>
      <c r="AD422" s="227"/>
      <c r="AE422" s="227"/>
      <c r="AF422" s="227"/>
      <c r="AG422" s="227"/>
      <c r="AH422" s="227"/>
      <c r="AI422" s="227"/>
      <c r="AJ422" s="227"/>
      <c r="AK422" s="227"/>
      <c r="AL422" s="227"/>
      <c r="AM422" s="227"/>
      <c r="AN422" s="227"/>
      <c r="AO422" s="227"/>
      <c r="AP422" s="227"/>
      <c r="AQ422" s="227"/>
      <c r="AR422" s="227"/>
      <c r="AS422" s="227"/>
      <c r="AT422" s="227"/>
      <c r="AU422" s="227"/>
      <c r="AV422" s="227"/>
      <c r="AW422" s="227"/>
      <c r="AX422" s="227"/>
      <c r="AY422" s="227"/>
      <c r="AZ422" s="227"/>
      <c r="BA422" s="227"/>
      <c r="BB422" s="227"/>
      <c r="BC422" s="227"/>
      <c r="BD422" s="227"/>
      <c r="BE422" s="227"/>
      <c r="BF422" s="227"/>
      <c r="BG422" s="227"/>
      <c r="BH422" s="227"/>
      <c r="BI422" s="227"/>
      <c r="BJ422" s="227"/>
      <c r="BK422" s="227"/>
      <c r="BL422" s="227"/>
      <c r="BM422" s="227"/>
      <c r="BN422" s="227"/>
      <c r="BO422" s="227"/>
      <c r="BP422" s="227"/>
      <c r="BQ422" s="227"/>
      <c r="BR422" s="227"/>
      <c r="BS422" s="227"/>
      <c r="BT422" s="227"/>
      <c r="BU422" s="227"/>
      <c r="BV422" s="227"/>
      <c r="BW422" s="227"/>
      <c r="BX422" s="227"/>
      <c r="BY422" s="227"/>
      <c r="BZ422" s="227"/>
      <c r="CA422" s="227"/>
      <c r="CB422" s="227"/>
      <c r="CC422" s="227"/>
      <c r="CD422" s="227"/>
      <c r="CE422" s="227"/>
      <c r="CF422" s="227"/>
      <c r="CG422" s="227"/>
      <c r="CH422" s="227"/>
      <c r="CI422" s="227"/>
      <c r="CJ422" s="227"/>
      <c r="CK422" s="227"/>
      <c r="CL422" s="227"/>
      <c r="CM422" s="227"/>
      <c r="CN422" s="227"/>
      <c r="CO422" s="227"/>
      <c r="CP422" s="227"/>
      <c r="CQ422" s="227"/>
      <c r="CR422" s="227"/>
      <c r="CS422" s="227"/>
      <c r="CT422" s="227"/>
      <c r="CU422" s="227"/>
      <c r="CV422" s="227"/>
      <c r="CW422" s="227"/>
      <c r="CX422" s="227"/>
      <c r="CY422" s="227"/>
      <c r="CZ422" s="227"/>
      <c r="DA422" s="227"/>
      <c r="DB422" s="227"/>
      <c r="DC422" s="227"/>
      <c r="DD422" s="227"/>
      <c r="DE422" s="227"/>
      <c r="DF422" s="227"/>
      <c r="DG422" s="227"/>
      <c r="DH422" s="227"/>
      <c r="DI422" s="227"/>
      <c r="DJ422" s="227"/>
      <c r="DK422" s="227"/>
      <c r="DL422" s="227"/>
      <c r="DM422" s="227"/>
      <c r="DN422" s="227"/>
      <c r="DO422" s="227"/>
      <c r="DP422" s="227"/>
      <c r="DQ422" s="227"/>
      <c r="DR422" s="227"/>
      <c r="DS422" s="227"/>
      <c r="DT422" s="227"/>
      <c r="DU422" s="227"/>
      <c r="DV422" s="227"/>
      <c r="DW422" s="227"/>
      <c r="DX422" s="227"/>
      <c r="DY422" s="227"/>
      <c r="DZ422" s="227"/>
      <c r="EA422" s="227"/>
      <c r="EB422" s="227"/>
      <c r="EC422" s="227"/>
      <c r="ED422" s="227"/>
      <c r="EE422" s="227"/>
      <c r="EF422" s="227"/>
      <c r="EG422" s="227"/>
      <c r="EH422" s="227"/>
      <c r="EI422" s="227"/>
      <c r="EJ422" s="227"/>
      <c r="EK422" s="227"/>
      <c r="EL422" s="227"/>
      <c r="EM422" s="227"/>
      <c r="EN422" s="227"/>
      <c r="EO422" s="227"/>
      <c r="EP422" s="227"/>
      <c r="EQ422" s="227"/>
      <c r="ER422" s="227"/>
      <c r="ES422" s="227"/>
      <c r="ET422" s="227"/>
      <c r="EU422" s="227"/>
      <c r="EV422" s="227"/>
      <c r="EW422" s="227"/>
      <c r="EX422" s="227"/>
      <c r="EY422" s="227"/>
      <c r="EZ422" s="227"/>
      <c r="FA422" s="227"/>
      <c r="FB422" s="227"/>
      <c r="FC422" s="227"/>
      <c r="FD422" s="227"/>
      <c r="FE422" s="227"/>
      <c r="FF422" s="227"/>
      <c r="FG422" s="227"/>
      <c r="FH422" s="227"/>
      <c r="FI422" s="227"/>
      <c r="FJ422" s="227"/>
      <c r="FK422" s="227"/>
      <c r="FL422" s="227"/>
      <c r="FM422" s="227"/>
      <c r="FN422" s="227"/>
      <c r="FO422" s="227"/>
      <c r="FP422" s="227"/>
      <c r="FQ422" s="227"/>
      <c r="FR422" s="227"/>
      <c r="FS422" s="227"/>
      <c r="FT422" s="227"/>
      <c r="FU422" s="227"/>
      <c r="FV422" s="227"/>
      <c r="FW422" s="227"/>
      <c r="FX422" s="227"/>
      <c r="FY422" s="227"/>
      <c r="FZ422" s="227"/>
      <c r="GA422" s="227"/>
      <c r="GB422" s="227"/>
      <c r="GC422" s="227"/>
      <c r="GD422" s="227"/>
      <c r="GE422" s="227"/>
      <c r="GF422" s="227"/>
      <c r="GG422" s="227"/>
      <c r="GH422" s="227"/>
      <c r="GI422" s="227"/>
      <c r="GJ422" s="227"/>
      <c r="GK422" s="227"/>
      <c r="GL422" s="227"/>
      <c r="GM422" s="227"/>
      <c r="GN422" s="227"/>
      <c r="GO422" s="227"/>
      <c r="GP422" s="227"/>
      <c r="GQ422" s="227"/>
      <c r="GR422" s="227"/>
      <c r="GS422" s="227"/>
      <c r="GT422" s="227"/>
      <c r="GU422" s="227"/>
      <c r="GV422" s="227"/>
      <c r="GW422" s="227"/>
      <c r="GX422" s="227"/>
      <c r="GY422" s="227"/>
      <c r="GZ422" s="227"/>
      <c r="HA422" s="227"/>
      <c r="HB422" s="227"/>
      <c r="HC422" s="227"/>
      <c r="HD422" s="227"/>
      <c r="HE422" s="227"/>
      <c r="HF422" s="227"/>
      <c r="HG422" s="227"/>
      <c r="HH422" s="227"/>
      <c r="HI422" s="227"/>
      <c r="HJ422" s="227"/>
      <c r="HK422" s="227"/>
      <c r="HL422" s="227"/>
      <c r="HM422" s="227"/>
      <c r="HN422" s="227"/>
      <c r="HO422" s="227"/>
      <c r="HP422" s="227"/>
      <c r="HQ422" s="227"/>
      <c r="HR422" s="227"/>
      <c r="HS422" s="227"/>
      <c r="HT422" s="227"/>
      <c r="HU422" s="227"/>
      <c r="HV422" s="227"/>
      <c r="HW422" s="227"/>
      <c r="HX422" s="227"/>
      <c r="HY422" s="227"/>
      <c r="HZ422" s="227"/>
      <c r="IA422" s="227"/>
      <c r="IB422" s="227"/>
      <c r="IC422" s="227"/>
      <c r="ID422" s="227"/>
      <c r="IE422" s="227"/>
      <c r="IF422" s="227"/>
      <c r="IG422" s="227"/>
      <c r="IH422" s="227"/>
      <c r="II422" s="227"/>
      <c r="IJ422" s="227"/>
      <c r="IK422" s="227"/>
      <c r="IL422" s="227"/>
      <c r="IM422" s="227"/>
      <c r="IN422" s="227"/>
      <c r="IO422" s="227"/>
      <c r="IP422" s="227"/>
      <c r="IQ422" s="227"/>
      <c r="IR422" s="227"/>
      <c r="IS422" s="227"/>
      <c r="IT422" s="227"/>
      <c r="IU422" s="227"/>
      <c r="IV422" s="227"/>
      <c r="IW422" s="227"/>
      <c r="IX422" s="227"/>
      <c r="IY422" s="227"/>
      <c r="IZ422" s="227"/>
      <c r="JA422" s="227"/>
      <c r="JB422" s="227"/>
      <c r="JC422" s="227"/>
      <c r="JD422" s="227"/>
      <c r="JE422" s="227"/>
      <c r="JF422" s="227"/>
      <c r="JG422" s="227"/>
      <c r="JH422" s="227"/>
      <c r="JI422" s="227"/>
      <c r="JJ422" s="227"/>
      <c r="JK422" s="227"/>
      <c r="JL422" s="227"/>
      <c r="JM422" s="227"/>
      <c r="JN422" s="227"/>
      <c r="JO422" s="227"/>
      <c r="JP422" s="227"/>
      <c r="JQ422" s="227"/>
      <c r="JR422" s="227"/>
      <c r="JS422" s="227"/>
      <c r="JT422" s="227"/>
      <c r="JU422" s="227"/>
      <c r="JV422" s="227"/>
      <c r="JW422" s="227"/>
      <c r="JX422" s="227"/>
      <c r="JY422" s="227"/>
      <c r="JZ422" s="227"/>
      <c r="KA422" s="227"/>
      <c r="KB422" s="227"/>
      <c r="KC422" s="227"/>
      <c r="KD422" s="227"/>
      <c r="KE422" s="227"/>
      <c r="KF422" s="227"/>
      <c r="KG422" s="227"/>
      <c r="KH422" s="227"/>
      <c r="KI422" s="227"/>
      <c r="KJ422" s="227"/>
      <c r="KK422" s="227"/>
      <c r="KL422" s="227"/>
      <c r="KM422" s="227"/>
      <c r="KN422" s="227"/>
      <c r="KO422" s="227"/>
      <c r="KP422" s="227"/>
      <c r="KQ422" s="227"/>
      <c r="KR422" s="227"/>
      <c r="KS422" s="227"/>
      <c r="KT422" s="227"/>
      <c r="KU422" s="227"/>
      <c r="KV422" s="227"/>
      <c r="KW422" s="227"/>
      <c r="KX422" s="227"/>
      <c r="KY422" s="227"/>
      <c r="KZ422" s="227"/>
      <c r="LA422" s="227"/>
      <c r="LB422" s="227"/>
      <c r="LC422" s="227"/>
      <c r="LD422" s="227"/>
      <c r="LE422" s="227"/>
      <c r="LF422" s="227"/>
      <c r="LG422" s="227"/>
      <c r="LH422" s="227"/>
      <c r="LI422" s="227"/>
      <c r="LJ422" s="227"/>
      <c r="LK422" s="227"/>
      <c r="LL422" s="227"/>
      <c r="LM422" s="227"/>
      <c r="LN422" s="227"/>
      <c r="LO422" s="227"/>
      <c r="LP422" s="227"/>
      <c r="LQ422" s="227"/>
      <c r="LR422" s="227"/>
      <c r="LS422" s="227"/>
      <c r="LT422" s="227"/>
      <c r="LU422" s="227"/>
      <c r="LV422" s="227"/>
      <c r="LW422" s="227"/>
      <c r="LX422" s="227"/>
      <c r="LY422" s="227"/>
      <c r="LZ422" s="227"/>
      <c r="MA422" s="227"/>
      <c r="MB422" s="227"/>
      <c r="MC422" s="227"/>
      <c r="MD422" s="227"/>
      <c r="ME422" s="227"/>
      <c r="MF422" s="227"/>
      <c r="MG422" s="227"/>
      <c r="MH422" s="227"/>
      <c r="MI422" s="227"/>
      <c r="MJ422" s="227"/>
      <c r="MK422" s="227"/>
      <c r="ML422" s="227"/>
      <c r="MM422" s="227"/>
      <c r="MN422" s="227"/>
      <c r="MO422" s="227"/>
      <c r="MP422" s="227"/>
      <c r="MQ422" s="227"/>
      <c r="MR422" s="227"/>
      <c r="MS422" s="227"/>
      <c r="MT422" s="227"/>
      <c r="MU422" s="227"/>
      <c r="MV422" s="227"/>
      <c r="MW422" s="227"/>
      <c r="MX422" s="227"/>
      <c r="MY422" s="227"/>
      <c r="MZ422" s="227"/>
      <c r="NA422" s="227"/>
      <c r="NB422" s="227"/>
      <c r="NC422" s="227"/>
      <c r="ND422" s="227"/>
      <c r="NE422" s="227"/>
      <c r="NF422" s="227"/>
      <c r="NG422" s="227"/>
      <c r="NH422" s="227"/>
      <c r="NI422" s="227"/>
      <c r="NJ422" s="227"/>
      <c r="NK422" s="227"/>
      <c r="NL422" s="227"/>
      <c r="NM422" s="227"/>
      <c r="NN422" s="227"/>
      <c r="NO422" s="227"/>
      <c r="NP422" s="227"/>
      <c r="NQ422" s="227"/>
      <c r="NR422" s="227"/>
      <c r="NS422" s="227"/>
      <c r="NT422" s="227"/>
      <c r="NU422" s="227"/>
      <c r="NV422" s="227"/>
      <c r="NW422" s="227"/>
      <c r="NX422" s="227"/>
      <c r="NY422" s="227"/>
      <c r="NZ422" s="227"/>
      <c r="OA422" s="227"/>
      <c r="OB422" s="227"/>
      <c r="OC422" s="227"/>
      <c r="OD422" s="227"/>
      <c r="OE422" s="227"/>
      <c r="OF422" s="227"/>
      <c r="OG422" s="227"/>
      <c r="OH422" s="227"/>
      <c r="OI422" s="227"/>
      <c r="OJ422" s="227"/>
      <c r="OK422" s="227"/>
      <c r="OL422" s="227"/>
      <c r="OM422" s="227"/>
      <c r="ON422" s="227"/>
      <c r="OO422" s="227"/>
      <c r="OP422" s="227"/>
      <c r="OQ422" s="227"/>
      <c r="OR422" s="227"/>
      <c r="OS422" s="227"/>
      <c r="OT422" s="227"/>
      <c r="OU422" s="227"/>
      <c r="OV422" s="227"/>
      <c r="OW422" s="227"/>
      <c r="OX422" s="227"/>
      <c r="OY422" s="227"/>
      <c r="OZ422" s="227"/>
      <c r="PA422" s="227"/>
      <c r="PB422" s="227"/>
      <c r="PC422" s="227"/>
      <c r="PD422" s="227"/>
      <c r="PE422" s="227"/>
      <c r="PF422" s="227"/>
      <c r="PG422" s="227"/>
      <c r="PH422" s="227"/>
      <c r="PI422" s="227"/>
      <c r="PJ422" s="227"/>
      <c r="PK422" s="227"/>
      <c r="PL422" s="227"/>
      <c r="PM422" s="227"/>
      <c r="PN422" s="227"/>
      <c r="PO422" s="227"/>
      <c r="PP422" s="227"/>
      <c r="PQ422" s="227"/>
      <c r="PR422" s="227"/>
      <c r="PS422" s="227"/>
      <c r="PT422" s="227"/>
      <c r="PU422" s="227"/>
      <c r="PV422" s="227"/>
      <c r="PW422" s="227"/>
      <c r="PX422" s="227"/>
      <c r="PY422" s="227"/>
      <c r="PZ422" s="227"/>
      <c r="QA422" s="227"/>
      <c r="QB422" s="227"/>
      <c r="QC422" s="227"/>
      <c r="QD422" s="227"/>
      <c r="QE422" s="227"/>
      <c r="QF422" s="227"/>
      <c r="QG422" s="227"/>
      <c r="QH422" s="227"/>
      <c r="QI422" s="227"/>
      <c r="QJ422" s="227"/>
      <c r="QK422" s="227"/>
      <c r="QL422" s="227"/>
      <c r="QM422" s="227"/>
      <c r="QN422" s="227"/>
      <c r="QO422" s="227"/>
      <c r="QP422" s="227"/>
      <c r="QQ422" s="227"/>
      <c r="QR422" s="227"/>
      <c r="QS422" s="227"/>
      <c r="QT422" s="227"/>
      <c r="QU422" s="227"/>
      <c r="QV422" s="227"/>
      <c r="QW422" s="227"/>
      <c r="QX422" s="227"/>
      <c r="QY422" s="227"/>
      <c r="QZ422" s="227"/>
      <c r="RA422" s="227"/>
      <c r="RB422" s="227"/>
      <c r="RC422" s="227"/>
      <c r="RD422" s="227"/>
      <c r="RE422" s="227"/>
      <c r="RF422" s="227"/>
      <c r="RG422" s="227"/>
      <c r="RH422" s="227"/>
      <c r="RI422" s="227"/>
      <c r="RJ422" s="227"/>
      <c r="RK422" s="227"/>
      <c r="RL422" s="227"/>
      <c r="RM422" s="227"/>
      <c r="RN422" s="227"/>
      <c r="RO422" s="227"/>
      <c r="RP422" s="227"/>
      <c r="RQ422" s="227"/>
      <c r="RR422" s="227"/>
      <c r="RS422" s="227"/>
      <c r="RT422" s="227"/>
      <c r="RU422" s="227"/>
      <c r="RV422" s="227"/>
      <c r="RW422" s="227"/>
      <c r="RX422" s="227"/>
      <c r="RY422" s="227"/>
      <c r="RZ422" s="227"/>
      <c r="SA422" s="227"/>
      <c r="SB422" s="227"/>
    </row>
    <row r="423" spans="1:496" s="233" customFormat="1" ht="15" customHeight="1" x14ac:dyDescent="0.25">
      <c r="A423" s="231"/>
      <c r="B423" s="231"/>
      <c r="D423" s="231"/>
      <c r="E423" s="249"/>
      <c r="F423" s="227"/>
      <c r="G423" s="227"/>
      <c r="H423" s="227"/>
      <c r="I423" s="227"/>
      <c r="J423" s="227"/>
      <c r="K423" s="227"/>
      <c r="L423" s="227"/>
      <c r="M423" s="227"/>
      <c r="N423" s="227"/>
      <c r="O423" s="227"/>
      <c r="P423" s="227"/>
      <c r="Q423" s="227"/>
      <c r="R423" s="227"/>
      <c r="S423" s="227"/>
      <c r="T423" s="227"/>
      <c r="U423" s="227"/>
      <c r="V423" s="227"/>
      <c r="W423" s="227"/>
      <c r="X423" s="227"/>
      <c r="Y423" s="227"/>
      <c r="Z423" s="227"/>
      <c r="AA423" s="227"/>
      <c r="AB423" s="227"/>
      <c r="AC423" s="227"/>
      <c r="AD423" s="227"/>
      <c r="AE423" s="227"/>
      <c r="AF423" s="227"/>
      <c r="AG423" s="227"/>
      <c r="AH423" s="227"/>
      <c r="AI423" s="227"/>
      <c r="AJ423" s="227"/>
      <c r="AK423" s="227"/>
      <c r="AL423" s="227"/>
      <c r="AM423" s="227"/>
      <c r="AN423" s="227"/>
      <c r="AO423" s="227"/>
      <c r="AP423" s="227"/>
      <c r="AQ423" s="227"/>
      <c r="AR423" s="227"/>
      <c r="AS423" s="227"/>
      <c r="AT423" s="227"/>
      <c r="AU423" s="227"/>
      <c r="AV423" s="227"/>
      <c r="AW423" s="227"/>
      <c r="AX423" s="227"/>
      <c r="AY423" s="227"/>
      <c r="AZ423" s="227"/>
      <c r="BA423" s="227"/>
      <c r="BB423" s="227"/>
      <c r="BC423" s="227"/>
      <c r="BD423" s="227"/>
      <c r="BE423" s="227"/>
      <c r="BF423" s="227"/>
      <c r="BG423" s="227"/>
      <c r="BH423" s="227"/>
      <c r="BI423" s="227"/>
      <c r="BJ423" s="227"/>
      <c r="BK423" s="227"/>
      <c r="BL423" s="227"/>
      <c r="BM423" s="227"/>
      <c r="BN423" s="227"/>
      <c r="BO423" s="227"/>
      <c r="BP423" s="227"/>
      <c r="BQ423" s="227"/>
      <c r="BR423" s="227"/>
      <c r="BS423" s="227"/>
      <c r="BT423" s="227"/>
      <c r="BU423" s="227"/>
      <c r="BV423" s="227"/>
      <c r="BW423" s="227"/>
      <c r="BX423" s="227"/>
      <c r="BY423" s="227"/>
      <c r="BZ423" s="227"/>
      <c r="CA423" s="227"/>
      <c r="CB423" s="227"/>
      <c r="CC423" s="227"/>
      <c r="CD423" s="227"/>
      <c r="CE423" s="227"/>
      <c r="CF423" s="227"/>
      <c r="CG423" s="227"/>
      <c r="CH423" s="227"/>
      <c r="CI423" s="227"/>
      <c r="CJ423" s="227"/>
      <c r="CK423" s="227"/>
      <c r="CL423" s="227"/>
      <c r="CM423" s="227"/>
      <c r="CN423" s="227"/>
      <c r="CO423" s="227"/>
      <c r="CP423" s="227"/>
      <c r="CQ423" s="227"/>
      <c r="CR423" s="227"/>
      <c r="CS423" s="227"/>
      <c r="CT423" s="227"/>
      <c r="CU423" s="227"/>
      <c r="CV423" s="227"/>
      <c r="CW423" s="227"/>
      <c r="CX423" s="227"/>
      <c r="CY423" s="227"/>
      <c r="CZ423" s="227"/>
      <c r="DA423" s="227"/>
      <c r="DB423" s="227"/>
      <c r="DC423" s="227"/>
      <c r="DD423" s="227"/>
      <c r="DE423" s="227"/>
      <c r="DF423" s="227"/>
      <c r="DG423" s="227"/>
      <c r="DH423" s="227"/>
      <c r="DI423" s="227"/>
      <c r="DJ423" s="227"/>
      <c r="DK423" s="227"/>
      <c r="DL423" s="227"/>
      <c r="DM423" s="227"/>
      <c r="DN423" s="227"/>
      <c r="DO423" s="227"/>
      <c r="DP423" s="227"/>
      <c r="DQ423" s="227"/>
      <c r="DR423" s="227"/>
      <c r="DS423" s="227"/>
      <c r="DT423" s="227"/>
      <c r="DU423" s="227"/>
      <c r="DV423" s="227"/>
      <c r="DW423" s="227"/>
      <c r="DX423" s="227"/>
      <c r="DY423" s="227"/>
      <c r="DZ423" s="227"/>
      <c r="EA423" s="227"/>
      <c r="EB423" s="227"/>
      <c r="EC423" s="227"/>
      <c r="ED423" s="227"/>
      <c r="EE423" s="227"/>
      <c r="EF423" s="227"/>
      <c r="EG423" s="227"/>
      <c r="EH423" s="227"/>
      <c r="EI423" s="227"/>
      <c r="EJ423" s="227"/>
      <c r="EK423" s="227"/>
      <c r="EL423" s="227"/>
      <c r="EM423" s="227"/>
      <c r="EN423" s="227"/>
      <c r="EO423" s="227"/>
      <c r="EP423" s="227"/>
      <c r="EQ423" s="227"/>
      <c r="ER423" s="227"/>
      <c r="ES423" s="227"/>
      <c r="ET423" s="227"/>
      <c r="EU423" s="227"/>
      <c r="EV423" s="227"/>
      <c r="EW423" s="227"/>
      <c r="EX423" s="227"/>
      <c r="EY423" s="227"/>
      <c r="EZ423" s="227"/>
      <c r="FA423" s="227"/>
      <c r="FB423" s="227"/>
      <c r="FC423" s="227"/>
      <c r="FD423" s="227"/>
      <c r="FE423" s="227"/>
      <c r="FF423" s="227"/>
      <c r="FG423" s="227"/>
      <c r="FH423" s="227"/>
      <c r="FI423" s="227"/>
      <c r="FJ423" s="227"/>
      <c r="FK423" s="227"/>
      <c r="FL423" s="227"/>
      <c r="FM423" s="227"/>
      <c r="FN423" s="227"/>
      <c r="FO423" s="227"/>
      <c r="FP423" s="227"/>
      <c r="FQ423" s="227"/>
      <c r="FR423" s="227"/>
      <c r="FS423" s="227"/>
      <c r="FT423" s="227"/>
      <c r="FU423" s="227"/>
      <c r="FV423" s="227"/>
      <c r="FW423" s="227"/>
      <c r="FX423" s="227"/>
      <c r="FY423" s="227"/>
      <c r="FZ423" s="227"/>
      <c r="GA423" s="227"/>
      <c r="GB423" s="227"/>
      <c r="GC423" s="227"/>
      <c r="GD423" s="227"/>
      <c r="GE423" s="227"/>
      <c r="GF423" s="227"/>
      <c r="GG423" s="227"/>
      <c r="GH423" s="227"/>
      <c r="GI423" s="227"/>
      <c r="GJ423" s="227"/>
      <c r="GK423" s="227"/>
      <c r="GL423" s="227"/>
      <c r="GM423" s="227"/>
      <c r="GN423" s="227"/>
      <c r="GO423" s="227"/>
      <c r="GP423" s="227"/>
      <c r="GQ423" s="227"/>
      <c r="GR423" s="227"/>
      <c r="GS423" s="227"/>
      <c r="GT423" s="227"/>
      <c r="GU423" s="227"/>
      <c r="GV423" s="227"/>
      <c r="GW423" s="227"/>
      <c r="GX423" s="227"/>
      <c r="GY423" s="227"/>
      <c r="GZ423" s="227"/>
      <c r="HA423" s="227"/>
      <c r="HB423" s="227"/>
      <c r="HC423" s="227"/>
      <c r="HD423" s="227"/>
      <c r="HE423" s="227"/>
      <c r="HF423" s="227"/>
      <c r="HG423" s="227"/>
      <c r="HH423" s="227"/>
      <c r="HI423" s="227"/>
      <c r="HJ423" s="227"/>
      <c r="HK423" s="227"/>
      <c r="HL423" s="227"/>
      <c r="HM423" s="227"/>
      <c r="HN423" s="227"/>
      <c r="HO423" s="227"/>
      <c r="HP423" s="227"/>
      <c r="HQ423" s="227"/>
      <c r="HR423" s="227"/>
      <c r="HS423" s="227"/>
      <c r="HT423" s="227"/>
      <c r="HU423" s="227"/>
      <c r="HV423" s="227"/>
      <c r="HW423" s="227"/>
      <c r="HX423" s="227"/>
      <c r="HY423" s="227"/>
      <c r="HZ423" s="227"/>
      <c r="IA423" s="227"/>
      <c r="IB423" s="227"/>
      <c r="IC423" s="227"/>
      <c r="ID423" s="227"/>
      <c r="IE423" s="227"/>
      <c r="IF423" s="227"/>
      <c r="IG423" s="227"/>
      <c r="IH423" s="227"/>
      <c r="II423" s="227"/>
      <c r="IJ423" s="227"/>
      <c r="IK423" s="227"/>
      <c r="IL423" s="227"/>
      <c r="IM423" s="227"/>
      <c r="IN423" s="227"/>
      <c r="IO423" s="227"/>
      <c r="IP423" s="227"/>
      <c r="IQ423" s="227"/>
      <c r="IR423" s="227"/>
      <c r="IS423" s="227"/>
      <c r="IT423" s="227"/>
      <c r="IU423" s="227"/>
      <c r="IV423" s="227"/>
      <c r="IW423" s="227"/>
      <c r="IX423" s="227"/>
      <c r="IY423" s="227"/>
      <c r="IZ423" s="227"/>
      <c r="JA423" s="227"/>
      <c r="JB423" s="227"/>
      <c r="JC423" s="227"/>
      <c r="JD423" s="227"/>
      <c r="JE423" s="227"/>
      <c r="JF423" s="227"/>
      <c r="JG423" s="227"/>
      <c r="JH423" s="227"/>
      <c r="JI423" s="227"/>
      <c r="JJ423" s="227"/>
      <c r="JK423" s="227"/>
      <c r="JL423" s="227"/>
      <c r="JM423" s="227"/>
      <c r="JN423" s="227"/>
      <c r="JO423" s="227"/>
      <c r="JP423" s="227"/>
      <c r="JQ423" s="227"/>
      <c r="JR423" s="227"/>
      <c r="JS423" s="227"/>
      <c r="JT423" s="227"/>
      <c r="JU423" s="227"/>
      <c r="JV423" s="227"/>
      <c r="JW423" s="227"/>
      <c r="JX423" s="227"/>
      <c r="JY423" s="227"/>
      <c r="JZ423" s="227"/>
      <c r="KA423" s="227"/>
      <c r="KB423" s="227"/>
      <c r="KC423" s="227"/>
      <c r="KD423" s="227"/>
      <c r="KE423" s="227"/>
      <c r="KF423" s="227"/>
      <c r="KG423" s="227"/>
      <c r="KH423" s="227"/>
      <c r="KI423" s="227"/>
      <c r="KJ423" s="227"/>
      <c r="KK423" s="227"/>
      <c r="KL423" s="227"/>
      <c r="KM423" s="227"/>
      <c r="KN423" s="227"/>
      <c r="KO423" s="227"/>
      <c r="KP423" s="227"/>
      <c r="KQ423" s="227"/>
      <c r="KR423" s="227"/>
      <c r="KS423" s="227"/>
      <c r="KT423" s="227"/>
      <c r="KU423" s="227"/>
      <c r="KV423" s="227"/>
      <c r="KW423" s="227"/>
      <c r="KX423" s="227"/>
      <c r="KY423" s="227"/>
      <c r="KZ423" s="227"/>
      <c r="LA423" s="227"/>
      <c r="LB423" s="227"/>
      <c r="LC423" s="227"/>
      <c r="LD423" s="227"/>
      <c r="LE423" s="227"/>
      <c r="LF423" s="227"/>
      <c r="LG423" s="227"/>
      <c r="LH423" s="227"/>
      <c r="LI423" s="227"/>
      <c r="LJ423" s="227"/>
      <c r="LK423" s="227"/>
      <c r="LL423" s="227"/>
      <c r="LM423" s="227"/>
      <c r="LN423" s="227"/>
      <c r="LO423" s="227"/>
      <c r="LP423" s="227"/>
      <c r="LQ423" s="227"/>
      <c r="LR423" s="227"/>
      <c r="LS423" s="227"/>
      <c r="LT423" s="227"/>
      <c r="LU423" s="227"/>
      <c r="LV423" s="227"/>
      <c r="LW423" s="227"/>
      <c r="LX423" s="227"/>
      <c r="LY423" s="227"/>
      <c r="LZ423" s="227"/>
      <c r="MA423" s="227"/>
      <c r="MB423" s="227"/>
      <c r="MC423" s="227"/>
      <c r="MD423" s="227"/>
      <c r="ME423" s="227"/>
      <c r="MF423" s="227"/>
      <c r="MG423" s="227"/>
      <c r="MH423" s="227"/>
      <c r="MI423" s="227"/>
      <c r="MJ423" s="227"/>
      <c r="MK423" s="227"/>
      <c r="ML423" s="227"/>
      <c r="MM423" s="227"/>
      <c r="MN423" s="227"/>
      <c r="MO423" s="227"/>
      <c r="MP423" s="227"/>
      <c r="MQ423" s="227"/>
      <c r="MR423" s="227"/>
      <c r="MS423" s="227"/>
      <c r="MT423" s="227"/>
      <c r="MU423" s="227"/>
      <c r="MV423" s="227"/>
      <c r="MW423" s="227"/>
      <c r="MX423" s="227"/>
      <c r="MY423" s="227"/>
      <c r="MZ423" s="227"/>
      <c r="NA423" s="227"/>
      <c r="NB423" s="227"/>
      <c r="NC423" s="227"/>
      <c r="ND423" s="227"/>
      <c r="NE423" s="227"/>
      <c r="NF423" s="227"/>
      <c r="NG423" s="227"/>
      <c r="NH423" s="227"/>
      <c r="NI423" s="227"/>
      <c r="NJ423" s="227"/>
      <c r="NK423" s="227"/>
      <c r="NL423" s="227"/>
      <c r="NM423" s="227"/>
      <c r="NN423" s="227"/>
      <c r="NO423" s="227"/>
      <c r="NP423" s="227"/>
      <c r="NQ423" s="227"/>
      <c r="NR423" s="227"/>
      <c r="NS423" s="227"/>
      <c r="NT423" s="227"/>
      <c r="NU423" s="227"/>
      <c r="NV423" s="227"/>
      <c r="NW423" s="227"/>
      <c r="NX423" s="227"/>
      <c r="NY423" s="227"/>
      <c r="NZ423" s="227"/>
      <c r="OA423" s="227"/>
      <c r="OB423" s="227"/>
      <c r="OC423" s="227"/>
      <c r="OD423" s="227"/>
      <c r="OE423" s="227"/>
      <c r="OF423" s="227"/>
      <c r="OG423" s="227"/>
      <c r="OH423" s="227"/>
      <c r="OI423" s="227"/>
      <c r="OJ423" s="227"/>
      <c r="OK423" s="227"/>
      <c r="OL423" s="227"/>
      <c r="OM423" s="227"/>
      <c r="ON423" s="227"/>
      <c r="OO423" s="227"/>
      <c r="OP423" s="227"/>
      <c r="OQ423" s="227"/>
      <c r="OR423" s="227"/>
      <c r="OS423" s="227"/>
      <c r="OT423" s="227"/>
      <c r="OU423" s="227"/>
      <c r="OV423" s="227"/>
      <c r="OW423" s="227"/>
      <c r="OX423" s="227"/>
      <c r="OY423" s="227"/>
      <c r="OZ423" s="227"/>
      <c r="PA423" s="227"/>
      <c r="PB423" s="227"/>
      <c r="PC423" s="227"/>
      <c r="PD423" s="227"/>
      <c r="PE423" s="227"/>
      <c r="PF423" s="227"/>
      <c r="PG423" s="227"/>
      <c r="PH423" s="227"/>
      <c r="PI423" s="227"/>
      <c r="PJ423" s="227"/>
      <c r="PK423" s="227"/>
      <c r="PL423" s="227"/>
      <c r="PM423" s="227"/>
      <c r="PN423" s="227"/>
      <c r="PO423" s="227"/>
      <c r="PP423" s="227"/>
      <c r="PQ423" s="227"/>
      <c r="PR423" s="227"/>
      <c r="PS423" s="227"/>
      <c r="PT423" s="227"/>
      <c r="PU423" s="227"/>
      <c r="PV423" s="227"/>
      <c r="PW423" s="227"/>
      <c r="PX423" s="227"/>
      <c r="PY423" s="227"/>
      <c r="PZ423" s="227"/>
      <c r="QA423" s="227"/>
      <c r="QB423" s="227"/>
      <c r="QC423" s="227"/>
      <c r="QD423" s="227"/>
      <c r="QE423" s="227"/>
      <c r="QF423" s="227"/>
      <c r="QG423" s="227"/>
      <c r="QH423" s="227"/>
      <c r="QI423" s="227"/>
      <c r="QJ423" s="227"/>
      <c r="QK423" s="227"/>
      <c r="QL423" s="227"/>
      <c r="QM423" s="227"/>
      <c r="QN423" s="227"/>
      <c r="QO423" s="227"/>
      <c r="QP423" s="227"/>
      <c r="QQ423" s="227"/>
      <c r="QR423" s="227"/>
      <c r="QS423" s="227"/>
      <c r="QT423" s="227"/>
      <c r="QU423" s="227"/>
      <c r="QV423" s="227"/>
      <c r="QW423" s="227"/>
      <c r="QX423" s="227"/>
      <c r="QY423" s="227"/>
      <c r="QZ423" s="227"/>
      <c r="RA423" s="227"/>
      <c r="RB423" s="227"/>
      <c r="RC423" s="227"/>
      <c r="RD423" s="227"/>
      <c r="RE423" s="227"/>
      <c r="RF423" s="227"/>
      <c r="RG423" s="227"/>
      <c r="RH423" s="227"/>
      <c r="RI423" s="227"/>
      <c r="RJ423" s="227"/>
      <c r="RK423" s="227"/>
      <c r="RL423" s="227"/>
      <c r="RM423" s="227"/>
      <c r="RN423" s="227"/>
      <c r="RO423" s="227"/>
      <c r="RP423" s="227"/>
      <c r="RQ423" s="227"/>
      <c r="RR423" s="227"/>
      <c r="RS423" s="227"/>
      <c r="RT423" s="227"/>
      <c r="RU423" s="227"/>
      <c r="RV423" s="227"/>
      <c r="RW423" s="227"/>
      <c r="RX423" s="227"/>
      <c r="RY423" s="227"/>
      <c r="RZ423" s="227"/>
      <c r="SA423" s="227"/>
      <c r="SB423" s="227"/>
    </row>
    <row r="424" spans="1:496" s="233" customFormat="1" ht="15" customHeight="1" x14ac:dyDescent="0.25">
      <c r="A424" s="231"/>
      <c r="B424" s="231"/>
      <c r="D424" s="231"/>
      <c r="E424" s="249"/>
      <c r="F424" s="227"/>
      <c r="G424" s="227"/>
      <c r="H424" s="227"/>
      <c r="I424" s="227"/>
      <c r="J424" s="227"/>
      <c r="K424" s="227"/>
      <c r="L424" s="227"/>
      <c r="M424" s="227"/>
      <c r="N424" s="227"/>
      <c r="O424" s="227"/>
      <c r="P424" s="227"/>
      <c r="Q424" s="227"/>
      <c r="R424" s="227"/>
      <c r="S424" s="227"/>
      <c r="T424" s="227"/>
      <c r="U424" s="227"/>
      <c r="V424" s="227"/>
      <c r="W424" s="227"/>
      <c r="X424" s="227"/>
      <c r="Y424" s="227"/>
      <c r="Z424" s="227"/>
      <c r="AA424" s="227"/>
      <c r="AB424" s="227"/>
      <c r="AC424" s="227"/>
      <c r="AD424" s="227"/>
      <c r="AE424" s="227"/>
      <c r="AF424" s="227"/>
      <c r="AG424" s="227"/>
      <c r="AH424" s="227"/>
      <c r="AI424" s="227"/>
      <c r="AJ424" s="227"/>
      <c r="AK424" s="227"/>
      <c r="AL424" s="227"/>
      <c r="AM424" s="227"/>
      <c r="AN424" s="227"/>
      <c r="AO424" s="227"/>
      <c r="AP424" s="227"/>
      <c r="AQ424" s="227"/>
      <c r="AR424" s="227"/>
      <c r="AS424" s="227"/>
      <c r="AT424" s="227"/>
      <c r="AU424" s="227"/>
      <c r="AV424" s="227"/>
      <c r="AW424" s="227"/>
      <c r="AX424" s="227"/>
      <c r="AY424" s="227"/>
      <c r="AZ424" s="227"/>
      <c r="BA424" s="227"/>
      <c r="BB424" s="227"/>
      <c r="BC424" s="227"/>
      <c r="BD424" s="227"/>
      <c r="BE424" s="227"/>
      <c r="BF424" s="227"/>
      <c r="BG424" s="227"/>
      <c r="BH424" s="227"/>
      <c r="BI424" s="227"/>
      <c r="BJ424" s="227"/>
      <c r="BK424" s="227"/>
      <c r="BL424" s="227"/>
      <c r="BM424" s="227"/>
      <c r="BN424" s="227"/>
      <c r="BO424" s="227"/>
      <c r="BP424" s="227"/>
      <c r="BQ424" s="227"/>
      <c r="BR424" s="227"/>
      <c r="BS424" s="227"/>
      <c r="BT424" s="227"/>
      <c r="BU424" s="227"/>
      <c r="BV424" s="227"/>
      <c r="BW424" s="227"/>
      <c r="BX424" s="227"/>
      <c r="BY424" s="227"/>
      <c r="BZ424" s="227"/>
      <c r="CA424" s="227"/>
      <c r="CB424" s="227"/>
      <c r="CC424" s="227"/>
      <c r="CD424" s="227"/>
      <c r="CE424" s="227"/>
      <c r="CF424" s="227"/>
      <c r="CG424" s="227"/>
      <c r="CH424" s="227"/>
      <c r="CI424" s="227"/>
      <c r="CJ424" s="227"/>
      <c r="CK424" s="227"/>
      <c r="CL424" s="227"/>
      <c r="CM424" s="227"/>
      <c r="CN424" s="227"/>
      <c r="CO424" s="227"/>
      <c r="CP424" s="227"/>
      <c r="CQ424" s="227"/>
      <c r="CR424" s="227"/>
      <c r="CS424" s="227"/>
      <c r="CT424" s="227"/>
      <c r="CU424" s="227"/>
      <c r="CV424" s="227"/>
      <c r="CW424" s="227"/>
      <c r="CX424" s="227"/>
      <c r="CY424" s="227"/>
      <c r="CZ424" s="227"/>
      <c r="DA424" s="227"/>
      <c r="DB424" s="227"/>
      <c r="DC424" s="227"/>
      <c r="DD424" s="227"/>
      <c r="DE424" s="227"/>
      <c r="DF424" s="227"/>
      <c r="DG424" s="227"/>
      <c r="DH424" s="227"/>
      <c r="DI424" s="227"/>
      <c r="DJ424" s="227"/>
      <c r="DK424" s="227"/>
      <c r="DL424" s="227"/>
      <c r="DM424" s="227"/>
      <c r="DN424" s="227"/>
      <c r="DO424" s="227"/>
      <c r="DP424" s="227"/>
      <c r="DQ424" s="227"/>
      <c r="DR424" s="227"/>
      <c r="DS424" s="227"/>
      <c r="DT424" s="227"/>
      <c r="DU424" s="227"/>
      <c r="DV424" s="227"/>
      <c r="DW424" s="227"/>
      <c r="DX424" s="227"/>
      <c r="DY424" s="227"/>
      <c r="DZ424" s="227"/>
      <c r="EA424" s="227"/>
      <c r="EB424" s="227"/>
      <c r="EC424" s="227"/>
      <c r="ED424" s="227"/>
      <c r="EE424" s="227"/>
      <c r="EF424" s="227"/>
      <c r="EG424" s="227"/>
      <c r="EH424" s="227"/>
      <c r="EI424" s="227"/>
      <c r="EJ424" s="227"/>
      <c r="EK424" s="227"/>
      <c r="EL424" s="227"/>
      <c r="EM424" s="227"/>
      <c r="EN424" s="227"/>
      <c r="EO424" s="227"/>
      <c r="EP424" s="227"/>
      <c r="EQ424" s="227"/>
      <c r="ER424" s="227"/>
      <c r="ES424" s="227"/>
      <c r="ET424" s="227"/>
      <c r="EU424" s="227"/>
      <c r="EV424" s="227"/>
      <c r="EW424" s="227"/>
      <c r="EX424" s="227"/>
      <c r="EY424" s="227"/>
      <c r="EZ424" s="227"/>
      <c r="FA424" s="227"/>
      <c r="FB424" s="227"/>
      <c r="FC424" s="227"/>
      <c r="FD424" s="227"/>
      <c r="FE424" s="227"/>
      <c r="FF424" s="227"/>
      <c r="FG424" s="227"/>
      <c r="FH424" s="227"/>
      <c r="FI424" s="227"/>
      <c r="FJ424" s="227"/>
      <c r="FK424" s="227"/>
      <c r="FL424" s="227"/>
      <c r="FM424" s="227"/>
      <c r="FN424" s="227"/>
      <c r="FO424" s="227"/>
      <c r="FP424" s="227"/>
      <c r="FQ424" s="227"/>
      <c r="FR424" s="227"/>
      <c r="FS424" s="227"/>
      <c r="FT424" s="227"/>
      <c r="FU424" s="227"/>
      <c r="FV424" s="227"/>
      <c r="FW424" s="227"/>
      <c r="FX424" s="227"/>
      <c r="FY424" s="227"/>
      <c r="FZ424" s="227"/>
      <c r="GA424" s="227"/>
      <c r="GB424" s="227"/>
      <c r="GC424" s="227"/>
      <c r="GD424" s="227"/>
      <c r="GE424" s="227"/>
      <c r="GF424" s="227"/>
      <c r="GG424" s="227"/>
      <c r="GH424" s="227"/>
      <c r="GI424" s="227"/>
      <c r="GJ424" s="227"/>
      <c r="GK424" s="227"/>
      <c r="GL424" s="227"/>
      <c r="GM424" s="227"/>
      <c r="GN424" s="227"/>
      <c r="GO424" s="227"/>
      <c r="GP424" s="227"/>
      <c r="GQ424" s="227"/>
      <c r="GR424" s="227"/>
      <c r="GS424" s="227"/>
      <c r="GT424" s="227"/>
      <c r="GU424" s="227"/>
      <c r="GV424" s="227"/>
      <c r="GW424" s="227"/>
      <c r="GX424" s="227"/>
      <c r="GY424" s="227"/>
      <c r="GZ424" s="227"/>
      <c r="HA424" s="227"/>
      <c r="HB424" s="227"/>
      <c r="HC424" s="227"/>
      <c r="HD424" s="227"/>
      <c r="HE424" s="227"/>
      <c r="HF424" s="227"/>
      <c r="HG424" s="227"/>
      <c r="HH424" s="227"/>
      <c r="HI424" s="227"/>
      <c r="HJ424" s="227"/>
      <c r="HK424" s="227"/>
      <c r="HL424" s="227"/>
      <c r="HM424" s="227"/>
      <c r="HN424" s="227"/>
      <c r="HO424" s="227"/>
      <c r="HP424" s="227"/>
      <c r="HQ424" s="227"/>
      <c r="HR424" s="227"/>
      <c r="HS424" s="227"/>
      <c r="HT424" s="227"/>
      <c r="HU424" s="227"/>
      <c r="HV424" s="227"/>
      <c r="HW424" s="227"/>
      <c r="HX424" s="227"/>
      <c r="HY424" s="227"/>
      <c r="HZ424" s="227"/>
      <c r="IA424" s="227"/>
      <c r="IB424" s="227"/>
      <c r="IC424" s="227"/>
      <c r="ID424" s="227"/>
      <c r="IE424" s="227"/>
      <c r="IF424" s="227"/>
      <c r="IG424" s="227"/>
      <c r="IH424" s="227"/>
      <c r="II424" s="227"/>
      <c r="IJ424" s="227"/>
      <c r="IK424" s="227"/>
      <c r="IL424" s="227"/>
      <c r="IM424" s="227"/>
      <c r="IN424" s="227"/>
      <c r="IO424" s="227"/>
      <c r="IP424" s="227"/>
      <c r="IQ424" s="227"/>
      <c r="IR424" s="227"/>
      <c r="IS424" s="227"/>
      <c r="IT424" s="227"/>
      <c r="IU424" s="227"/>
      <c r="IV424" s="227"/>
      <c r="IW424" s="227"/>
      <c r="IX424" s="227"/>
      <c r="IY424" s="227"/>
      <c r="IZ424" s="227"/>
      <c r="JA424" s="227"/>
      <c r="JB424" s="227"/>
      <c r="JC424" s="227"/>
      <c r="JD424" s="227"/>
      <c r="JE424" s="227"/>
      <c r="JF424" s="227"/>
      <c r="JG424" s="227"/>
      <c r="JH424" s="227"/>
      <c r="JI424" s="227"/>
      <c r="JJ424" s="227"/>
      <c r="JK424" s="227"/>
      <c r="JL424" s="227"/>
      <c r="JM424" s="227"/>
      <c r="JN424" s="227"/>
      <c r="JO424" s="227"/>
      <c r="JP424" s="227"/>
      <c r="JQ424" s="227"/>
      <c r="JR424" s="227"/>
      <c r="JS424" s="227"/>
      <c r="JT424" s="227"/>
      <c r="JU424" s="227"/>
      <c r="JV424" s="227"/>
      <c r="JW424" s="227"/>
      <c r="JX424" s="227"/>
      <c r="JY424" s="227"/>
      <c r="JZ424" s="227"/>
      <c r="KA424" s="227"/>
      <c r="KB424" s="227"/>
      <c r="KC424" s="227"/>
      <c r="KD424" s="227"/>
      <c r="KE424" s="227"/>
      <c r="KF424" s="227"/>
      <c r="KG424" s="227"/>
      <c r="KH424" s="227"/>
      <c r="KI424" s="227"/>
      <c r="KJ424" s="227"/>
      <c r="KK424" s="227"/>
      <c r="KL424" s="227"/>
      <c r="KM424" s="227"/>
      <c r="KN424" s="227"/>
      <c r="KO424" s="227"/>
      <c r="KP424" s="227"/>
      <c r="KQ424" s="227"/>
      <c r="KR424" s="227"/>
      <c r="KS424" s="227"/>
      <c r="KT424" s="227"/>
      <c r="KU424" s="227"/>
      <c r="KV424" s="227"/>
      <c r="KW424" s="227"/>
      <c r="KX424" s="227"/>
      <c r="KY424" s="227"/>
      <c r="KZ424" s="227"/>
      <c r="LA424" s="227"/>
      <c r="LB424" s="227"/>
      <c r="LC424" s="227"/>
      <c r="LD424" s="227"/>
      <c r="LE424" s="227"/>
      <c r="LF424" s="227"/>
      <c r="LG424" s="227"/>
      <c r="LH424" s="227"/>
      <c r="LI424" s="227"/>
      <c r="LJ424" s="227"/>
      <c r="LK424" s="227"/>
      <c r="LL424" s="227"/>
      <c r="LM424" s="227"/>
      <c r="LN424" s="227"/>
      <c r="LO424" s="227"/>
      <c r="LP424" s="227"/>
      <c r="LQ424" s="227"/>
      <c r="LR424" s="227"/>
      <c r="LS424" s="227"/>
      <c r="LT424" s="227"/>
      <c r="LU424" s="227"/>
      <c r="LV424" s="227"/>
      <c r="LW424" s="227"/>
      <c r="LX424" s="227"/>
      <c r="LY424" s="227"/>
      <c r="LZ424" s="227"/>
      <c r="MA424" s="227"/>
      <c r="MB424" s="227"/>
      <c r="MC424" s="227"/>
      <c r="MD424" s="227"/>
      <c r="ME424" s="227"/>
      <c r="MF424" s="227"/>
      <c r="MG424" s="227"/>
      <c r="MH424" s="227"/>
      <c r="MI424" s="227"/>
      <c r="MJ424" s="227"/>
      <c r="MK424" s="227"/>
      <c r="ML424" s="227"/>
      <c r="MM424" s="227"/>
      <c r="MN424" s="227"/>
      <c r="MO424" s="227"/>
      <c r="MP424" s="227"/>
      <c r="MQ424" s="227"/>
      <c r="MR424" s="227"/>
      <c r="MS424" s="227"/>
      <c r="MT424" s="227"/>
      <c r="MU424" s="227"/>
      <c r="MV424" s="227"/>
      <c r="MW424" s="227"/>
      <c r="MX424" s="227"/>
      <c r="MY424" s="227"/>
      <c r="MZ424" s="227"/>
      <c r="NA424" s="227"/>
      <c r="NB424" s="227"/>
      <c r="NC424" s="227"/>
      <c r="ND424" s="227"/>
      <c r="NE424" s="227"/>
      <c r="NF424" s="227"/>
      <c r="NG424" s="227"/>
      <c r="NH424" s="227"/>
      <c r="NI424" s="227"/>
      <c r="NJ424" s="227"/>
      <c r="NK424" s="227"/>
      <c r="NL424" s="227"/>
      <c r="NM424" s="227"/>
      <c r="NN424" s="227"/>
      <c r="NO424" s="227"/>
      <c r="NP424" s="227"/>
      <c r="NQ424" s="227"/>
      <c r="NR424" s="227"/>
      <c r="NS424" s="227"/>
      <c r="NT424" s="227"/>
      <c r="NU424" s="227"/>
      <c r="NV424" s="227"/>
      <c r="NW424" s="227"/>
      <c r="NX424" s="227"/>
      <c r="NY424" s="227"/>
      <c r="NZ424" s="227"/>
      <c r="OA424" s="227"/>
      <c r="OB424" s="227"/>
      <c r="OC424" s="227"/>
      <c r="OD424" s="227"/>
      <c r="OE424" s="227"/>
      <c r="OF424" s="227"/>
      <c r="OG424" s="227"/>
      <c r="OH424" s="227"/>
      <c r="OI424" s="227"/>
      <c r="OJ424" s="227"/>
      <c r="OK424" s="227"/>
      <c r="OL424" s="227"/>
      <c r="OM424" s="227"/>
      <c r="ON424" s="227"/>
      <c r="OO424" s="227"/>
      <c r="OP424" s="227"/>
      <c r="OQ424" s="227"/>
      <c r="OR424" s="227"/>
      <c r="OS424" s="227"/>
      <c r="OT424" s="227"/>
      <c r="OU424" s="227"/>
      <c r="OV424" s="227"/>
      <c r="OW424" s="227"/>
      <c r="OX424" s="227"/>
      <c r="OY424" s="227"/>
      <c r="OZ424" s="227"/>
      <c r="PA424" s="227"/>
      <c r="PB424" s="227"/>
      <c r="PC424" s="227"/>
      <c r="PD424" s="227"/>
      <c r="PE424" s="227"/>
      <c r="PF424" s="227"/>
      <c r="PG424" s="227"/>
      <c r="PH424" s="227"/>
      <c r="PI424" s="227"/>
      <c r="PJ424" s="227"/>
      <c r="PK424" s="227"/>
      <c r="PL424" s="227"/>
      <c r="PM424" s="227"/>
      <c r="PN424" s="227"/>
      <c r="PO424" s="227"/>
      <c r="PP424" s="227"/>
      <c r="PQ424" s="227"/>
      <c r="PR424" s="227"/>
      <c r="PS424" s="227"/>
      <c r="PT424" s="227"/>
      <c r="PU424" s="227"/>
      <c r="PV424" s="227"/>
      <c r="PW424" s="227"/>
      <c r="PX424" s="227"/>
      <c r="PY424" s="227"/>
      <c r="PZ424" s="227"/>
      <c r="QA424" s="227"/>
      <c r="QB424" s="227"/>
      <c r="QC424" s="227"/>
      <c r="QD424" s="227"/>
      <c r="QE424" s="227"/>
      <c r="QF424" s="227"/>
      <c r="QG424" s="227"/>
      <c r="QH424" s="227"/>
      <c r="QI424" s="227"/>
      <c r="QJ424" s="227"/>
      <c r="QK424" s="227"/>
      <c r="QL424" s="227"/>
      <c r="QM424" s="227"/>
      <c r="QN424" s="227"/>
      <c r="QO424" s="227"/>
      <c r="QP424" s="227"/>
      <c r="QQ424" s="227"/>
      <c r="QR424" s="227"/>
      <c r="QS424" s="227"/>
      <c r="QT424" s="227"/>
      <c r="QU424" s="227"/>
      <c r="QV424" s="227"/>
      <c r="QW424" s="227"/>
      <c r="QX424" s="227"/>
      <c r="QY424" s="227"/>
      <c r="QZ424" s="227"/>
      <c r="RA424" s="227"/>
      <c r="RB424" s="227"/>
      <c r="RC424" s="227"/>
      <c r="RD424" s="227"/>
      <c r="RE424" s="227"/>
      <c r="RF424" s="227"/>
      <c r="RG424" s="227"/>
      <c r="RH424" s="227"/>
      <c r="RI424" s="227"/>
      <c r="RJ424" s="227"/>
      <c r="RK424" s="227"/>
      <c r="RL424" s="227"/>
      <c r="RM424" s="227"/>
      <c r="RN424" s="227"/>
      <c r="RO424" s="227"/>
      <c r="RP424" s="227"/>
      <c r="RQ424" s="227"/>
      <c r="RR424" s="227"/>
      <c r="RS424" s="227"/>
      <c r="RT424" s="227"/>
      <c r="RU424" s="227"/>
      <c r="RV424" s="227"/>
      <c r="RW424" s="227"/>
      <c r="RX424" s="227"/>
      <c r="RY424" s="227"/>
      <c r="RZ424" s="227"/>
      <c r="SA424" s="227"/>
      <c r="SB424" s="227"/>
    </row>
    <row r="425" spans="1:496" ht="15" customHeight="1" x14ac:dyDescent="0.25">
      <c r="A425" s="228" t="str">
        <f t="shared" si="8"/>
        <v>INDEC-PB - 15200-1</v>
      </c>
      <c r="B425" s="228">
        <v>15200</v>
      </c>
      <c r="C425" s="227" t="s">
        <v>51</v>
      </c>
      <c r="D425" s="228">
        <v>1</v>
      </c>
      <c r="E425" s="248" t="s">
        <v>437</v>
      </c>
    </row>
    <row r="426" spans="1:496" ht="15" customHeight="1" x14ac:dyDescent="0.25">
      <c r="A426" s="250"/>
      <c r="E426" s="251"/>
    </row>
    <row r="427" spans="1:496" ht="15" customHeight="1" x14ac:dyDescent="0.25">
      <c r="A427" s="252"/>
      <c r="E427" s="251" t="s">
        <v>438</v>
      </c>
    </row>
    <row r="428" spans="1:496" ht="15" customHeight="1" x14ac:dyDescent="0.25">
      <c r="A428" s="228" t="str">
        <f t="shared" ref="A428:A445" si="9">CONCATENATE("INDEC-PB - ",B428,C428,D428)</f>
        <v>INDEC-PB - 94920-1</v>
      </c>
      <c r="B428" s="228">
        <v>94920</v>
      </c>
      <c r="C428" s="227" t="s">
        <v>51</v>
      </c>
      <c r="D428" s="228">
        <v>1</v>
      </c>
      <c r="E428" s="248" t="s">
        <v>439</v>
      </c>
    </row>
    <row r="429" spans="1:496" ht="15" customHeight="1" x14ac:dyDescent="0.25">
      <c r="A429" s="228" t="str">
        <f t="shared" si="9"/>
        <v>INDEC-PB - 91223-1</v>
      </c>
      <c r="B429" s="228">
        <v>91223</v>
      </c>
      <c r="C429" s="227" t="s">
        <v>51</v>
      </c>
      <c r="D429" s="228">
        <v>1</v>
      </c>
      <c r="E429" s="248" t="s">
        <v>440</v>
      </c>
    </row>
    <row r="430" spans="1:496" ht="15" customHeight="1" x14ac:dyDescent="0.25">
      <c r="A430" s="228" t="str">
        <f t="shared" si="9"/>
        <v>INDEC-PB - 91211-11</v>
      </c>
      <c r="B430" s="228">
        <v>91211</v>
      </c>
      <c r="C430" s="227" t="s">
        <v>51</v>
      </c>
      <c r="D430" s="228">
        <v>11</v>
      </c>
      <c r="E430" s="248" t="s">
        <v>441</v>
      </c>
    </row>
    <row r="431" spans="1:496" ht="15" customHeight="1" x14ac:dyDescent="0.25">
      <c r="A431" s="228" t="str">
        <f t="shared" si="9"/>
        <v>INDEC-PB - 91211-1</v>
      </c>
      <c r="B431" s="228">
        <v>91211</v>
      </c>
      <c r="C431" s="227" t="s">
        <v>51</v>
      </c>
      <c r="D431" s="228">
        <v>1</v>
      </c>
      <c r="E431" s="248" t="s">
        <v>442</v>
      </c>
    </row>
    <row r="432" spans="1:496" s="233" customFormat="1" ht="15" customHeight="1" x14ac:dyDescent="0.25">
      <c r="A432" s="231"/>
      <c r="B432" s="231"/>
      <c r="D432" s="231"/>
      <c r="E432" s="249"/>
      <c r="F432" s="227"/>
      <c r="G432" s="227"/>
      <c r="H432" s="227"/>
      <c r="I432" s="227"/>
      <c r="J432" s="227"/>
      <c r="K432" s="227"/>
      <c r="L432" s="227"/>
      <c r="M432" s="227"/>
      <c r="N432" s="227"/>
      <c r="O432" s="227"/>
      <c r="P432" s="227"/>
      <c r="Q432" s="227"/>
      <c r="R432" s="227"/>
      <c r="S432" s="227"/>
      <c r="T432" s="227"/>
      <c r="U432" s="227"/>
      <c r="V432" s="227"/>
      <c r="W432" s="227"/>
      <c r="X432" s="227"/>
      <c r="Y432" s="227"/>
      <c r="Z432" s="227"/>
      <c r="AA432" s="227"/>
      <c r="AB432" s="227"/>
      <c r="AC432" s="227"/>
      <c r="AD432" s="227"/>
      <c r="AE432" s="227"/>
      <c r="AF432" s="227"/>
      <c r="AG432" s="227"/>
      <c r="AH432" s="227"/>
      <c r="AI432" s="227"/>
      <c r="AJ432" s="227"/>
      <c r="AK432" s="227"/>
      <c r="AL432" s="227"/>
      <c r="AM432" s="227"/>
      <c r="AN432" s="227"/>
      <c r="AO432" s="227"/>
      <c r="AP432" s="227"/>
      <c r="AQ432" s="227"/>
      <c r="AR432" s="227"/>
      <c r="AS432" s="227"/>
      <c r="AT432" s="227"/>
      <c r="AU432" s="227"/>
      <c r="AV432" s="227"/>
      <c r="AW432" s="227"/>
      <c r="AX432" s="227"/>
      <c r="AY432" s="227"/>
      <c r="AZ432" s="227"/>
      <c r="BA432" s="227"/>
      <c r="BB432" s="227"/>
      <c r="BC432" s="227"/>
      <c r="BD432" s="227"/>
      <c r="BE432" s="227"/>
      <c r="BF432" s="227"/>
      <c r="BG432" s="227"/>
      <c r="BH432" s="227"/>
      <c r="BI432" s="227"/>
      <c r="BJ432" s="227"/>
      <c r="BK432" s="227"/>
      <c r="BL432" s="227"/>
      <c r="BM432" s="227"/>
      <c r="BN432" s="227"/>
      <c r="BO432" s="227"/>
      <c r="BP432" s="227"/>
      <c r="BQ432" s="227"/>
      <c r="BR432" s="227"/>
      <c r="BS432" s="227"/>
      <c r="BT432" s="227"/>
      <c r="BU432" s="227"/>
      <c r="BV432" s="227"/>
      <c r="BW432" s="227"/>
      <c r="BX432" s="227"/>
      <c r="BY432" s="227"/>
      <c r="BZ432" s="227"/>
      <c r="CA432" s="227"/>
      <c r="CB432" s="227"/>
      <c r="CC432" s="227"/>
      <c r="CD432" s="227"/>
      <c r="CE432" s="227"/>
      <c r="CF432" s="227"/>
      <c r="CG432" s="227"/>
      <c r="CH432" s="227"/>
      <c r="CI432" s="227"/>
      <c r="CJ432" s="227"/>
      <c r="CK432" s="227"/>
      <c r="CL432" s="227"/>
      <c r="CM432" s="227"/>
      <c r="CN432" s="227"/>
      <c r="CO432" s="227"/>
      <c r="CP432" s="227"/>
      <c r="CQ432" s="227"/>
      <c r="CR432" s="227"/>
      <c r="CS432" s="227"/>
      <c r="CT432" s="227"/>
      <c r="CU432" s="227"/>
      <c r="CV432" s="227"/>
      <c r="CW432" s="227"/>
      <c r="CX432" s="227"/>
      <c r="CY432" s="227"/>
      <c r="CZ432" s="227"/>
      <c r="DA432" s="227"/>
      <c r="DB432" s="227"/>
      <c r="DC432" s="227"/>
      <c r="DD432" s="227"/>
      <c r="DE432" s="227"/>
      <c r="DF432" s="227"/>
      <c r="DG432" s="227"/>
      <c r="DH432" s="227"/>
      <c r="DI432" s="227"/>
      <c r="DJ432" s="227"/>
      <c r="DK432" s="227"/>
      <c r="DL432" s="227"/>
      <c r="DM432" s="227"/>
      <c r="DN432" s="227"/>
      <c r="DO432" s="227"/>
      <c r="DP432" s="227"/>
      <c r="DQ432" s="227"/>
      <c r="DR432" s="227"/>
      <c r="DS432" s="227"/>
      <c r="DT432" s="227"/>
      <c r="DU432" s="227"/>
      <c r="DV432" s="227"/>
      <c r="DW432" s="227"/>
      <c r="DX432" s="227"/>
      <c r="DY432" s="227"/>
      <c r="DZ432" s="227"/>
      <c r="EA432" s="227"/>
      <c r="EB432" s="227"/>
      <c r="EC432" s="227"/>
      <c r="ED432" s="227"/>
      <c r="EE432" s="227"/>
      <c r="EF432" s="227"/>
      <c r="EG432" s="227"/>
      <c r="EH432" s="227"/>
      <c r="EI432" s="227"/>
      <c r="EJ432" s="227"/>
      <c r="EK432" s="227"/>
      <c r="EL432" s="227"/>
      <c r="EM432" s="227"/>
      <c r="EN432" s="227"/>
      <c r="EO432" s="227"/>
      <c r="EP432" s="227"/>
      <c r="EQ432" s="227"/>
      <c r="ER432" s="227"/>
      <c r="ES432" s="227"/>
      <c r="ET432" s="227"/>
      <c r="EU432" s="227"/>
      <c r="EV432" s="227"/>
      <c r="EW432" s="227"/>
      <c r="EX432" s="227"/>
      <c r="EY432" s="227"/>
      <c r="EZ432" s="227"/>
      <c r="FA432" s="227"/>
      <c r="FB432" s="227"/>
      <c r="FC432" s="227"/>
      <c r="FD432" s="227"/>
      <c r="FE432" s="227"/>
      <c r="FF432" s="227"/>
      <c r="FG432" s="227"/>
      <c r="FH432" s="227"/>
      <c r="FI432" s="227"/>
      <c r="FJ432" s="227"/>
      <c r="FK432" s="227"/>
      <c r="FL432" s="227"/>
      <c r="FM432" s="227"/>
      <c r="FN432" s="227"/>
      <c r="FO432" s="227"/>
      <c r="FP432" s="227"/>
      <c r="FQ432" s="227"/>
      <c r="FR432" s="227"/>
      <c r="FS432" s="227"/>
      <c r="FT432" s="227"/>
      <c r="FU432" s="227"/>
      <c r="FV432" s="227"/>
      <c r="FW432" s="227"/>
      <c r="FX432" s="227"/>
      <c r="FY432" s="227"/>
      <c r="FZ432" s="227"/>
      <c r="GA432" s="227"/>
      <c r="GB432" s="227"/>
      <c r="GC432" s="227"/>
      <c r="GD432" s="227"/>
      <c r="GE432" s="227"/>
      <c r="GF432" s="227"/>
      <c r="GG432" s="227"/>
      <c r="GH432" s="227"/>
      <c r="GI432" s="227"/>
      <c r="GJ432" s="227"/>
      <c r="GK432" s="227"/>
      <c r="GL432" s="227"/>
      <c r="GM432" s="227"/>
      <c r="GN432" s="227"/>
      <c r="GO432" s="227"/>
      <c r="GP432" s="227"/>
      <c r="GQ432" s="227"/>
      <c r="GR432" s="227"/>
      <c r="GS432" s="227"/>
      <c r="GT432" s="227"/>
      <c r="GU432" s="227"/>
      <c r="GV432" s="227"/>
      <c r="GW432" s="227"/>
      <c r="GX432" s="227"/>
      <c r="GY432" s="227"/>
      <c r="GZ432" s="227"/>
      <c r="HA432" s="227"/>
      <c r="HB432" s="227"/>
      <c r="HC432" s="227"/>
      <c r="HD432" s="227"/>
      <c r="HE432" s="227"/>
      <c r="HF432" s="227"/>
      <c r="HG432" s="227"/>
      <c r="HH432" s="227"/>
      <c r="HI432" s="227"/>
      <c r="HJ432" s="227"/>
      <c r="HK432" s="227"/>
      <c r="HL432" s="227"/>
      <c r="HM432" s="227"/>
      <c r="HN432" s="227"/>
      <c r="HO432" s="227"/>
      <c r="HP432" s="227"/>
      <c r="HQ432" s="227"/>
      <c r="HR432" s="227"/>
      <c r="HS432" s="227"/>
      <c r="HT432" s="227"/>
      <c r="HU432" s="227"/>
      <c r="HV432" s="227"/>
      <c r="HW432" s="227"/>
      <c r="HX432" s="227"/>
      <c r="HY432" s="227"/>
      <c r="HZ432" s="227"/>
      <c r="IA432" s="227"/>
      <c r="IB432" s="227"/>
      <c r="IC432" s="227"/>
      <c r="ID432" s="227"/>
      <c r="IE432" s="227"/>
      <c r="IF432" s="227"/>
      <c r="IG432" s="227"/>
      <c r="IH432" s="227"/>
      <c r="II432" s="227"/>
      <c r="IJ432" s="227"/>
      <c r="IK432" s="227"/>
      <c r="IL432" s="227"/>
      <c r="IM432" s="227"/>
      <c r="IN432" s="227"/>
      <c r="IO432" s="227"/>
      <c r="IP432" s="227"/>
      <c r="IQ432" s="227"/>
      <c r="IR432" s="227"/>
      <c r="IS432" s="227"/>
      <c r="IT432" s="227"/>
      <c r="IU432" s="227"/>
      <c r="IV432" s="227"/>
      <c r="IW432" s="227"/>
      <c r="IX432" s="227"/>
      <c r="IY432" s="227"/>
      <c r="IZ432" s="227"/>
      <c r="JA432" s="227"/>
      <c r="JB432" s="227"/>
      <c r="JC432" s="227"/>
      <c r="JD432" s="227"/>
      <c r="JE432" s="227"/>
      <c r="JF432" s="227"/>
      <c r="JG432" s="227"/>
      <c r="JH432" s="227"/>
      <c r="JI432" s="227"/>
      <c r="JJ432" s="227"/>
      <c r="JK432" s="227"/>
      <c r="JL432" s="227"/>
      <c r="JM432" s="227"/>
      <c r="JN432" s="227"/>
      <c r="JO432" s="227"/>
      <c r="JP432" s="227"/>
      <c r="JQ432" s="227"/>
      <c r="JR432" s="227"/>
      <c r="JS432" s="227"/>
      <c r="JT432" s="227"/>
      <c r="JU432" s="227"/>
      <c r="JV432" s="227"/>
      <c r="JW432" s="227"/>
      <c r="JX432" s="227"/>
      <c r="JY432" s="227"/>
      <c r="JZ432" s="227"/>
      <c r="KA432" s="227"/>
      <c r="KB432" s="227"/>
      <c r="KC432" s="227"/>
      <c r="KD432" s="227"/>
      <c r="KE432" s="227"/>
      <c r="KF432" s="227"/>
      <c r="KG432" s="227"/>
      <c r="KH432" s="227"/>
      <c r="KI432" s="227"/>
      <c r="KJ432" s="227"/>
      <c r="KK432" s="227"/>
      <c r="KL432" s="227"/>
      <c r="KM432" s="227"/>
      <c r="KN432" s="227"/>
      <c r="KO432" s="227"/>
      <c r="KP432" s="227"/>
      <c r="KQ432" s="227"/>
      <c r="KR432" s="227"/>
      <c r="KS432" s="227"/>
      <c r="KT432" s="227"/>
      <c r="KU432" s="227"/>
      <c r="KV432" s="227"/>
      <c r="KW432" s="227"/>
      <c r="KX432" s="227"/>
      <c r="KY432" s="227"/>
      <c r="KZ432" s="227"/>
      <c r="LA432" s="227"/>
      <c r="LB432" s="227"/>
      <c r="LC432" s="227"/>
      <c r="LD432" s="227"/>
      <c r="LE432" s="227"/>
      <c r="LF432" s="227"/>
      <c r="LG432" s="227"/>
      <c r="LH432" s="227"/>
      <c r="LI432" s="227"/>
      <c r="LJ432" s="227"/>
      <c r="LK432" s="227"/>
      <c r="LL432" s="227"/>
      <c r="LM432" s="227"/>
      <c r="LN432" s="227"/>
      <c r="LO432" s="227"/>
      <c r="LP432" s="227"/>
      <c r="LQ432" s="227"/>
      <c r="LR432" s="227"/>
      <c r="LS432" s="227"/>
      <c r="LT432" s="227"/>
      <c r="LU432" s="227"/>
      <c r="LV432" s="227"/>
      <c r="LW432" s="227"/>
      <c r="LX432" s="227"/>
      <c r="LY432" s="227"/>
      <c r="LZ432" s="227"/>
      <c r="MA432" s="227"/>
      <c r="MB432" s="227"/>
      <c r="MC432" s="227"/>
      <c r="MD432" s="227"/>
      <c r="ME432" s="227"/>
      <c r="MF432" s="227"/>
      <c r="MG432" s="227"/>
      <c r="MH432" s="227"/>
      <c r="MI432" s="227"/>
      <c r="MJ432" s="227"/>
      <c r="MK432" s="227"/>
      <c r="ML432" s="227"/>
      <c r="MM432" s="227"/>
      <c r="MN432" s="227"/>
      <c r="MO432" s="227"/>
      <c r="MP432" s="227"/>
      <c r="MQ432" s="227"/>
      <c r="MR432" s="227"/>
      <c r="MS432" s="227"/>
      <c r="MT432" s="227"/>
      <c r="MU432" s="227"/>
      <c r="MV432" s="227"/>
      <c r="MW432" s="227"/>
      <c r="MX432" s="227"/>
      <c r="MY432" s="227"/>
      <c r="MZ432" s="227"/>
      <c r="NA432" s="227"/>
      <c r="NB432" s="227"/>
      <c r="NC432" s="227"/>
      <c r="ND432" s="227"/>
      <c r="NE432" s="227"/>
      <c r="NF432" s="227"/>
      <c r="NG432" s="227"/>
      <c r="NH432" s="227"/>
      <c r="NI432" s="227"/>
      <c r="NJ432" s="227"/>
      <c r="NK432" s="227"/>
      <c r="NL432" s="227"/>
      <c r="NM432" s="227"/>
      <c r="NN432" s="227"/>
      <c r="NO432" s="227"/>
      <c r="NP432" s="227"/>
      <c r="NQ432" s="227"/>
      <c r="NR432" s="227"/>
      <c r="NS432" s="227"/>
      <c r="NT432" s="227"/>
      <c r="NU432" s="227"/>
      <c r="NV432" s="227"/>
      <c r="NW432" s="227"/>
      <c r="NX432" s="227"/>
      <c r="NY432" s="227"/>
      <c r="NZ432" s="227"/>
      <c r="OA432" s="227"/>
      <c r="OB432" s="227"/>
      <c r="OC432" s="227"/>
      <c r="OD432" s="227"/>
      <c r="OE432" s="227"/>
      <c r="OF432" s="227"/>
      <c r="OG432" s="227"/>
      <c r="OH432" s="227"/>
      <c r="OI432" s="227"/>
      <c r="OJ432" s="227"/>
      <c r="OK432" s="227"/>
      <c r="OL432" s="227"/>
      <c r="OM432" s="227"/>
      <c r="ON432" s="227"/>
      <c r="OO432" s="227"/>
      <c r="OP432" s="227"/>
      <c r="OQ432" s="227"/>
      <c r="OR432" s="227"/>
      <c r="OS432" s="227"/>
      <c r="OT432" s="227"/>
      <c r="OU432" s="227"/>
      <c r="OV432" s="227"/>
      <c r="OW432" s="227"/>
      <c r="OX432" s="227"/>
      <c r="OY432" s="227"/>
      <c r="OZ432" s="227"/>
      <c r="PA432" s="227"/>
      <c r="PB432" s="227"/>
      <c r="PC432" s="227"/>
      <c r="PD432" s="227"/>
      <c r="PE432" s="227"/>
      <c r="PF432" s="227"/>
      <c r="PG432" s="227"/>
      <c r="PH432" s="227"/>
      <c r="PI432" s="227"/>
      <c r="PJ432" s="227"/>
      <c r="PK432" s="227"/>
      <c r="PL432" s="227"/>
      <c r="PM432" s="227"/>
      <c r="PN432" s="227"/>
      <c r="PO432" s="227"/>
      <c r="PP432" s="227"/>
      <c r="PQ432" s="227"/>
      <c r="PR432" s="227"/>
      <c r="PS432" s="227"/>
      <c r="PT432" s="227"/>
      <c r="PU432" s="227"/>
      <c r="PV432" s="227"/>
      <c r="PW432" s="227"/>
      <c r="PX432" s="227"/>
      <c r="PY432" s="227"/>
      <c r="PZ432" s="227"/>
      <c r="QA432" s="227"/>
      <c r="QB432" s="227"/>
      <c r="QC432" s="227"/>
      <c r="QD432" s="227"/>
      <c r="QE432" s="227"/>
      <c r="QF432" s="227"/>
      <c r="QG432" s="227"/>
      <c r="QH432" s="227"/>
      <c r="QI432" s="227"/>
      <c r="QJ432" s="227"/>
      <c r="QK432" s="227"/>
      <c r="QL432" s="227"/>
      <c r="QM432" s="227"/>
      <c r="QN432" s="227"/>
      <c r="QO432" s="227"/>
      <c r="QP432" s="227"/>
      <c r="QQ432" s="227"/>
      <c r="QR432" s="227"/>
      <c r="QS432" s="227"/>
      <c r="QT432" s="227"/>
      <c r="QU432" s="227"/>
      <c r="QV432" s="227"/>
      <c r="QW432" s="227"/>
      <c r="QX432" s="227"/>
      <c r="QY432" s="227"/>
      <c r="QZ432" s="227"/>
      <c r="RA432" s="227"/>
      <c r="RB432" s="227"/>
      <c r="RC432" s="227"/>
      <c r="RD432" s="227"/>
      <c r="RE432" s="227"/>
      <c r="RF432" s="227"/>
      <c r="RG432" s="227"/>
      <c r="RH432" s="227"/>
      <c r="RI432" s="227"/>
      <c r="RJ432" s="227"/>
      <c r="RK432" s="227"/>
      <c r="RL432" s="227"/>
      <c r="RM432" s="227"/>
      <c r="RN432" s="227"/>
      <c r="RO432" s="227"/>
      <c r="RP432" s="227"/>
      <c r="RQ432" s="227"/>
      <c r="RR432" s="227"/>
      <c r="RS432" s="227"/>
      <c r="RT432" s="227"/>
      <c r="RU432" s="227"/>
      <c r="RV432" s="227"/>
      <c r="RW432" s="227"/>
      <c r="RX432" s="227"/>
      <c r="RY432" s="227"/>
      <c r="RZ432" s="227"/>
      <c r="SA432" s="227"/>
      <c r="SB432" s="227"/>
    </row>
    <row r="433" spans="1:496" ht="15" customHeight="1" x14ac:dyDescent="0.25">
      <c r="A433" s="228" t="str">
        <f t="shared" si="9"/>
        <v>INDEC-PB - 91547-1</v>
      </c>
      <c r="B433" s="228">
        <v>91547</v>
      </c>
      <c r="C433" s="227" t="s">
        <v>51</v>
      </c>
      <c r="D433" s="228">
        <v>1</v>
      </c>
      <c r="E433" s="248" t="s">
        <v>443</v>
      </c>
    </row>
    <row r="434" spans="1:496" ht="15" customHeight="1" x14ac:dyDescent="0.25">
      <c r="A434" s="228" t="str">
        <f t="shared" si="9"/>
        <v>INDEC-PB - 81100-1</v>
      </c>
      <c r="B434" s="228">
        <v>81100</v>
      </c>
      <c r="C434" s="227" t="s">
        <v>51</v>
      </c>
      <c r="D434" s="228">
        <v>1</v>
      </c>
      <c r="E434" s="248" t="s">
        <v>444</v>
      </c>
    </row>
    <row r="435" spans="1:496" s="233" customFormat="1" ht="15" customHeight="1" x14ac:dyDescent="0.25">
      <c r="A435" s="231"/>
      <c r="B435" s="231"/>
      <c r="D435" s="231"/>
      <c r="E435" s="249"/>
      <c r="F435" s="227"/>
      <c r="G435" s="227"/>
      <c r="H435" s="227"/>
      <c r="I435" s="227"/>
      <c r="J435" s="227"/>
      <c r="K435" s="227"/>
      <c r="L435" s="227"/>
      <c r="M435" s="227"/>
      <c r="N435" s="227"/>
      <c r="O435" s="227"/>
      <c r="P435" s="227"/>
      <c r="Q435" s="227"/>
      <c r="R435" s="227"/>
      <c r="S435" s="227"/>
      <c r="T435" s="227"/>
      <c r="U435" s="227"/>
      <c r="V435" s="227"/>
      <c r="W435" s="227"/>
      <c r="X435" s="227"/>
      <c r="Y435" s="227"/>
      <c r="Z435" s="227"/>
      <c r="AA435" s="227"/>
      <c r="AB435" s="227"/>
      <c r="AC435" s="227"/>
      <c r="AD435" s="227"/>
      <c r="AE435" s="227"/>
      <c r="AF435" s="227"/>
      <c r="AG435" s="227"/>
      <c r="AH435" s="227"/>
      <c r="AI435" s="227"/>
      <c r="AJ435" s="227"/>
      <c r="AK435" s="227"/>
      <c r="AL435" s="227"/>
      <c r="AM435" s="227"/>
      <c r="AN435" s="227"/>
      <c r="AO435" s="227"/>
      <c r="AP435" s="227"/>
      <c r="AQ435" s="227"/>
      <c r="AR435" s="227"/>
      <c r="AS435" s="227"/>
      <c r="AT435" s="227"/>
      <c r="AU435" s="227"/>
      <c r="AV435" s="227"/>
      <c r="AW435" s="227"/>
      <c r="AX435" s="227"/>
      <c r="AY435" s="227"/>
      <c r="AZ435" s="227"/>
      <c r="BA435" s="227"/>
      <c r="BB435" s="227"/>
      <c r="BC435" s="227"/>
      <c r="BD435" s="227"/>
      <c r="BE435" s="227"/>
      <c r="BF435" s="227"/>
      <c r="BG435" s="227"/>
      <c r="BH435" s="227"/>
      <c r="BI435" s="227"/>
      <c r="BJ435" s="227"/>
      <c r="BK435" s="227"/>
      <c r="BL435" s="227"/>
      <c r="BM435" s="227"/>
      <c r="BN435" s="227"/>
      <c r="BO435" s="227"/>
      <c r="BP435" s="227"/>
      <c r="BQ435" s="227"/>
      <c r="BR435" s="227"/>
      <c r="BS435" s="227"/>
      <c r="BT435" s="227"/>
      <c r="BU435" s="227"/>
      <c r="BV435" s="227"/>
      <c r="BW435" s="227"/>
      <c r="BX435" s="227"/>
      <c r="BY435" s="227"/>
      <c r="BZ435" s="227"/>
      <c r="CA435" s="227"/>
      <c r="CB435" s="227"/>
      <c r="CC435" s="227"/>
      <c r="CD435" s="227"/>
      <c r="CE435" s="227"/>
      <c r="CF435" s="227"/>
      <c r="CG435" s="227"/>
      <c r="CH435" s="227"/>
      <c r="CI435" s="227"/>
      <c r="CJ435" s="227"/>
      <c r="CK435" s="227"/>
      <c r="CL435" s="227"/>
      <c r="CM435" s="227"/>
      <c r="CN435" s="227"/>
      <c r="CO435" s="227"/>
      <c r="CP435" s="227"/>
      <c r="CQ435" s="227"/>
      <c r="CR435" s="227"/>
      <c r="CS435" s="227"/>
      <c r="CT435" s="227"/>
      <c r="CU435" s="227"/>
      <c r="CV435" s="227"/>
      <c r="CW435" s="227"/>
      <c r="CX435" s="227"/>
      <c r="CY435" s="227"/>
      <c r="CZ435" s="227"/>
      <c r="DA435" s="227"/>
      <c r="DB435" s="227"/>
      <c r="DC435" s="227"/>
      <c r="DD435" s="227"/>
      <c r="DE435" s="227"/>
      <c r="DF435" s="227"/>
      <c r="DG435" s="227"/>
      <c r="DH435" s="227"/>
      <c r="DI435" s="227"/>
      <c r="DJ435" s="227"/>
      <c r="DK435" s="227"/>
      <c r="DL435" s="227"/>
      <c r="DM435" s="227"/>
      <c r="DN435" s="227"/>
      <c r="DO435" s="227"/>
      <c r="DP435" s="227"/>
      <c r="DQ435" s="227"/>
      <c r="DR435" s="227"/>
      <c r="DS435" s="227"/>
      <c r="DT435" s="227"/>
      <c r="DU435" s="227"/>
      <c r="DV435" s="227"/>
      <c r="DW435" s="227"/>
      <c r="DX435" s="227"/>
      <c r="DY435" s="227"/>
      <c r="DZ435" s="227"/>
      <c r="EA435" s="227"/>
      <c r="EB435" s="227"/>
      <c r="EC435" s="227"/>
      <c r="ED435" s="227"/>
      <c r="EE435" s="227"/>
      <c r="EF435" s="227"/>
      <c r="EG435" s="227"/>
      <c r="EH435" s="227"/>
      <c r="EI435" s="227"/>
      <c r="EJ435" s="227"/>
      <c r="EK435" s="227"/>
      <c r="EL435" s="227"/>
      <c r="EM435" s="227"/>
      <c r="EN435" s="227"/>
      <c r="EO435" s="227"/>
      <c r="EP435" s="227"/>
      <c r="EQ435" s="227"/>
      <c r="ER435" s="227"/>
      <c r="ES435" s="227"/>
      <c r="ET435" s="227"/>
      <c r="EU435" s="227"/>
      <c r="EV435" s="227"/>
      <c r="EW435" s="227"/>
      <c r="EX435" s="227"/>
      <c r="EY435" s="227"/>
      <c r="EZ435" s="227"/>
      <c r="FA435" s="227"/>
      <c r="FB435" s="227"/>
      <c r="FC435" s="227"/>
      <c r="FD435" s="227"/>
      <c r="FE435" s="227"/>
      <c r="FF435" s="227"/>
      <c r="FG435" s="227"/>
      <c r="FH435" s="227"/>
      <c r="FI435" s="227"/>
      <c r="FJ435" s="227"/>
      <c r="FK435" s="227"/>
      <c r="FL435" s="227"/>
      <c r="FM435" s="227"/>
      <c r="FN435" s="227"/>
      <c r="FO435" s="227"/>
      <c r="FP435" s="227"/>
      <c r="FQ435" s="227"/>
      <c r="FR435" s="227"/>
      <c r="FS435" s="227"/>
      <c r="FT435" s="227"/>
      <c r="FU435" s="227"/>
      <c r="FV435" s="227"/>
      <c r="FW435" s="227"/>
      <c r="FX435" s="227"/>
      <c r="FY435" s="227"/>
      <c r="FZ435" s="227"/>
      <c r="GA435" s="227"/>
      <c r="GB435" s="227"/>
      <c r="GC435" s="227"/>
      <c r="GD435" s="227"/>
      <c r="GE435" s="227"/>
      <c r="GF435" s="227"/>
      <c r="GG435" s="227"/>
      <c r="GH435" s="227"/>
      <c r="GI435" s="227"/>
      <c r="GJ435" s="227"/>
      <c r="GK435" s="227"/>
      <c r="GL435" s="227"/>
      <c r="GM435" s="227"/>
      <c r="GN435" s="227"/>
      <c r="GO435" s="227"/>
      <c r="GP435" s="227"/>
      <c r="GQ435" s="227"/>
      <c r="GR435" s="227"/>
      <c r="GS435" s="227"/>
      <c r="GT435" s="227"/>
      <c r="GU435" s="227"/>
      <c r="GV435" s="227"/>
      <c r="GW435" s="227"/>
      <c r="GX435" s="227"/>
      <c r="GY435" s="227"/>
      <c r="GZ435" s="227"/>
      <c r="HA435" s="227"/>
      <c r="HB435" s="227"/>
      <c r="HC435" s="227"/>
      <c r="HD435" s="227"/>
      <c r="HE435" s="227"/>
      <c r="HF435" s="227"/>
      <c r="HG435" s="227"/>
      <c r="HH435" s="227"/>
      <c r="HI435" s="227"/>
      <c r="HJ435" s="227"/>
      <c r="HK435" s="227"/>
      <c r="HL435" s="227"/>
      <c r="HM435" s="227"/>
      <c r="HN435" s="227"/>
      <c r="HO435" s="227"/>
      <c r="HP435" s="227"/>
      <c r="HQ435" s="227"/>
      <c r="HR435" s="227"/>
      <c r="HS435" s="227"/>
      <c r="HT435" s="227"/>
      <c r="HU435" s="227"/>
      <c r="HV435" s="227"/>
      <c r="HW435" s="227"/>
      <c r="HX435" s="227"/>
      <c r="HY435" s="227"/>
      <c r="HZ435" s="227"/>
      <c r="IA435" s="227"/>
      <c r="IB435" s="227"/>
      <c r="IC435" s="227"/>
      <c r="ID435" s="227"/>
      <c r="IE435" s="227"/>
      <c r="IF435" s="227"/>
      <c r="IG435" s="227"/>
      <c r="IH435" s="227"/>
      <c r="II435" s="227"/>
      <c r="IJ435" s="227"/>
      <c r="IK435" s="227"/>
      <c r="IL435" s="227"/>
      <c r="IM435" s="227"/>
      <c r="IN435" s="227"/>
      <c r="IO435" s="227"/>
      <c r="IP435" s="227"/>
      <c r="IQ435" s="227"/>
      <c r="IR435" s="227"/>
      <c r="IS435" s="227"/>
      <c r="IT435" s="227"/>
      <c r="IU435" s="227"/>
      <c r="IV435" s="227"/>
      <c r="IW435" s="227"/>
      <c r="IX435" s="227"/>
      <c r="IY435" s="227"/>
      <c r="IZ435" s="227"/>
      <c r="JA435" s="227"/>
      <c r="JB435" s="227"/>
      <c r="JC435" s="227"/>
      <c r="JD435" s="227"/>
      <c r="JE435" s="227"/>
      <c r="JF435" s="227"/>
      <c r="JG435" s="227"/>
      <c r="JH435" s="227"/>
      <c r="JI435" s="227"/>
      <c r="JJ435" s="227"/>
      <c r="JK435" s="227"/>
      <c r="JL435" s="227"/>
      <c r="JM435" s="227"/>
      <c r="JN435" s="227"/>
      <c r="JO435" s="227"/>
      <c r="JP435" s="227"/>
      <c r="JQ435" s="227"/>
      <c r="JR435" s="227"/>
      <c r="JS435" s="227"/>
      <c r="JT435" s="227"/>
      <c r="JU435" s="227"/>
      <c r="JV435" s="227"/>
      <c r="JW435" s="227"/>
      <c r="JX435" s="227"/>
      <c r="JY435" s="227"/>
      <c r="JZ435" s="227"/>
      <c r="KA435" s="227"/>
      <c r="KB435" s="227"/>
      <c r="KC435" s="227"/>
      <c r="KD435" s="227"/>
      <c r="KE435" s="227"/>
      <c r="KF435" s="227"/>
      <c r="KG435" s="227"/>
      <c r="KH435" s="227"/>
      <c r="KI435" s="227"/>
      <c r="KJ435" s="227"/>
      <c r="KK435" s="227"/>
      <c r="KL435" s="227"/>
      <c r="KM435" s="227"/>
      <c r="KN435" s="227"/>
      <c r="KO435" s="227"/>
      <c r="KP435" s="227"/>
      <c r="KQ435" s="227"/>
      <c r="KR435" s="227"/>
      <c r="KS435" s="227"/>
      <c r="KT435" s="227"/>
      <c r="KU435" s="227"/>
      <c r="KV435" s="227"/>
      <c r="KW435" s="227"/>
      <c r="KX435" s="227"/>
      <c r="KY435" s="227"/>
      <c r="KZ435" s="227"/>
      <c r="LA435" s="227"/>
      <c r="LB435" s="227"/>
      <c r="LC435" s="227"/>
      <c r="LD435" s="227"/>
      <c r="LE435" s="227"/>
      <c r="LF435" s="227"/>
      <c r="LG435" s="227"/>
      <c r="LH435" s="227"/>
      <c r="LI435" s="227"/>
      <c r="LJ435" s="227"/>
      <c r="LK435" s="227"/>
      <c r="LL435" s="227"/>
      <c r="LM435" s="227"/>
      <c r="LN435" s="227"/>
      <c r="LO435" s="227"/>
      <c r="LP435" s="227"/>
      <c r="LQ435" s="227"/>
      <c r="LR435" s="227"/>
      <c r="LS435" s="227"/>
      <c r="LT435" s="227"/>
      <c r="LU435" s="227"/>
      <c r="LV435" s="227"/>
      <c r="LW435" s="227"/>
      <c r="LX435" s="227"/>
      <c r="LY435" s="227"/>
      <c r="LZ435" s="227"/>
      <c r="MA435" s="227"/>
      <c r="MB435" s="227"/>
      <c r="MC435" s="227"/>
      <c r="MD435" s="227"/>
      <c r="ME435" s="227"/>
      <c r="MF435" s="227"/>
      <c r="MG435" s="227"/>
      <c r="MH435" s="227"/>
      <c r="MI435" s="227"/>
      <c r="MJ435" s="227"/>
      <c r="MK435" s="227"/>
      <c r="ML435" s="227"/>
      <c r="MM435" s="227"/>
      <c r="MN435" s="227"/>
      <c r="MO435" s="227"/>
      <c r="MP435" s="227"/>
      <c r="MQ435" s="227"/>
      <c r="MR435" s="227"/>
      <c r="MS435" s="227"/>
      <c r="MT435" s="227"/>
      <c r="MU435" s="227"/>
      <c r="MV435" s="227"/>
      <c r="MW435" s="227"/>
      <c r="MX435" s="227"/>
      <c r="MY435" s="227"/>
      <c r="MZ435" s="227"/>
      <c r="NA435" s="227"/>
      <c r="NB435" s="227"/>
      <c r="NC435" s="227"/>
      <c r="ND435" s="227"/>
      <c r="NE435" s="227"/>
      <c r="NF435" s="227"/>
      <c r="NG435" s="227"/>
      <c r="NH435" s="227"/>
      <c r="NI435" s="227"/>
      <c r="NJ435" s="227"/>
      <c r="NK435" s="227"/>
      <c r="NL435" s="227"/>
      <c r="NM435" s="227"/>
      <c r="NN435" s="227"/>
      <c r="NO435" s="227"/>
      <c r="NP435" s="227"/>
      <c r="NQ435" s="227"/>
      <c r="NR435" s="227"/>
      <c r="NS435" s="227"/>
      <c r="NT435" s="227"/>
      <c r="NU435" s="227"/>
      <c r="NV435" s="227"/>
      <c r="NW435" s="227"/>
      <c r="NX435" s="227"/>
      <c r="NY435" s="227"/>
      <c r="NZ435" s="227"/>
      <c r="OA435" s="227"/>
      <c r="OB435" s="227"/>
      <c r="OC435" s="227"/>
      <c r="OD435" s="227"/>
      <c r="OE435" s="227"/>
      <c r="OF435" s="227"/>
      <c r="OG435" s="227"/>
      <c r="OH435" s="227"/>
      <c r="OI435" s="227"/>
      <c r="OJ435" s="227"/>
      <c r="OK435" s="227"/>
      <c r="OL435" s="227"/>
      <c r="OM435" s="227"/>
      <c r="ON435" s="227"/>
      <c r="OO435" s="227"/>
      <c r="OP435" s="227"/>
      <c r="OQ435" s="227"/>
      <c r="OR435" s="227"/>
      <c r="OS435" s="227"/>
      <c r="OT435" s="227"/>
      <c r="OU435" s="227"/>
      <c r="OV435" s="227"/>
      <c r="OW435" s="227"/>
      <c r="OX435" s="227"/>
      <c r="OY435" s="227"/>
      <c r="OZ435" s="227"/>
      <c r="PA435" s="227"/>
      <c r="PB435" s="227"/>
      <c r="PC435" s="227"/>
      <c r="PD435" s="227"/>
      <c r="PE435" s="227"/>
      <c r="PF435" s="227"/>
      <c r="PG435" s="227"/>
      <c r="PH435" s="227"/>
      <c r="PI435" s="227"/>
      <c r="PJ435" s="227"/>
      <c r="PK435" s="227"/>
      <c r="PL435" s="227"/>
      <c r="PM435" s="227"/>
      <c r="PN435" s="227"/>
      <c r="PO435" s="227"/>
      <c r="PP435" s="227"/>
      <c r="PQ435" s="227"/>
      <c r="PR435" s="227"/>
      <c r="PS435" s="227"/>
      <c r="PT435" s="227"/>
      <c r="PU435" s="227"/>
      <c r="PV435" s="227"/>
      <c r="PW435" s="227"/>
      <c r="PX435" s="227"/>
      <c r="PY435" s="227"/>
      <c r="PZ435" s="227"/>
      <c r="QA435" s="227"/>
      <c r="QB435" s="227"/>
      <c r="QC435" s="227"/>
      <c r="QD435" s="227"/>
      <c r="QE435" s="227"/>
      <c r="QF435" s="227"/>
      <c r="QG435" s="227"/>
      <c r="QH435" s="227"/>
      <c r="QI435" s="227"/>
      <c r="QJ435" s="227"/>
      <c r="QK435" s="227"/>
      <c r="QL435" s="227"/>
      <c r="QM435" s="227"/>
      <c r="QN435" s="227"/>
      <c r="QO435" s="227"/>
      <c r="QP435" s="227"/>
      <c r="QQ435" s="227"/>
      <c r="QR435" s="227"/>
      <c r="QS435" s="227"/>
      <c r="QT435" s="227"/>
      <c r="QU435" s="227"/>
      <c r="QV435" s="227"/>
      <c r="QW435" s="227"/>
      <c r="QX435" s="227"/>
      <c r="QY435" s="227"/>
      <c r="QZ435" s="227"/>
      <c r="RA435" s="227"/>
      <c r="RB435" s="227"/>
      <c r="RC435" s="227"/>
      <c r="RD435" s="227"/>
      <c r="RE435" s="227"/>
      <c r="RF435" s="227"/>
      <c r="RG435" s="227"/>
      <c r="RH435" s="227"/>
      <c r="RI435" s="227"/>
      <c r="RJ435" s="227"/>
      <c r="RK435" s="227"/>
      <c r="RL435" s="227"/>
      <c r="RM435" s="227"/>
      <c r="RN435" s="227"/>
      <c r="RO435" s="227"/>
      <c r="RP435" s="227"/>
      <c r="RQ435" s="227"/>
      <c r="RR435" s="227"/>
      <c r="RS435" s="227"/>
      <c r="RT435" s="227"/>
      <c r="RU435" s="227"/>
      <c r="RV435" s="227"/>
      <c r="RW435" s="227"/>
      <c r="RX435" s="227"/>
      <c r="RY435" s="227"/>
      <c r="RZ435" s="227"/>
      <c r="SA435" s="227"/>
      <c r="SB435" s="227"/>
    </row>
    <row r="436" spans="1:496" ht="15" customHeight="1" x14ac:dyDescent="0.25">
      <c r="A436" s="228" t="str">
        <f t="shared" si="9"/>
        <v>INDEC-PB - 94214-1</v>
      </c>
      <c r="B436" s="228">
        <v>94214</v>
      </c>
      <c r="C436" s="227" t="s">
        <v>51</v>
      </c>
      <c r="D436" s="228">
        <v>1</v>
      </c>
      <c r="E436" s="248" t="s">
        <v>445</v>
      </c>
    </row>
    <row r="437" spans="1:496" ht="15" customHeight="1" x14ac:dyDescent="0.25">
      <c r="A437" s="228" t="str">
        <f t="shared" si="9"/>
        <v>INDEC-PB - 94216-1</v>
      </c>
      <c r="B437" s="228">
        <v>94216</v>
      </c>
      <c r="C437" s="227" t="s">
        <v>51</v>
      </c>
      <c r="D437" s="228">
        <v>1</v>
      </c>
      <c r="E437" s="248" t="s">
        <v>446</v>
      </c>
    </row>
    <row r="438" spans="1:496" s="233" customFormat="1" ht="15" customHeight="1" x14ac:dyDescent="0.25">
      <c r="A438" s="231"/>
      <c r="B438" s="231"/>
      <c r="D438" s="231"/>
      <c r="E438" s="249"/>
      <c r="F438" s="227"/>
      <c r="G438" s="227"/>
      <c r="H438" s="227"/>
      <c r="I438" s="227"/>
      <c r="J438" s="227"/>
      <c r="K438" s="227"/>
      <c r="L438" s="227"/>
      <c r="M438" s="227"/>
      <c r="N438" s="227"/>
      <c r="O438" s="227"/>
      <c r="P438" s="227"/>
      <c r="Q438" s="227"/>
      <c r="R438" s="227"/>
      <c r="S438" s="227"/>
      <c r="T438" s="227"/>
      <c r="U438" s="227"/>
      <c r="V438" s="227"/>
      <c r="W438" s="227"/>
      <c r="X438" s="227"/>
      <c r="Y438" s="227"/>
      <c r="Z438" s="227"/>
      <c r="AA438" s="227"/>
      <c r="AB438" s="227"/>
      <c r="AC438" s="227"/>
      <c r="AD438" s="227"/>
      <c r="AE438" s="227"/>
      <c r="AF438" s="227"/>
      <c r="AG438" s="227"/>
      <c r="AH438" s="227"/>
      <c r="AI438" s="227"/>
      <c r="AJ438" s="227"/>
      <c r="AK438" s="227"/>
      <c r="AL438" s="227"/>
      <c r="AM438" s="227"/>
      <c r="AN438" s="227"/>
      <c r="AO438" s="227"/>
      <c r="AP438" s="227"/>
      <c r="AQ438" s="227"/>
      <c r="AR438" s="227"/>
      <c r="AS438" s="227"/>
      <c r="AT438" s="227"/>
      <c r="AU438" s="227"/>
      <c r="AV438" s="227"/>
      <c r="AW438" s="227"/>
      <c r="AX438" s="227"/>
      <c r="AY438" s="227"/>
      <c r="AZ438" s="227"/>
      <c r="BA438" s="227"/>
      <c r="BB438" s="227"/>
      <c r="BC438" s="227"/>
      <c r="BD438" s="227"/>
      <c r="BE438" s="227"/>
      <c r="BF438" s="227"/>
      <c r="BG438" s="227"/>
      <c r="BH438" s="227"/>
      <c r="BI438" s="227"/>
      <c r="BJ438" s="227"/>
      <c r="BK438" s="227"/>
      <c r="BL438" s="227"/>
      <c r="BM438" s="227"/>
      <c r="BN438" s="227"/>
      <c r="BO438" s="227"/>
      <c r="BP438" s="227"/>
      <c r="BQ438" s="227"/>
      <c r="BR438" s="227"/>
      <c r="BS438" s="227"/>
      <c r="BT438" s="227"/>
      <c r="BU438" s="227"/>
      <c r="BV438" s="227"/>
      <c r="BW438" s="227"/>
      <c r="BX438" s="227"/>
      <c r="BY438" s="227"/>
      <c r="BZ438" s="227"/>
      <c r="CA438" s="227"/>
      <c r="CB438" s="227"/>
      <c r="CC438" s="227"/>
      <c r="CD438" s="227"/>
      <c r="CE438" s="227"/>
      <c r="CF438" s="227"/>
      <c r="CG438" s="227"/>
      <c r="CH438" s="227"/>
      <c r="CI438" s="227"/>
      <c r="CJ438" s="227"/>
      <c r="CK438" s="227"/>
      <c r="CL438" s="227"/>
      <c r="CM438" s="227"/>
      <c r="CN438" s="227"/>
      <c r="CO438" s="227"/>
      <c r="CP438" s="227"/>
      <c r="CQ438" s="227"/>
      <c r="CR438" s="227"/>
      <c r="CS438" s="227"/>
      <c r="CT438" s="227"/>
      <c r="CU438" s="227"/>
      <c r="CV438" s="227"/>
      <c r="CW438" s="227"/>
      <c r="CX438" s="227"/>
      <c r="CY438" s="227"/>
      <c r="CZ438" s="227"/>
      <c r="DA438" s="227"/>
      <c r="DB438" s="227"/>
      <c r="DC438" s="227"/>
      <c r="DD438" s="227"/>
      <c r="DE438" s="227"/>
      <c r="DF438" s="227"/>
      <c r="DG438" s="227"/>
      <c r="DH438" s="227"/>
      <c r="DI438" s="227"/>
      <c r="DJ438" s="227"/>
      <c r="DK438" s="227"/>
      <c r="DL438" s="227"/>
      <c r="DM438" s="227"/>
      <c r="DN438" s="227"/>
      <c r="DO438" s="227"/>
      <c r="DP438" s="227"/>
      <c r="DQ438" s="227"/>
      <c r="DR438" s="227"/>
      <c r="DS438" s="227"/>
      <c r="DT438" s="227"/>
      <c r="DU438" s="227"/>
      <c r="DV438" s="227"/>
      <c r="DW438" s="227"/>
      <c r="DX438" s="227"/>
      <c r="DY438" s="227"/>
      <c r="DZ438" s="227"/>
      <c r="EA438" s="227"/>
      <c r="EB438" s="227"/>
      <c r="EC438" s="227"/>
      <c r="ED438" s="227"/>
      <c r="EE438" s="227"/>
      <c r="EF438" s="227"/>
      <c r="EG438" s="227"/>
      <c r="EH438" s="227"/>
      <c r="EI438" s="227"/>
      <c r="EJ438" s="227"/>
      <c r="EK438" s="227"/>
      <c r="EL438" s="227"/>
      <c r="EM438" s="227"/>
      <c r="EN438" s="227"/>
      <c r="EO438" s="227"/>
      <c r="EP438" s="227"/>
      <c r="EQ438" s="227"/>
      <c r="ER438" s="227"/>
      <c r="ES438" s="227"/>
      <c r="ET438" s="227"/>
      <c r="EU438" s="227"/>
      <c r="EV438" s="227"/>
      <c r="EW438" s="227"/>
      <c r="EX438" s="227"/>
      <c r="EY438" s="227"/>
      <c r="EZ438" s="227"/>
      <c r="FA438" s="227"/>
      <c r="FB438" s="227"/>
      <c r="FC438" s="227"/>
      <c r="FD438" s="227"/>
      <c r="FE438" s="227"/>
      <c r="FF438" s="227"/>
      <c r="FG438" s="227"/>
      <c r="FH438" s="227"/>
      <c r="FI438" s="227"/>
      <c r="FJ438" s="227"/>
      <c r="FK438" s="227"/>
      <c r="FL438" s="227"/>
      <c r="FM438" s="227"/>
      <c r="FN438" s="227"/>
      <c r="FO438" s="227"/>
      <c r="FP438" s="227"/>
      <c r="FQ438" s="227"/>
      <c r="FR438" s="227"/>
      <c r="FS438" s="227"/>
      <c r="FT438" s="227"/>
      <c r="FU438" s="227"/>
      <c r="FV438" s="227"/>
      <c r="FW438" s="227"/>
      <c r="FX438" s="227"/>
      <c r="FY438" s="227"/>
      <c r="FZ438" s="227"/>
      <c r="GA438" s="227"/>
      <c r="GB438" s="227"/>
      <c r="GC438" s="227"/>
      <c r="GD438" s="227"/>
      <c r="GE438" s="227"/>
      <c r="GF438" s="227"/>
      <c r="GG438" s="227"/>
      <c r="GH438" s="227"/>
      <c r="GI438" s="227"/>
      <c r="GJ438" s="227"/>
      <c r="GK438" s="227"/>
      <c r="GL438" s="227"/>
      <c r="GM438" s="227"/>
      <c r="GN438" s="227"/>
      <c r="GO438" s="227"/>
      <c r="GP438" s="227"/>
      <c r="GQ438" s="227"/>
      <c r="GR438" s="227"/>
      <c r="GS438" s="227"/>
      <c r="GT438" s="227"/>
      <c r="GU438" s="227"/>
      <c r="GV438" s="227"/>
      <c r="GW438" s="227"/>
      <c r="GX438" s="227"/>
      <c r="GY438" s="227"/>
      <c r="GZ438" s="227"/>
      <c r="HA438" s="227"/>
      <c r="HB438" s="227"/>
      <c r="HC438" s="227"/>
      <c r="HD438" s="227"/>
      <c r="HE438" s="227"/>
      <c r="HF438" s="227"/>
      <c r="HG438" s="227"/>
      <c r="HH438" s="227"/>
      <c r="HI438" s="227"/>
      <c r="HJ438" s="227"/>
      <c r="HK438" s="227"/>
      <c r="HL438" s="227"/>
      <c r="HM438" s="227"/>
      <c r="HN438" s="227"/>
      <c r="HO438" s="227"/>
      <c r="HP438" s="227"/>
      <c r="HQ438" s="227"/>
      <c r="HR438" s="227"/>
      <c r="HS438" s="227"/>
      <c r="HT438" s="227"/>
      <c r="HU438" s="227"/>
      <c r="HV438" s="227"/>
      <c r="HW438" s="227"/>
      <c r="HX438" s="227"/>
      <c r="HY438" s="227"/>
      <c r="HZ438" s="227"/>
      <c r="IA438" s="227"/>
      <c r="IB438" s="227"/>
      <c r="IC438" s="227"/>
      <c r="ID438" s="227"/>
      <c r="IE438" s="227"/>
      <c r="IF438" s="227"/>
      <c r="IG438" s="227"/>
      <c r="IH438" s="227"/>
      <c r="II438" s="227"/>
      <c r="IJ438" s="227"/>
      <c r="IK438" s="227"/>
      <c r="IL438" s="227"/>
      <c r="IM438" s="227"/>
      <c r="IN438" s="227"/>
      <c r="IO438" s="227"/>
      <c r="IP438" s="227"/>
      <c r="IQ438" s="227"/>
      <c r="IR438" s="227"/>
      <c r="IS438" s="227"/>
      <c r="IT438" s="227"/>
      <c r="IU438" s="227"/>
      <c r="IV438" s="227"/>
      <c r="IW438" s="227"/>
      <c r="IX438" s="227"/>
      <c r="IY438" s="227"/>
      <c r="IZ438" s="227"/>
      <c r="JA438" s="227"/>
      <c r="JB438" s="227"/>
      <c r="JC438" s="227"/>
      <c r="JD438" s="227"/>
      <c r="JE438" s="227"/>
      <c r="JF438" s="227"/>
      <c r="JG438" s="227"/>
      <c r="JH438" s="227"/>
      <c r="JI438" s="227"/>
      <c r="JJ438" s="227"/>
      <c r="JK438" s="227"/>
      <c r="JL438" s="227"/>
      <c r="JM438" s="227"/>
      <c r="JN438" s="227"/>
      <c r="JO438" s="227"/>
      <c r="JP438" s="227"/>
      <c r="JQ438" s="227"/>
      <c r="JR438" s="227"/>
      <c r="JS438" s="227"/>
      <c r="JT438" s="227"/>
      <c r="JU438" s="227"/>
      <c r="JV438" s="227"/>
      <c r="JW438" s="227"/>
      <c r="JX438" s="227"/>
      <c r="JY438" s="227"/>
      <c r="JZ438" s="227"/>
      <c r="KA438" s="227"/>
      <c r="KB438" s="227"/>
      <c r="KC438" s="227"/>
      <c r="KD438" s="227"/>
      <c r="KE438" s="227"/>
      <c r="KF438" s="227"/>
      <c r="KG438" s="227"/>
      <c r="KH438" s="227"/>
      <c r="KI438" s="227"/>
      <c r="KJ438" s="227"/>
      <c r="KK438" s="227"/>
      <c r="KL438" s="227"/>
      <c r="KM438" s="227"/>
      <c r="KN438" s="227"/>
      <c r="KO438" s="227"/>
      <c r="KP438" s="227"/>
      <c r="KQ438" s="227"/>
      <c r="KR438" s="227"/>
      <c r="KS438" s="227"/>
      <c r="KT438" s="227"/>
      <c r="KU438" s="227"/>
      <c r="KV438" s="227"/>
      <c r="KW438" s="227"/>
      <c r="KX438" s="227"/>
      <c r="KY438" s="227"/>
      <c r="KZ438" s="227"/>
      <c r="LA438" s="227"/>
      <c r="LB438" s="227"/>
      <c r="LC438" s="227"/>
      <c r="LD438" s="227"/>
      <c r="LE438" s="227"/>
      <c r="LF438" s="227"/>
      <c r="LG438" s="227"/>
      <c r="LH438" s="227"/>
      <c r="LI438" s="227"/>
      <c r="LJ438" s="227"/>
      <c r="LK438" s="227"/>
      <c r="LL438" s="227"/>
      <c r="LM438" s="227"/>
      <c r="LN438" s="227"/>
      <c r="LO438" s="227"/>
      <c r="LP438" s="227"/>
      <c r="LQ438" s="227"/>
      <c r="LR438" s="227"/>
      <c r="LS438" s="227"/>
      <c r="LT438" s="227"/>
      <c r="LU438" s="227"/>
      <c r="LV438" s="227"/>
      <c r="LW438" s="227"/>
      <c r="LX438" s="227"/>
      <c r="LY438" s="227"/>
      <c r="LZ438" s="227"/>
      <c r="MA438" s="227"/>
      <c r="MB438" s="227"/>
      <c r="MC438" s="227"/>
      <c r="MD438" s="227"/>
      <c r="ME438" s="227"/>
      <c r="MF438" s="227"/>
      <c r="MG438" s="227"/>
      <c r="MH438" s="227"/>
      <c r="MI438" s="227"/>
      <c r="MJ438" s="227"/>
      <c r="MK438" s="227"/>
      <c r="ML438" s="227"/>
      <c r="MM438" s="227"/>
      <c r="MN438" s="227"/>
      <c r="MO438" s="227"/>
      <c r="MP438" s="227"/>
      <c r="MQ438" s="227"/>
      <c r="MR438" s="227"/>
      <c r="MS438" s="227"/>
      <c r="MT438" s="227"/>
      <c r="MU438" s="227"/>
      <c r="MV438" s="227"/>
      <c r="MW438" s="227"/>
      <c r="MX438" s="227"/>
      <c r="MY438" s="227"/>
      <c r="MZ438" s="227"/>
      <c r="NA438" s="227"/>
      <c r="NB438" s="227"/>
      <c r="NC438" s="227"/>
      <c r="ND438" s="227"/>
      <c r="NE438" s="227"/>
      <c r="NF438" s="227"/>
      <c r="NG438" s="227"/>
      <c r="NH438" s="227"/>
      <c r="NI438" s="227"/>
      <c r="NJ438" s="227"/>
      <c r="NK438" s="227"/>
      <c r="NL438" s="227"/>
      <c r="NM438" s="227"/>
      <c r="NN438" s="227"/>
      <c r="NO438" s="227"/>
      <c r="NP438" s="227"/>
      <c r="NQ438" s="227"/>
      <c r="NR438" s="227"/>
      <c r="NS438" s="227"/>
      <c r="NT438" s="227"/>
      <c r="NU438" s="227"/>
      <c r="NV438" s="227"/>
      <c r="NW438" s="227"/>
      <c r="NX438" s="227"/>
      <c r="NY438" s="227"/>
      <c r="NZ438" s="227"/>
      <c r="OA438" s="227"/>
      <c r="OB438" s="227"/>
      <c r="OC438" s="227"/>
      <c r="OD438" s="227"/>
      <c r="OE438" s="227"/>
      <c r="OF438" s="227"/>
      <c r="OG438" s="227"/>
      <c r="OH438" s="227"/>
      <c r="OI438" s="227"/>
      <c r="OJ438" s="227"/>
      <c r="OK438" s="227"/>
      <c r="OL438" s="227"/>
      <c r="OM438" s="227"/>
      <c r="ON438" s="227"/>
      <c r="OO438" s="227"/>
      <c r="OP438" s="227"/>
      <c r="OQ438" s="227"/>
      <c r="OR438" s="227"/>
      <c r="OS438" s="227"/>
      <c r="OT438" s="227"/>
      <c r="OU438" s="227"/>
      <c r="OV438" s="227"/>
      <c r="OW438" s="227"/>
      <c r="OX438" s="227"/>
      <c r="OY438" s="227"/>
      <c r="OZ438" s="227"/>
      <c r="PA438" s="227"/>
      <c r="PB438" s="227"/>
      <c r="PC438" s="227"/>
      <c r="PD438" s="227"/>
      <c r="PE438" s="227"/>
      <c r="PF438" s="227"/>
      <c r="PG438" s="227"/>
      <c r="PH438" s="227"/>
      <c r="PI438" s="227"/>
      <c r="PJ438" s="227"/>
      <c r="PK438" s="227"/>
      <c r="PL438" s="227"/>
      <c r="PM438" s="227"/>
      <c r="PN438" s="227"/>
      <c r="PO438" s="227"/>
      <c r="PP438" s="227"/>
      <c r="PQ438" s="227"/>
      <c r="PR438" s="227"/>
      <c r="PS438" s="227"/>
      <c r="PT438" s="227"/>
      <c r="PU438" s="227"/>
      <c r="PV438" s="227"/>
      <c r="PW438" s="227"/>
      <c r="PX438" s="227"/>
      <c r="PY438" s="227"/>
      <c r="PZ438" s="227"/>
      <c r="QA438" s="227"/>
      <c r="QB438" s="227"/>
      <c r="QC438" s="227"/>
      <c r="QD438" s="227"/>
      <c r="QE438" s="227"/>
      <c r="QF438" s="227"/>
      <c r="QG438" s="227"/>
      <c r="QH438" s="227"/>
      <c r="QI438" s="227"/>
      <c r="QJ438" s="227"/>
      <c r="QK438" s="227"/>
      <c r="QL438" s="227"/>
      <c r="QM438" s="227"/>
      <c r="QN438" s="227"/>
      <c r="QO438" s="227"/>
      <c r="QP438" s="227"/>
      <c r="QQ438" s="227"/>
      <c r="QR438" s="227"/>
      <c r="QS438" s="227"/>
      <c r="QT438" s="227"/>
      <c r="QU438" s="227"/>
      <c r="QV438" s="227"/>
      <c r="QW438" s="227"/>
      <c r="QX438" s="227"/>
      <c r="QY438" s="227"/>
      <c r="QZ438" s="227"/>
      <c r="RA438" s="227"/>
      <c r="RB438" s="227"/>
      <c r="RC438" s="227"/>
      <c r="RD438" s="227"/>
      <c r="RE438" s="227"/>
      <c r="RF438" s="227"/>
      <c r="RG438" s="227"/>
      <c r="RH438" s="227"/>
      <c r="RI438" s="227"/>
      <c r="RJ438" s="227"/>
      <c r="RK438" s="227"/>
      <c r="RL438" s="227"/>
      <c r="RM438" s="227"/>
      <c r="RN438" s="227"/>
      <c r="RO438" s="227"/>
      <c r="RP438" s="227"/>
      <c r="RQ438" s="227"/>
      <c r="RR438" s="227"/>
      <c r="RS438" s="227"/>
      <c r="RT438" s="227"/>
      <c r="RU438" s="227"/>
      <c r="RV438" s="227"/>
      <c r="RW438" s="227"/>
      <c r="RX438" s="227"/>
      <c r="RY438" s="227"/>
      <c r="RZ438" s="227"/>
      <c r="SA438" s="227"/>
      <c r="SB438" s="227"/>
    </row>
    <row r="439" spans="1:496" ht="15" customHeight="1" x14ac:dyDescent="0.25">
      <c r="A439" s="228" t="str">
        <f t="shared" si="9"/>
        <v>INDEC-PB - 82129-1</v>
      </c>
      <c r="B439" s="228">
        <v>82129</v>
      </c>
      <c r="C439" s="227" t="s">
        <v>51</v>
      </c>
      <c r="D439" s="228">
        <v>1</v>
      </c>
      <c r="E439" s="248" t="s">
        <v>447</v>
      </c>
    </row>
    <row r="440" spans="1:496" s="233" customFormat="1" ht="15" customHeight="1" x14ac:dyDescent="0.25">
      <c r="A440" s="231"/>
      <c r="B440" s="231"/>
      <c r="D440" s="231"/>
      <c r="E440" s="249"/>
      <c r="F440" s="227"/>
      <c r="G440" s="227"/>
      <c r="H440" s="227"/>
      <c r="I440" s="227"/>
      <c r="J440" s="227"/>
      <c r="K440" s="227"/>
      <c r="L440" s="227"/>
      <c r="M440" s="227"/>
      <c r="N440" s="227"/>
      <c r="O440" s="227"/>
      <c r="P440" s="227"/>
      <c r="Q440" s="227"/>
      <c r="R440" s="227"/>
      <c r="S440" s="227"/>
      <c r="T440" s="227"/>
      <c r="U440" s="227"/>
      <c r="V440" s="227"/>
      <c r="W440" s="227"/>
      <c r="X440" s="227"/>
      <c r="Y440" s="227"/>
      <c r="Z440" s="227"/>
      <c r="AA440" s="227"/>
      <c r="AB440" s="227"/>
      <c r="AC440" s="227"/>
      <c r="AD440" s="227"/>
      <c r="AE440" s="227"/>
      <c r="AF440" s="227"/>
      <c r="AG440" s="227"/>
      <c r="AH440" s="227"/>
      <c r="AI440" s="227"/>
      <c r="AJ440" s="227"/>
      <c r="AK440" s="227"/>
      <c r="AL440" s="227"/>
      <c r="AM440" s="227"/>
      <c r="AN440" s="227"/>
      <c r="AO440" s="227"/>
      <c r="AP440" s="227"/>
      <c r="AQ440" s="227"/>
      <c r="AR440" s="227"/>
      <c r="AS440" s="227"/>
      <c r="AT440" s="227"/>
      <c r="AU440" s="227"/>
      <c r="AV440" s="227"/>
      <c r="AW440" s="227"/>
      <c r="AX440" s="227"/>
      <c r="AY440" s="227"/>
      <c r="AZ440" s="227"/>
      <c r="BA440" s="227"/>
      <c r="BB440" s="227"/>
      <c r="BC440" s="227"/>
      <c r="BD440" s="227"/>
      <c r="BE440" s="227"/>
      <c r="BF440" s="227"/>
      <c r="BG440" s="227"/>
      <c r="BH440" s="227"/>
      <c r="BI440" s="227"/>
      <c r="BJ440" s="227"/>
      <c r="BK440" s="227"/>
      <c r="BL440" s="227"/>
      <c r="BM440" s="227"/>
      <c r="BN440" s="227"/>
      <c r="BO440" s="227"/>
      <c r="BP440" s="227"/>
      <c r="BQ440" s="227"/>
      <c r="BR440" s="227"/>
      <c r="BS440" s="227"/>
      <c r="BT440" s="227"/>
      <c r="BU440" s="227"/>
      <c r="BV440" s="227"/>
      <c r="BW440" s="227"/>
      <c r="BX440" s="227"/>
      <c r="BY440" s="227"/>
      <c r="BZ440" s="227"/>
      <c r="CA440" s="227"/>
      <c r="CB440" s="227"/>
      <c r="CC440" s="227"/>
      <c r="CD440" s="227"/>
      <c r="CE440" s="227"/>
      <c r="CF440" s="227"/>
      <c r="CG440" s="227"/>
      <c r="CH440" s="227"/>
      <c r="CI440" s="227"/>
      <c r="CJ440" s="227"/>
      <c r="CK440" s="227"/>
      <c r="CL440" s="227"/>
      <c r="CM440" s="227"/>
      <c r="CN440" s="227"/>
      <c r="CO440" s="227"/>
      <c r="CP440" s="227"/>
      <c r="CQ440" s="227"/>
      <c r="CR440" s="227"/>
      <c r="CS440" s="227"/>
      <c r="CT440" s="227"/>
      <c r="CU440" s="227"/>
      <c r="CV440" s="227"/>
      <c r="CW440" s="227"/>
      <c r="CX440" s="227"/>
      <c r="CY440" s="227"/>
      <c r="CZ440" s="227"/>
      <c r="DA440" s="227"/>
      <c r="DB440" s="227"/>
      <c r="DC440" s="227"/>
      <c r="DD440" s="227"/>
      <c r="DE440" s="227"/>
      <c r="DF440" s="227"/>
      <c r="DG440" s="227"/>
      <c r="DH440" s="227"/>
      <c r="DI440" s="227"/>
      <c r="DJ440" s="227"/>
      <c r="DK440" s="227"/>
      <c r="DL440" s="227"/>
      <c r="DM440" s="227"/>
      <c r="DN440" s="227"/>
      <c r="DO440" s="227"/>
      <c r="DP440" s="227"/>
      <c r="DQ440" s="227"/>
      <c r="DR440" s="227"/>
      <c r="DS440" s="227"/>
      <c r="DT440" s="227"/>
      <c r="DU440" s="227"/>
      <c r="DV440" s="227"/>
      <c r="DW440" s="227"/>
      <c r="DX440" s="227"/>
      <c r="DY440" s="227"/>
      <c r="DZ440" s="227"/>
      <c r="EA440" s="227"/>
      <c r="EB440" s="227"/>
      <c r="EC440" s="227"/>
      <c r="ED440" s="227"/>
      <c r="EE440" s="227"/>
      <c r="EF440" s="227"/>
      <c r="EG440" s="227"/>
      <c r="EH440" s="227"/>
      <c r="EI440" s="227"/>
      <c r="EJ440" s="227"/>
      <c r="EK440" s="227"/>
      <c r="EL440" s="227"/>
      <c r="EM440" s="227"/>
      <c r="EN440" s="227"/>
      <c r="EO440" s="227"/>
      <c r="EP440" s="227"/>
      <c r="EQ440" s="227"/>
      <c r="ER440" s="227"/>
      <c r="ES440" s="227"/>
      <c r="ET440" s="227"/>
      <c r="EU440" s="227"/>
      <c r="EV440" s="227"/>
      <c r="EW440" s="227"/>
      <c r="EX440" s="227"/>
      <c r="EY440" s="227"/>
      <c r="EZ440" s="227"/>
      <c r="FA440" s="227"/>
      <c r="FB440" s="227"/>
      <c r="FC440" s="227"/>
      <c r="FD440" s="227"/>
      <c r="FE440" s="227"/>
      <c r="FF440" s="227"/>
      <c r="FG440" s="227"/>
      <c r="FH440" s="227"/>
      <c r="FI440" s="227"/>
      <c r="FJ440" s="227"/>
      <c r="FK440" s="227"/>
      <c r="FL440" s="227"/>
      <c r="FM440" s="227"/>
      <c r="FN440" s="227"/>
      <c r="FO440" s="227"/>
      <c r="FP440" s="227"/>
      <c r="FQ440" s="227"/>
      <c r="FR440" s="227"/>
      <c r="FS440" s="227"/>
      <c r="FT440" s="227"/>
      <c r="FU440" s="227"/>
      <c r="FV440" s="227"/>
      <c r="FW440" s="227"/>
      <c r="FX440" s="227"/>
      <c r="FY440" s="227"/>
      <c r="FZ440" s="227"/>
      <c r="GA440" s="227"/>
      <c r="GB440" s="227"/>
      <c r="GC440" s="227"/>
      <c r="GD440" s="227"/>
      <c r="GE440" s="227"/>
      <c r="GF440" s="227"/>
      <c r="GG440" s="227"/>
      <c r="GH440" s="227"/>
      <c r="GI440" s="227"/>
      <c r="GJ440" s="227"/>
      <c r="GK440" s="227"/>
      <c r="GL440" s="227"/>
      <c r="GM440" s="227"/>
      <c r="GN440" s="227"/>
      <c r="GO440" s="227"/>
      <c r="GP440" s="227"/>
      <c r="GQ440" s="227"/>
      <c r="GR440" s="227"/>
      <c r="GS440" s="227"/>
      <c r="GT440" s="227"/>
      <c r="GU440" s="227"/>
      <c r="GV440" s="227"/>
      <c r="GW440" s="227"/>
      <c r="GX440" s="227"/>
      <c r="GY440" s="227"/>
      <c r="GZ440" s="227"/>
      <c r="HA440" s="227"/>
      <c r="HB440" s="227"/>
      <c r="HC440" s="227"/>
      <c r="HD440" s="227"/>
      <c r="HE440" s="227"/>
      <c r="HF440" s="227"/>
      <c r="HG440" s="227"/>
      <c r="HH440" s="227"/>
      <c r="HI440" s="227"/>
      <c r="HJ440" s="227"/>
      <c r="HK440" s="227"/>
      <c r="HL440" s="227"/>
      <c r="HM440" s="227"/>
      <c r="HN440" s="227"/>
      <c r="HO440" s="227"/>
      <c r="HP440" s="227"/>
      <c r="HQ440" s="227"/>
      <c r="HR440" s="227"/>
      <c r="HS440" s="227"/>
      <c r="HT440" s="227"/>
      <c r="HU440" s="227"/>
      <c r="HV440" s="227"/>
      <c r="HW440" s="227"/>
      <c r="HX440" s="227"/>
      <c r="HY440" s="227"/>
      <c r="HZ440" s="227"/>
      <c r="IA440" s="227"/>
      <c r="IB440" s="227"/>
      <c r="IC440" s="227"/>
      <c r="ID440" s="227"/>
      <c r="IE440" s="227"/>
      <c r="IF440" s="227"/>
      <c r="IG440" s="227"/>
      <c r="IH440" s="227"/>
      <c r="II440" s="227"/>
      <c r="IJ440" s="227"/>
      <c r="IK440" s="227"/>
      <c r="IL440" s="227"/>
      <c r="IM440" s="227"/>
      <c r="IN440" s="227"/>
      <c r="IO440" s="227"/>
      <c r="IP440" s="227"/>
      <c r="IQ440" s="227"/>
      <c r="IR440" s="227"/>
      <c r="IS440" s="227"/>
      <c r="IT440" s="227"/>
      <c r="IU440" s="227"/>
      <c r="IV440" s="227"/>
      <c r="IW440" s="227"/>
      <c r="IX440" s="227"/>
      <c r="IY440" s="227"/>
      <c r="IZ440" s="227"/>
      <c r="JA440" s="227"/>
      <c r="JB440" s="227"/>
      <c r="JC440" s="227"/>
      <c r="JD440" s="227"/>
      <c r="JE440" s="227"/>
      <c r="JF440" s="227"/>
      <c r="JG440" s="227"/>
      <c r="JH440" s="227"/>
      <c r="JI440" s="227"/>
      <c r="JJ440" s="227"/>
      <c r="JK440" s="227"/>
      <c r="JL440" s="227"/>
      <c r="JM440" s="227"/>
      <c r="JN440" s="227"/>
      <c r="JO440" s="227"/>
      <c r="JP440" s="227"/>
      <c r="JQ440" s="227"/>
      <c r="JR440" s="227"/>
      <c r="JS440" s="227"/>
      <c r="JT440" s="227"/>
      <c r="JU440" s="227"/>
      <c r="JV440" s="227"/>
      <c r="JW440" s="227"/>
      <c r="JX440" s="227"/>
      <c r="JY440" s="227"/>
      <c r="JZ440" s="227"/>
      <c r="KA440" s="227"/>
      <c r="KB440" s="227"/>
      <c r="KC440" s="227"/>
      <c r="KD440" s="227"/>
      <c r="KE440" s="227"/>
      <c r="KF440" s="227"/>
      <c r="KG440" s="227"/>
      <c r="KH440" s="227"/>
      <c r="KI440" s="227"/>
      <c r="KJ440" s="227"/>
      <c r="KK440" s="227"/>
      <c r="KL440" s="227"/>
      <c r="KM440" s="227"/>
      <c r="KN440" s="227"/>
      <c r="KO440" s="227"/>
      <c r="KP440" s="227"/>
      <c r="KQ440" s="227"/>
      <c r="KR440" s="227"/>
      <c r="KS440" s="227"/>
      <c r="KT440" s="227"/>
      <c r="KU440" s="227"/>
      <c r="KV440" s="227"/>
      <c r="KW440" s="227"/>
      <c r="KX440" s="227"/>
      <c r="KY440" s="227"/>
      <c r="KZ440" s="227"/>
      <c r="LA440" s="227"/>
      <c r="LB440" s="227"/>
      <c r="LC440" s="227"/>
      <c r="LD440" s="227"/>
      <c r="LE440" s="227"/>
      <c r="LF440" s="227"/>
      <c r="LG440" s="227"/>
      <c r="LH440" s="227"/>
      <c r="LI440" s="227"/>
      <c r="LJ440" s="227"/>
      <c r="LK440" s="227"/>
      <c r="LL440" s="227"/>
      <c r="LM440" s="227"/>
      <c r="LN440" s="227"/>
      <c r="LO440" s="227"/>
      <c r="LP440" s="227"/>
      <c r="LQ440" s="227"/>
      <c r="LR440" s="227"/>
      <c r="LS440" s="227"/>
      <c r="LT440" s="227"/>
      <c r="LU440" s="227"/>
      <c r="LV440" s="227"/>
      <c r="LW440" s="227"/>
      <c r="LX440" s="227"/>
      <c r="LY440" s="227"/>
      <c r="LZ440" s="227"/>
      <c r="MA440" s="227"/>
      <c r="MB440" s="227"/>
      <c r="MC440" s="227"/>
      <c r="MD440" s="227"/>
      <c r="ME440" s="227"/>
      <c r="MF440" s="227"/>
      <c r="MG440" s="227"/>
      <c r="MH440" s="227"/>
      <c r="MI440" s="227"/>
      <c r="MJ440" s="227"/>
      <c r="MK440" s="227"/>
      <c r="ML440" s="227"/>
      <c r="MM440" s="227"/>
      <c r="MN440" s="227"/>
      <c r="MO440" s="227"/>
      <c r="MP440" s="227"/>
      <c r="MQ440" s="227"/>
      <c r="MR440" s="227"/>
      <c r="MS440" s="227"/>
      <c r="MT440" s="227"/>
      <c r="MU440" s="227"/>
      <c r="MV440" s="227"/>
      <c r="MW440" s="227"/>
      <c r="MX440" s="227"/>
      <c r="MY440" s="227"/>
      <c r="MZ440" s="227"/>
      <c r="NA440" s="227"/>
      <c r="NB440" s="227"/>
      <c r="NC440" s="227"/>
      <c r="ND440" s="227"/>
      <c r="NE440" s="227"/>
      <c r="NF440" s="227"/>
      <c r="NG440" s="227"/>
      <c r="NH440" s="227"/>
      <c r="NI440" s="227"/>
      <c r="NJ440" s="227"/>
      <c r="NK440" s="227"/>
      <c r="NL440" s="227"/>
      <c r="NM440" s="227"/>
      <c r="NN440" s="227"/>
      <c r="NO440" s="227"/>
      <c r="NP440" s="227"/>
      <c r="NQ440" s="227"/>
      <c r="NR440" s="227"/>
      <c r="NS440" s="227"/>
      <c r="NT440" s="227"/>
      <c r="NU440" s="227"/>
      <c r="NV440" s="227"/>
      <c r="NW440" s="227"/>
      <c r="NX440" s="227"/>
      <c r="NY440" s="227"/>
      <c r="NZ440" s="227"/>
      <c r="OA440" s="227"/>
      <c r="OB440" s="227"/>
      <c r="OC440" s="227"/>
      <c r="OD440" s="227"/>
      <c r="OE440" s="227"/>
      <c r="OF440" s="227"/>
      <c r="OG440" s="227"/>
      <c r="OH440" s="227"/>
      <c r="OI440" s="227"/>
      <c r="OJ440" s="227"/>
      <c r="OK440" s="227"/>
      <c r="OL440" s="227"/>
      <c r="OM440" s="227"/>
      <c r="ON440" s="227"/>
      <c r="OO440" s="227"/>
      <c r="OP440" s="227"/>
      <c r="OQ440" s="227"/>
      <c r="OR440" s="227"/>
      <c r="OS440" s="227"/>
      <c r="OT440" s="227"/>
      <c r="OU440" s="227"/>
      <c r="OV440" s="227"/>
      <c r="OW440" s="227"/>
      <c r="OX440" s="227"/>
      <c r="OY440" s="227"/>
      <c r="OZ440" s="227"/>
      <c r="PA440" s="227"/>
      <c r="PB440" s="227"/>
      <c r="PC440" s="227"/>
      <c r="PD440" s="227"/>
      <c r="PE440" s="227"/>
      <c r="PF440" s="227"/>
      <c r="PG440" s="227"/>
      <c r="PH440" s="227"/>
      <c r="PI440" s="227"/>
      <c r="PJ440" s="227"/>
      <c r="PK440" s="227"/>
      <c r="PL440" s="227"/>
      <c r="PM440" s="227"/>
      <c r="PN440" s="227"/>
      <c r="PO440" s="227"/>
      <c r="PP440" s="227"/>
      <c r="PQ440" s="227"/>
      <c r="PR440" s="227"/>
      <c r="PS440" s="227"/>
      <c r="PT440" s="227"/>
      <c r="PU440" s="227"/>
      <c r="PV440" s="227"/>
      <c r="PW440" s="227"/>
      <c r="PX440" s="227"/>
      <c r="PY440" s="227"/>
      <c r="PZ440" s="227"/>
      <c r="QA440" s="227"/>
      <c r="QB440" s="227"/>
      <c r="QC440" s="227"/>
      <c r="QD440" s="227"/>
      <c r="QE440" s="227"/>
      <c r="QF440" s="227"/>
      <c r="QG440" s="227"/>
      <c r="QH440" s="227"/>
      <c r="QI440" s="227"/>
      <c r="QJ440" s="227"/>
      <c r="QK440" s="227"/>
      <c r="QL440" s="227"/>
      <c r="QM440" s="227"/>
      <c r="QN440" s="227"/>
      <c r="QO440" s="227"/>
      <c r="QP440" s="227"/>
      <c r="QQ440" s="227"/>
      <c r="QR440" s="227"/>
      <c r="QS440" s="227"/>
      <c r="QT440" s="227"/>
      <c r="QU440" s="227"/>
      <c r="QV440" s="227"/>
      <c r="QW440" s="227"/>
      <c r="QX440" s="227"/>
      <c r="QY440" s="227"/>
      <c r="QZ440" s="227"/>
      <c r="RA440" s="227"/>
      <c r="RB440" s="227"/>
      <c r="RC440" s="227"/>
      <c r="RD440" s="227"/>
      <c r="RE440" s="227"/>
      <c r="RF440" s="227"/>
      <c r="RG440" s="227"/>
      <c r="RH440" s="227"/>
      <c r="RI440" s="227"/>
      <c r="RJ440" s="227"/>
      <c r="RK440" s="227"/>
      <c r="RL440" s="227"/>
      <c r="RM440" s="227"/>
      <c r="RN440" s="227"/>
      <c r="RO440" s="227"/>
      <c r="RP440" s="227"/>
      <c r="RQ440" s="227"/>
      <c r="RR440" s="227"/>
      <c r="RS440" s="227"/>
      <c r="RT440" s="227"/>
      <c r="RU440" s="227"/>
      <c r="RV440" s="227"/>
      <c r="RW440" s="227"/>
      <c r="RX440" s="227"/>
      <c r="RY440" s="227"/>
      <c r="RZ440" s="227"/>
      <c r="SA440" s="227"/>
      <c r="SB440" s="227"/>
    </row>
    <row r="441" spans="1:496" ht="15" customHeight="1" x14ac:dyDescent="0.25">
      <c r="A441" s="228" t="str">
        <f t="shared" si="9"/>
        <v>INDEC-PB - 93310-1</v>
      </c>
      <c r="B441" s="228">
        <v>93310</v>
      </c>
      <c r="C441" s="227" t="s">
        <v>51</v>
      </c>
      <c r="D441" s="228">
        <v>1</v>
      </c>
      <c r="E441" s="248" t="s">
        <v>448</v>
      </c>
    </row>
    <row r="442" spans="1:496" s="233" customFormat="1" ht="15" customHeight="1" x14ac:dyDescent="0.25">
      <c r="A442" s="231"/>
      <c r="B442" s="231"/>
      <c r="D442" s="231"/>
      <c r="E442" s="249"/>
      <c r="F442" s="227"/>
      <c r="G442" s="227"/>
      <c r="H442" s="227"/>
      <c r="I442" s="227"/>
      <c r="J442" s="227"/>
      <c r="K442" s="227"/>
      <c r="L442" s="227"/>
      <c r="M442" s="227"/>
      <c r="N442" s="227"/>
      <c r="O442" s="227"/>
      <c r="P442" s="227"/>
      <c r="Q442" s="227"/>
      <c r="R442" s="227"/>
      <c r="S442" s="227"/>
      <c r="T442" s="227"/>
      <c r="U442" s="227"/>
      <c r="V442" s="227"/>
      <c r="W442" s="227"/>
      <c r="X442" s="227"/>
      <c r="Y442" s="227"/>
      <c r="Z442" s="227"/>
      <c r="AA442" s="227"/>
      <c r="AB442" s="227"/>
      <c r="AC442" s="227"/>
      <c r="AD442" s="227"/>
      <c r="AE442" s="227"/>
      <c r="AF442" s="227"/>
      <c r="AG442" s="227"/>
      <c r="AH442" s="227"/>
      <c r="AI442" s="227"/>
      <c r="AJ442" s="227"/>
      <c r="AK442" s="227"/>
      <c r="AL442" s="227"/>
      <c r="AM442" s="227"/>
      <c r="AN442" s="227"/>
      <c r="AO442" s="227"/>
      <c r="AP442" s="227"/>
      <c r="AQ442" s="227"/>
      <c r="AR442" s="227"/>
      <c r="AS442" s="227"/>
      <c r="AT442" s="227"/>
      <c r="AU442" s="227"/>
      <c r="AV442" s="227"/>
      <c r="AW442" s="227"/>
      <c r="AX442" s="227"/>
      <c r="AY442" s="227"/>
      <c r="AZ442" s="227"/>
      <c r="BA442" s="227"/>
      <c r="BB442" s="227"/>
      <c r="BC442" s="227"/>
      <c r="BD442" s="227"/>
      <c r="BE442" s="227"/>
      <c r="BF442" s="227"/>
      <c r="BG442" s="227"/>
      <c r="BH442" s="227"/>
      <c r="BI442" s="227"/>
      <c r="BJ442" s="227"/>
      <c r="BK442" s="227"/>
      <c r="BL442" s="227"/>
      <c r="BM442" s="227"/>
      <c r="BN442" s="227"/>
      <c r="BO442" s="227"/>
      <c r="BP442" s="227"/>
      <c r="BQ442" s="227"/>
      <c r="BR442" s="227"/>
      <c r="BS442" s="227"/>
      <c r="BT442" s="227"/>
      <c r="BU442" s="227"/>
      <c r="BV442" s="227"/>
      <c r="BW442" s="227"/>
      <c r="BX442" s="227"/>
      <c r="BY442" s="227"/>
      <c r="BZ442" s="227"/>
      <c r="CA442" s="227"/>
      <c r="CB442" s="227"/>
      <c r="CC442" s="227"/>
      <c r="CD442" s="227"/>
      <c r="CE442" s="227"/>
      <c r="CF442" s="227"/>
      <c r="CG442" s="227"/>
      <c r="CH442" s="227"/>
      <c r="CI442" s="227"/>
      <c r="CJ442" s="227"/>
      <c r="CK442" s="227"/>
      <c r="CL442" s="227"/>
      <c r="CM442" s="227"/>
      <c r="CN442" s="227"/>
      <c r="CO442" s="227"/>
      <c r="CP442" s="227"/>
      <c r="CQ442" s="227"/>
      <c r="CR442" s="227"/>
      <c r="CS442" s="227"/>
      <c r="CT442" s="227"/>
      <c r="CU442" s="227"/>
      <c r="CV442" s="227"/>
      <c r="CW442" s="227"/>
      <c r="CX442" s="227"/>
      <c r="CY442" s="227"/>
      <c r="CZ442" s="227"/>
      <c r="DA442" s="227"/>
      <c r="DB442" s="227"/>
      <c r="DC442" s="227"/>
      <c r="DD442" s="227"/>
      <c r="DE442" s="227"/>
      <c r="DF442" s="227"/>
      <c r="DG442" s="227"/>
      <c r="DH442" s="227"/>
      <c r="DI442" s="227"/>
      <c r="DJ442" s="227"/>
      <c r="DK442" s="227"/>
      <c r="DL442" s="227"/>
      <c r="DM442" s="227"/>
      <c r="DN442" s="227"/>
      <c r="DO442" s="227"/>
      <c r="DP442" s="227"/>
      <c r="DQ442" s="227"/>
      <c r="DR442" s="227"/>
      <c r="DS442" s="227"/>
      <c r="DT442" s="227"/>
      <c r="DU442" s="227"/>
      <c r="DV442" s="227"/>
      <c r="DW442" s="227"/>
      <c r="DX442" s="227"/>
      <c r="DY442" s="227"/>
      <c r="DZ442" s="227"/>
      <c r="EA442" s="227"/>
      <c r="EB442" s="227"/>
      <c r="EC442" s="227"/>
      <c r="ED442" s="227"/>
      <c r="EE442" s="227"/>
      <c r="EF442" s="227"/>
      <c r="EG442" s="227"/>
      <c r="EH442" s="227"/>
      <c r="EI442" s="227"/>
      <c r="EJ442" s="227"/>
      <c r="EK442" s="227"/>
      <c r="EL442" s="227"/>
      <c r="EM442" s="227"/>
      <c r="EN442" s="227"/>
      <c r="EO442" s="227"/>
      <c r="EP442" s="227"/>
      <c r="EQ442" s="227"/>
      <c r="ER442" s="227"/>
      <c r="ES442" s="227"/>
      <c r="ET442" s="227"/>
      <c r="EU442" s="227"/>
      <c r="EV442" s="227"/>
      <c r="EW442" s="227"/>
      <c r="EX442" s="227"/>
      <c r="EY442" s="227"/>
      <c r="EZ442" s="227"/>
      <c r="FA442" s="227"/>
      <c r="FB442" s="227"/>
      <c r="FC442" s="227"/>
      <c r="FD442" s="227"/>
      <c r="FE442" s="227"/>
      <c r="FF442" s="227"/>
      <c r="FG442" s="227"/>
      <c r="FH442" s="227"/>
      <c r="FI442" s="227"/>
      <c r="FJ442" s="227"/>
      <c r="FK442" s="227"/>
      <c r="FL442" s="227"/>
      <c r="FM442" s="227"/>
      <c r="FN442" s="227"/>
      <c r="FO442" s="227"/>
      <c r="FP442" s="227"/>
      <c r="FQ442" s="227"/>
      <c r="FR442" s="227"/>
      <c r="FS442" s="227"/>
      <c r="FT442" s="227"/>
      <c r="FU442" s="227"/>
      <c r="FV442" s="227"/>
      <c r="FW442" s="227"/>
      <c r="FX442" s="227"/>
      <c r="FY442" s="227"/>
      <c r="FZ442" s="227"/>
      <c r="GA442" s="227"/>
      <c r="GB442" s="227"/>
      <c r="GC442" s="227"/>
      <c r="GD442" s="227"/>
      <c r="GE442" s="227"/>
      <c r="GF442" s="227"/>
      <c r="GG442" s="227"/>
      <c r="GH442" s="227"/>
      <c r="GI442" s="227"/>
      <c r="GJ442" s="227"/>
      <c r="GK442" s="227"/>
      <c r="GL442" s="227"/>
      <c r="GM442" s="227"/>
      <c r="GN442" s="227"/>
      <c r="GO442" s="227"/>
      <c r="GP442" s="227"/>
      <c r="GQ442" s="227"/>
      <c r="GR442" s="227"/>
      <c r="GS442" s="227"/>
      <c r="GT442" s="227"/>
      <c r="GU442" s="227"/>
      <c r="GV442" s="227"/>
      <c r="GW442" s="227"/>
      <c r="GX442" s="227"/>
      <c r="GY442" s="227"/>
      <c r="GZ442" s="227"/>
      <c r="HA442" s="227"/>
      <c r="HB442" s="227"/>
      <c r="HC442" s="227"/>
      <c r="HD442" s="227"/>
      <c r="HE442" s="227"/>
      <c r="HF442" s="227"/>
      <c r="HG442" s="227"/>
      <c r="HH442" s="227"/>
      <c r="HI442" s="227"/>
      <c r="HJ442" s="227"/>
      <c r="HK442" s="227"/>
      <c r="HL442" s="227"/>
      <c r="HM442" s="227"/>
      <c r="HN442" s="227"/>
      <c r="HO442" s="227"/>
      <c r="HP442" s="227"/>
      <c r="HQ442" s="227"/>
      <c r="HR442" s="227"/>
      <c r="HS442" s="227"/>
      <c r="HT442" s="227"/>
      <c r="HU442" s="227"/>
      <c r="HV442" s="227"/>
      <c r="HW442" s="227"/>
      <c r="HX442" s="227"/>
      <c r="HY442" s="227"/>
      <c r="HZ442" s="227"/>
      <c r="IA442" s="227"/>
      <c r="IB442" s="227"/>
      <c r="IC442" s="227"/>
      <c r="ID442" s="227"/>
      <c r="IE442" s="227"/>
      <c r="IF442" s="227"/>
      <c r="IG442" s="227"/>
      <c r="IH442" s="227"/>
      <c r="II442" s="227"/>
      <c r="IJ442" s="227"/>
      <c r="IK442" s="227"/>
      <c r="IL442" s="227"/>
      <c r="IM442" s="227"/>
      <c r="IN442" s="227"/>
      <c r="IO442" s="227"/>
      <c r="IP442" s="227"/>
      <c r="IQ442" s="227"/>
      <c r="IR442" s="227"/>
      <c r="IS442" s="227"/>
      <c r="IT442" s="227"/>
      <c r="IU442" s="227"/>
      <c r="IV442" s="227"/>
      <c r="IW442" s="227"/>
      <c r="IX442" s="227"/>
      <c r="IY442" s="227"/>
      <c r="IZ442" s="227"/>
      <c r="JA442" s="227"/>
      <c r="JB442" s="227"/>
      <c r="JC442" s="227"/>
      <c r="JD442" s="227"/>
      <c r="JE442" s="227"/>
      <c r="JF442" s="227"/>
      <c r="JG442" s="227"/>
      <c r="JH442" s="227"/>
      <c r="JI442" s="227"/>
      <c r="JJ442" s="227"/>
      <c r="JK442" s="227"/>
      <c r="JL442" s="227"/>
      <c r="JM442" s="227"/>
      <c r="JN442" s="227"/>
      <c r="JO442" s="227"/>
      <c r="JP442" s="227"/>
      <c r="JQ442" s="227"/>
      <c r="JR442" s="227"/>
      <c r="JS442" s="227"/>
      <c r="JT442" s="227"/>
      <c r="JU442" s="227"/>
      <c r="JV442" s="227"/>
      <c r="JW442" s="227"/>
      <c r="JX442" s="227"/>
      <c r="JY442" s="227"/>
      <c r="JZ442" s="227"/>
      <c r="KA442" s="227"/>
      <c r="KB442" s="227"/>
      <c r="KC442" s="227"/>
      <c r="KD442" s="227"/>
      <c r="KE442" s="227"/>
      <c r="KF442" s="227"/>
      <c r="KG442" s="227"/>
      <c r="KH442" s="227"/>
      <c r="KI442" s="227"/>
      <c r="KJ442" s="227"/>
      <c r="KK442" s="227"/>
      <c r="KL442" s="227"/>
      <c r="KM442" s="227"/>
      <c r="KN442" s="227"/>
      <c r="KO442" s="227"/>
      <c r="KP442" s="227"/>
      <c r="KQ442" s="227"/>
      <c r="KR442" s="227"/>
      <c r="KS442" s="227"/>
      <c r="KT442" s="227"/>
      <c r="KU442" s="227"/>
      <c r="KV442" s="227"/>
      <c r="KW442" s="227"/>
      <c r="KX442" s="227"/>
      <c r="KY442" s="227"/>
      <c r="KZ442" s="227"/>
      <c r="LA442" s="227"/>
      <c r="LB442" s="227"/>
      <c r="LC442" s="227"/>
      <c r="LD442" s="227"/>
      <c r="LE442" s="227"/>
      <c r="LF442" s="227"/>
      <c r="LG442" s="227"/>
      <c r="LH442" s="227"/>
      <c r="LI442" s="227"/>
      <c r="LJ442" s="227"/>
      <c r="LK442" s="227"/>
      <c r="LL442" s="227"/>
      <c r="LM442" s="227"/>
      <c r="LN442" s="227"/>
      <c r="LO442" s="227"/>
      <c r="LP442" s="227"/>
      <c r="LQ442" s="227"/>
      <c r="LR442" s="227"/>
      <c r="LS442" s="227"/>
      <c r="LT442" s="227"/>
      <c r="LU442" s="227"/>
      <c r="LV442" s="227"/>
      <c r="LW442" s="227"/>
      <c r="LX442" s="227"/>
      <c r="LY442" s="227"/>
      <c r="LZ442" s="227"/>
      <c r="MA442" s="227"/>
      <c r="MB442" s="227"/>
      <c r="MC442" s="227"/>
      <c r="MD442" s="227"/>
      <c r="ME442" s="227"/>
      <c r="MF442" s="227"/>
      <c r="MG442" s="227"/>
      <c r="MH442" s="227"/>
      <c r="MI442" s="227"/>
      <c r="MJ442" s="227"/>
      <c r="MK442" s="227"/>
      <c r="ML442" s="227"/>
      <c r="MM442" s="227"/>
      <c r="MN442" s="227"/>
      <c r="MO442" s="227"/>
      <c r="MP442" s="227"/>
      <c r="MQ442" s="227"/>
      <c r="MR442" s="227"/>
      <c r="MS442" s="227"/>
      <c r="MT442" s="227"/>
      <c r="MU442" s="227"/>
      <c r="MV442" s="227"/>
      <c r="MW442" s="227"/>
      <c r="MX442" s="227"/>
      <c r="MY442" s="227"/>
      <c r="MZ442" s="227"/>
      <c r="NA442" s="227"/>
      <c r="NB442" s="227"/>
      <c r="NC442" s="227"/>
      <c r="ND442" s="227"/>
      <c r="NE442" s="227"/>
      <c r="NF442" s="227"/>
      <c r="NG442" s="227"/>
      <c r="NH442" s="227"/>
      <c r="NI442" s="227"/>
      <c r="NJ442" s="227"/>
      <c r="NK442" s="227"/>
      <c r="NL442" s="227"/>
      <c r="NM442" s="227"/>
      <c r="NN442" s="227"/>
      <c r="NO442" s="227"/>
      <c r="NP442" s="227"/>
      <c r="NQ442" s="227"/>
      <c r="NR442" s="227"/>
      <c r="NS442" s="227"/>
      <c r="NT442" s="227"/>
      <c r="NU442" s="227"/>
      <c r="NV442" s="227"/>
      <c r="NW442" s="227"/>
      <c r="NX442" s="227"/>
      <c r="NY442" s="227"/>
      <c r="NZ442" s="227"/>
      <c r="OA442" s="227"/>
      <c r="OB442" s="227"/>
      <c r="OC442" s="227"/>
      <c r="OD442" s="227"/>
      <c r="OE442" s="227"/>
      <c r="OF442" s="227"/>
      <c r="OG442" s="227"/>
      <c r="OH442" s="227"/>
      <c r="OI442" s="227"/>
      <c r="OJ442" s="227"/>
      <c r="OK442" s="227"/>
      <c r="OL442" s="227"/>
      <c r="OM442" s="227"/>
      <c r="ON442" s="227"/>
      <c r="OO442" s="227"/>
      <c r="OP442" s="227"/>
      <c r="OQ442" s="227"/>
      <c r="OR442" s="227"/>
      <c r="OS442" s="227"/>
      <c r="OT442" s="227"/>
      <c r="OU442" s="227"/>
      <c r="OV442" s="227"/>
      <c r="OW442" s="227"/>
      <c r="OX442" s="227"/>
      <c r="OY442" s="227"/>
      <c r="OZ442" s="227"/>
      <c r="PA442" s="227"/>
      <c r="PB442" s="227"/>
      <c r="PC442" s="227"/>
      <c r="PD442" s="227"/>
      <c r="PE442" s="227"/>
      <c r="PF442" s="227"/>
      <c r="PG442" s="227"/>
      <c r="PH442" s="227"/>
      <c r="PI442" s="227"/>
      <c r="PJ442" s="227"/>
      <c r="PK442" s="227"/>
      <c r="PL442" s="227"/>
      <c r="PM442" s="227"/>
      <c r="PN442" s="227"/>
      <c r="PO442" s="227"/>
      <c r="PP442" s="227"/>
      <c r="PQ442" s="227"/>
      <c r="PR442" s="227"/>
      <c r="PS442" s="227"/>
      <c r="PT442" s="227"/>
      <c r="PU442" s="227"/>
      <c r="PV442" s="227"/>
      <c r="PW442" s="227"/>
      <c r="PX442" s="227"/>
      <c r="PY442" s="227"/>
      <c r="PZ442" s="227"/>
      <c r="QA442" s="227"/>
      <c r="QB442" s="227"/>
      <c r="QC442" s="227"/>
      <c r="QD442" s="227"/>
      <c r="QE442" s="227"/>
      <c r="QF442" s="227"/>
      <c r="QG442" s="227"/>
      <c r="QH442" s="227"/>
      <c r="QI442" s="227"/>
      <c r="QJ442" s="227"/>
      <c r="QK442" s="227"/>
      <c r="QL442" s="227"/>
      <c r="QM442" s="227"/>
      <c r="QN442" s="227"/>
      <c r="QO442" s="227"/>
      <c r="QP442" s="227"/>
      <c r="QQ442" s="227"/>
      <c r="QR442" s="227"/>
      <c r="QS442" s="227"/>
      <c r="QT442" s="227"/>
      <c r="QU442" s="227"/>
      <c r="QV442" s="227"/>
      <c r="QW442" s="227"/>
      <c r="QX442" s="227"/>
      <c r="QY442" s="227"/>
      <c r="QZ442" s="227"/>
      <c r="RA442" s="227"/>
      <c r="RB442" s="227"/>
      <c r="RC442" s="227"/>
      <c r="RD442" s="227"/>
      <c r="RE442" s="227"/>
      <c r="RF442" s="227"/>
      <c r="RG442" s="227"/>
      <c r="RH442" s="227"/>
      <c r="RI442" s="227"/>
      <c r="RJ442" s="227"/>
      <c r="RK442" s="227"/>
      <c r="RL442" s="227"/>
      <c r="RM442" s="227"/>
      <c r="RN442" s="227"/>
      <c r="RO442" s="227"/>
      <c r="RP442" s="227"/>
      <c r="RQ442" s="227"/>
      <c r="RR442" s="227"/>
      <c r="RS442" s="227"/>
      <c r="RT442" s="227"/>
      <c r="RU442" s="227"/>
      <c r="RV442" s="227"/>
      <c r="RW442" s="227"/>
      <c r="RX442" s="227"/>
      <c r="RY442" s="227"/>
      <c r="RZ442" s="227"/>
      <c r="SA442" s="227"/>
      <c r="SB442" s="227"/>
    </row>
    <row r="443" spans="1:496" s="233" customFormat="1" ht="15" customHeight="1" x14ac:dyDescent="0.25">
      <c r="A443" s="231"/>
      <c r="B443" s="231"/>
      <c r="D443" s="231"/>
      <c r="E443" s="249"/>
      <c r="F443" s="227"/>
      <c r="G443" s="227"/>
      <c r="H443" s="227"/>
      <c r="I443" s="227"/>
      <c r="J443" s="227"/>
      <c r="K443" s="227"/>
      <c r="L443" s="227"/>
      <c r="M443" s="227"/>
      <c r="N443" s="227"/>
      <c r="O443" s="227"/>
      <c r="P443" s="227"/>
      <c r="Q443" s="227"/>
      <c r="R443" s="227"/>
      <c r="S443" s="227"/>
      <c r="T443" s="227"/>
      <c r="U443" s="227"/>
      <c r="V443" s="227"/>
      <c r="W443" s="227"/>
      <c r="X443" s="227"/>
      <c r="Y443" s="227"/>
      <c r="Z443" s="227"/>
      <c r="AA443" s="227"/>
      <c r="AB443" s="227"/>
      <c r="AC443" s="227"/>
      <c r="AD443" s="227"/>
      <c r="AE443" s="227"/>
      <c r="AF443" s="227"/>
      <c r="AG443" s="227"/>
      <c r="AH443" s="227"/>
      <c r="AI443" s="227"/>
      <c r="AJ443" s="227"/>
      <c r="AK443" s="227"/>
      <c r="AL443" s="227"/>
      <c r="AM443" s="227"/>
      <c r="AN443" s="227"/>
      <c r="AO443" s="227"/>
      <c r="AP443" s="227"/>
      <c r="AQ443" s="227"/>
      <c r="AR443" s="227"/>
      <c r="AS443" s="227"/>
      <c r="AT443" s="227"/>
      <c r="AU443" s="227"/>
      <c r="AV443" s="227"/>
      <c r="AW443" s="227"/>
      <c r="AX443" s="227"/>
      <c r="AY443" s="227"/>
      <c r="AZ443" s="227"/>
      <c r="BA443" s="227"/>
      <c r="BB443" s="227"/>
      <c r="BC443" s="227"/>
      <c r="BD443" s="227"/>
      <c r="BE443" s="227"/>
      <c r="BF443" s="227"/>
      <c r="BG443" s="227"/>
      <c r="BH443" s="227"/>
      <c r="BI443" s="227"/>
      <c r="BJ443" s="227"/>
      <c r="BK443" s="227"/>
      <c r="BL443" s="227"/>
      <c r="BM443" s="227"/>
      <c r="BN443" s="227"/>
      <c r="BO443" s="227"/>
      <c r="BP443" s="227"/>
      <c r="BQ443" s="227"/>
      <c r="BR443" s="227"/>
      <c r="BS443" s="227"/>
      <c r="BT443" s="227"/>
      <c r="BU443" s="227"/>
      <c r="BV443" s="227"/>
      <c r="BW443" s="227"/>
      <c r="BX443" s="227"/>
      <c r="BY443" s="227"/>
      <c r="BZ443" s="227"/>
      <c r="CA443" s="227"/>
      <c r="CB443" s="227"/>
      <c r="CC443" s="227"/>
      <c r="CD443" s="227"/>
      <c r="CE443" s="227"/>
      <c r="CF443" s="227"/>
      <c r="CG443" s="227"/>
      <c r="CH443" s="227"/>
      <c r="CI443" s="227"/>
      <c r="CJ443" s="227"/>
      <c r="CK443" s="227"/>
      <c r="CL443" s="227"/>
      <c r="CM443" s="227"/>
      <c r="CN443" s="227"/>
      <c r="CO443" s="227"/>
      <c r="CP443" s="227"/>
      <c r="CQ443" s="227"/>
      <c r="CR443" s="227"/>
      <c r="CS443" s="227"/>
      <c r="CT443" s="227"/>
      <c r="CU443" s="227"/>
      <c r="CV443" s="227"/>
      <c r="CW443" s="227"/>
      <c r="CX443" s="227"/>
      <c r="CY443" s="227"/>
      <c r="CZ443" s="227"/>
      <c r="DA443" s="227"/>
      <c r="DB443" s="227"/>
      <c r="DC443" s="227"/>
      <c r="DD443" s="227"/>
      <c r="DE443" s="227"/>
      <c r="DF443" s="227"/>
      <c r="DG443" s="227"/>
      <c r="DH443" s="227"/>
      <c r="DI443" s="227"/>
      <c r="DJ443" s="227"/>
      <c r="DK443" s="227"/>
      <c r="DL443" s="227"/>
      <c r="DM443" s="227"/>
      <c r="DN443" s="227"/>
      <c r="DO443" s="227"/>
      <c r="DP443" s="227"/>
      <c r="DQ443" s="227"/>
      <c r="DR443" s="227"/>
      <c r="DS443" s="227"/>
      <c r="DT443" s="227"/>
      <c r="DU443" s="227"/>
      <c r="DV443" s="227"/>
      <c r="DW443" s="227"/>
      <c r="DX443" s="227"/>
      <c r="DY443" s="227"/>
      <c r="DZ443" s="227"/>
      <c r="EA443" s="227"/>
      <c r="EB443" s="227"/>
      <c r="EC443" s="227"/>
      <c r="ED443" s="227"/>
      <c r="EE443" s="227"/>
      <c r="EF443" s="227"/>
      <c r="EG443" s="227"/>
      <c r="EH443" s="227"/>
      <c r="EI443" s="227"/>
      <c r="EJ443" s="227"/>
      <c r="EK443" s="227"/>
      <c r="EL443" s="227"/>
      <c r="EM443" s="227"/>
      <c r="EN443" s="227"/>
      <c r="EO443" s="227"/>
      <c r="EP443" s="227"/>
      <c r="EQ443" s="227"/>
      <c r="ER443" s="227"/>
      <c r="ES443" s="227"/>
      <c r="ET443" s="227"/>
      <c r="EU443" s="227"/>
      <c r="EV443" s="227"/>
      <c r="EW443" s="227"/>
      <c r="EX443" s="227"/>
      <c r="EY443" s="227"/>
      <c r="EZ443" s="227"/>
      <c r="FA443" s="227"/>
      <c r="FB443" s="227"/>
      <c r="FC443" s="227"/>
      <c r="FD443" s="227"/>
      <c r="FE443" s="227"/>
      <c r="FF443" s="227"/>
      <c r="FG443" s="227"/>
      <c r="FH443" s="227"/>
      <c r="FI443" s="227"/>
      <c r="FJ443" s="227"/>
      <c r="FK443" s="227"/>
      <c r="FL443" s="227"/>
      <c r="FM443" s="227"/>
      <c r="FN443" s="227"/>
      <c r="FO443" s="227"/>
      <c r="FP443" s="227"/>
      <c r="FQ443" s="227"/>
      <c r="FR443" s="227"/>
      <c r="FS443" s="227"/>
      <c r="FT443" s="227"/>
      <c r="FU443" s="227"/>
      <c r="FV443" s="227"/>
      <c r="FW443" s="227"/>
      <c r="FX443" s="227"/>
      <c r="FY443" s="227"/>
      <c r="FZ443" s="227"/>
      <c r="GA443" s="227"/>
      <c r="GB443" s="227"/>
      <c r="GC443" s="227"/>
      <c r="GD443" s="227"/>
      <c r="GE443" s="227"/>
      <c r="GF443" s="227"/>
      <c r="GG443" s="227"/>
      <c r="GH443" s="227"/>
      <c r="GI443" s="227"/>
      <c r="GJ443" s="227"/>
      <c r="GK443" s="227"/>
      <c r="GL443" s="227"/>
      <c r="GM443" s="227"/>
      <c r="GN443" s="227"/>
      <c r="GO443" s="227"/>
      <c r="GP443" s="227"/>
      <c r="GQ443" s="227"/>
      <c r="GR443" s="227"/>
      <c r="GS443" s="227"/>
      <c r="GT443" s="227"/>
      <c r="GU443" s="227"/>
      <c r="GV443" s="227"/>
      <c r="GW443" s="227"/>
      <c r="GX443" s="227"/>
      <c r="GY443" s="227"/>
      <c r="GZ443" s="227"/>
      <c r="HA443" s="227"/>
      <c r="HB443" s="227"/>
      <c r="HC443" s="227"/>
      <c r="HD443" s="227"/>
      <c r="HE443" s="227"/>
      <c r="HF443" s="227"/>
      <c r="HG443" s="227"/>
      <c r="HH443" s="227"/>
      <c r="HI443" s="227"/>
      <c r="HJ443" s="227"/>
      <c r="HK443" s="227"/>
      <c r="HL443" s="227"/>
      <c r="HM443" s="227"/>
      <c r="HN443" s="227"/>
      <c r="HO443" s="227"/>
      <c r="HP443" s="227"/>
      <c r="HQ443" s="227"/>
      <c r="HR443" s="227"/>
      <c r="HS443" s="227"/>
      <c r="HT443" s="227"/>
      <c r="HU443" s="227"/>
      <c r="HV443" s="227"/>
      <c r="HW443" s="227"/>
      <c r="HX443" s="227"/>
      <c r="HY443" s="227"/>
      <c r="HZ443" s="227"/>
      <c r="IA443" s="227"/>
      <c r="IB443" s="227"/>
      <c r="IC443" s="227"/>
      <c r="ID443" s="227"/>
      <c r="IE443" s="227"/>
      <c r="IF443" s="227"/>
      <c r="IG443" s="227"/>
      <c r="IH443" s="227"/>
      <c r="II443" s="227"/>
      <c r="IJ443" s="227"/>
      <c r="IK443" s="227"/>
      <c r="IL443" s="227"/>
      <c r="IM443" s="227"/>
      <c r="IN443" s="227"/>
      <c r="IO443" s="227"/>
      <c r="IP443" s="227"/>
      <c r="IQ443" s="227"/>
      <c r="IR443" s="227"/>
      <c r="IS443" s="227"/>
      <c r="IT443" s="227"/>
      <c r="IU443" s="227"/>
      <c r="IV443" s="227"/>
      <c r="IW443" s="227"/>
      <c r="IX443" s="227"/>
      <c r="IY443" s="227"/>
      <c r="IZ443" s="227"/>
      <c r="JA443" s="227"/>
      <c r="JB443" s="227"/>
      <c r="JC443" s="227"/>
      <c r="JD443" s="227"/>
      <c r="JE443" s="227"/>
      <c r="JF443" s="227"/>
      <c r="JG443" s="227"/>
      <c r="JH443" s="227"/>
      <c r="JI443" s="227"/>
      <c r="JJ443" s="227"/>
      <c r="JK443" s="227"/>
      <c r="JL443" s="227"/>
      <c r="JM443" s="227"/>
      <c r="JN443" s="227"/>
      <c r="JO443" s="227"/>
      <c r="JP443" s="227"/>
      <c r="JQ443" s="227"/>
      <c r="JR443" s="227"/>
      <c r="JS443" s="227"/>
      <c r="JT443" s="227"/>
      <c r="JU443" s="227"/>
      <c r="JV443" s="227"/>
      <c r="JW443" s="227"/>
      <c r="JX443" s="227"/>
      <c r="JY443" s="227"/>
      <c r="JZ443" s="227"/>
      <c r="KA443" s="227"/>
      <c r="KB443" s="227"/>
      <c r="KC443" s="227"/>
      <c r="KD443" s="227"/>
      <c r="KE443" s="227"/>
      <c r="KF443" s="227"/>
      <c r="KG443" s="227"/>
      <c r="KH443" s="227"/>
      <c r="KI443" s="227"/>
      <c r="KJ443" s="227"/>
      <c r="KK443" s="227"/>
      <c r="KL443" s="227"/>
      <c r="KM443" s="227"/>
      <c r="KN443" s="227"/>
      <c r="KO443" s="227"/>
      <c r="KP443" s="227"/>
      <c r="KQ443" s="227"/>
      <c r="KR443" s="227"/>
      <c r="KS443" s="227"/>
      <c r="KT443" s="227"/>
      <c r="KU443" s="227"/>
      <c r="KV443" s="227"/>
      <c r="KW443" s="227"/>
      <c r="KX443" s="227"/>
      <c r="KY443" s="227"/>
      <c r="KZ443" s="227"/>
      <c r="LA443" s="227"/>
      <c r="LB443" s="227"/>
      <c r="LC443" s="227"/>
      <c r="LD443" s="227"/>
      <c r="LE443" s="227"/>
      <c r="LF443" s="227"/>
      <c r="LG443" s="227"/>
      <c r="LH443" s="227"/>
      <c r="LI443" s="227"/>
      <c r="LJ443" s="227"/>
      <c r="LK443" s="227"/>
      <c r="LL443" s="227"/>
      <c r="LM443" s="227"/>
      <c r="LN443" s="227"/>
      <c r="LO443" s="227"/>
      <c r="LP443" s="227"/>
      <c r="LQ443" s="227"/>
      <c r="LR443" s="227"/>
      <c r="LS443" s="227"/>
      <c r="LT443" s="227"/>
      <c r="LU443" s="227"/>
      <c r="LV443" s="227"/>
      <c r="LW443" s="227"/>
      <c r="LX443" s="227"/>
      <c r="LY443" s="227"/>
      <c r="LZ443" s="227"/>
      <c r="MA443" s="227"/>
      <c r="MB443" s="227"/>
      <c r="MC443" s="227"/>
      <c r="MD443" s="227"/>
      <c r="ME443" s="227"/>
      <c r="MF443" s="227"/>
      <c r="MG443" s="227"/>
      <c r="MH443" s="227"/>
      <c r="MI443" s="227"/>
      <c r="MJ443" s="227"/>
      <c r="MK443" s="227"/>
      <c r="ML443" s="227"/>
      <c r="MM443" s="227"/>
      <c r="MN443" s="227"/>
      <c r="MO443" s="227"/>
      <c r="MP443" s="227"/>
      <c r="MQ443" s="227"/>
      <c r="MR443" s="227"/>
      <c r="MS443" s="227"/>
      <c r="MT443" s="227"/>
      <c r="MU443" s="227"/>
      <c r="MV443" s="227"/>
      <c r="MW443" s="227"/>
      <c r="MX443" s="227"/>
      <c r="MY443" s="227"/>
      <c r="MZ443" s="227"/>
      <c r="NA443" s="227"/>
      <c r="NB443" s="227"/>
      <c r="NC443" s="227"/>
      <c r="ND443" s="227"/>
      <c r="NE443" s="227"/>
      <c r="NF443" s="227"/>
      <c r="NG443" s="227"/>
      <c r="NH443" s="227"/>
      <c r="NI443" s="227"/>
      <c r="NJ443" s="227"/>
      <c r="NK443" s="227"/>
      <c r="NL443" s="227"/>
      <c r="NM443" s="227"/>
      <c r="NN443" s="227"/>
      <c r="NO443" s="227"/>
      <c r="NP443" s="227"/>
      <c r="NQ443" s="227"/>
      <c r="NR443" s="227"/>
      <c r="NS443" s="227"/>
      <c r="NT443" s="227"/>
      <c r="NU443" s="227"/>
      <c r="NV443" s="227"/>
      <c r="NW443" s="227"/>
      <c r="NX443" s="227"/>
      <c r="NY443" s="227"/>
      <c r="NZ443" s="227"/>
      <c r="OA443" s="227"/>
      <c r="OB443" s="227"/>
      <c r="OC443" s="227"/>
      <c r="OD443" s="227"/>
      <c r="OE443" s="227"/>
      <c r="OF443" s="227"/>
      <c r="OG443" s="227"/>
      <c r="OH443" s="227"/>
      <c r="OI443" s="227"/>
      <c r="OJ443" s="227"/>
      <c r="OK443" s="227"/>
      <c r="OL443" s="227"/>
      <c r="OM443" s="227"/>
      <c r="ON443" s="227"/>
      <c r="OO443" s="227"/>
      <c r="OP443" s="227"/>
      <c r="OQ443" s="227"/>
      <c r="OR443" s="227"/>
      <c r="OS443" s="227"/>
      <c r="OT443" s="227"/>
      <c r="OU443" s="227"/>
      <c r="OV443" s="227"/>
      <c r="OW443" s="227"/>
      <c r="OX443" s="227"/>
      <c r="OY443" s="227"/>
      <c r="OZ443" s="227"/>
      <c r="PA443" s="227"/>
      <c r="PB443" s="227"/>
      <c r="PC443" s="227"/>
      <c r="PD443" s="227"/>
      <c r="PE443" s="227"/>
      <c r="PF443" s="227"/>
      <c r="PG443" s="227"/>
      <c r="PH443" s="227"/>
      <c r="PI443" s="227"/>
      <c r="PJ443" s="227"/>
      <c r="PK443" s="227"/>
      <c r="PL443" s="227"/>
      <c r="PM443" s="227"/>
      <c r="PN443" s="227"/>
      <c r="PO443" s="227"/>
      <c r="PP443" s="227"/>
      <c r="PQ443" s="227"/>
      <c r="PR443" s="227"/>
      <c r="PS443" s="227"/>
      <c r="PT443" s="227"/>
      <c r="PU443" s="227"/>
      <c r="PV443" s="227"/>
      <c r="PW443" s="227"/>
      <c r="PX443" s="227"/>
      <c r="PY443" s="227"/>
      <c r="PZ443" s="227"/>
      <c r="QA443" s="227"/>
      <c r="QB443" s="227"/>
      <c r="QC443" s="227"/>
      <c r="QD443" s="227"/>
      <c r="QE443" s="227"/>
      <c r="QF443" s="227"/>
      <c r="QG443" s="227"/>
      <c r="QH443" s="227"/>
      <c r="QI443" s="227"/>
      <c r="QJ443" s="227"/>
      <c r="QK443" s="227"/>
      <c r="QL443" s="227"/>
      <c r="QM443" s="227"/>
      <c r="QN443" s="227"/>
      <c r="QO443" s="227"/>
      <c r="QP443" s="227"/>
      <c r="QQ443" s="227"/>
      <c r="QR443" s="227"/>
      <c r="QS443" s="227"/>
      <c r="QT443" s="227"/>
      <c r="QU443" s="227"/>
      <c r="QV443" s="227"/>
      <c r="QW443" s="227"/>
      <c r="QX443" s="227"/>
      <c r="QY443" s="227"/>
      <c r="QZ443" s="227"/>
      <c r="RA443" s="227"/>
      <c r="RB443" s="227"/>
      <c r="RC443" s="227"/>
      <c r="RD443" s="227"/>
      <c r="RE443" s="227"/>
      <c r="RF443" s="227"/>
      <c r="RG443" s="227"/>
      <c r="RH443" s="227"/>
      <c r="RI443" s="227"/>
      <c r="RJ443" s="227"/>
      <c r="RK443" s="227"/>
      <c r="RL443" s="227"/>
      <c r="RM443" s="227"/>
      <c r="RN443" s="227"/>
      <c r="RO443" s="227"/>
      <c r="RP443" s="227"/>
      <c r="RQ443" s="227"/>
      <c r="RR443" s="227"/>
      <c r="RS443" s="227"/>
      <c r="RT443" s="227"/>
      <c r="RU443" s="227"/>
      <c r="RV443" s="227"/>
      <c r="RW443" s="227"/>
      <c r="RX443" s="227"/>
      <c r="RY443" s="227"/>
      <c r="RZ443" s="227"/>
      <c r="SA443" s="227"/>
      <c r="SB443" s="227"/>
    </row>
    <row r="444" spans="1:496" s="233" customFormat="1" ht="15" customHeight="1" x14ac:dyDescent="0.25">
      <c r="A444" s="231"/>
      <c r="B444" s="231"/>
      <c r="D444" s="231"/>
      <c r="E444" s="249"/>
      <c r="F444" s="227"/>
      <c r="G444" s="227"/>
      <c r="H444" s="227"/>
      <c r="I444" s="227"/>
      <c r="J444" s="227"/>
      <c r="K444" s="227"/>
      <c r="L444" s="227"/>
      <c r="M444" s="227"/>
      <c r="N444" s="227"/>
      <c r="O444" s="227"/>
      <c r="P444" s="227"/>
      <c r="Q444" s="227"/>
      <c r="R444" s="227"/>
      <c r="S444" s="227"/>
      <c r="T444" s="227"/>
      <c r="U444" s="227"/>
      <c r="V444" s="227"/>
      <c r="W444" s="227"/>
      <c r="X444" s="227"/>
      <c r="Y444" s="227"/>
      <c r="Z444" s="227"/>
      <c r="AA444" s="227"/>
      <c r="AB444" s="227"/>
      <c r="AC444" s="227"/>
      <c r="AD444" s="227"/>
      <c r="AE444" s="227"/>
      <c r="AF444" s="227"/>
      <c r="AG444" s="227"/>
      <c r="AH444" s="227"/>
      <c r="AI444" s="227"/>
      <c r="AJ444" s="227"/>
      <c r="AK444" s="227"/>
      <c r="AL444" s="227"/>
      <c r="AM444" s="227"/>
      <c r="AN444" s="227"/>
      <c r="AO444" s="227"/>
      <c r="AP444" s="227"/>
      <c r="AQ444" s="227"/>
      <c r="AR444" s="227"/>
      <c r="AS444" s="227"/>
      <c r="AT444" s="227"/>
      <c r="AU444" s="227"/>
      <c r="AV444" s="227"/>
      <c r="AW444" s="227"/>
      <c r="AX444" s="227"/>
      <c r="AY444" s="227"/>
      <c r="AZ444" s="227"/>
      <c r="BA444" s="227"/>
      <c r="BB444" s="227"/>
      <c r="BC444" s="227"/>
      <c r="BD444" s="227"/>
      <c r="BE444" s="227"/>
      <c r="BF444" s="227"/>
      <c r="BG444" s="227"/>
      <c r="BH444" s="227"/>
      <c r="BI444" s="227"/>
      <c r="BJ444" s="227"/>
      <c r="BK444" s="227"/>
      <c r="BL444" s="227"/>
      <c r="BM444" s="227"/>
      <c r="BN444" s="227"/>
      <c r="BO444" s="227"/>
      <c r="BP444" s="227"/>
      <c r="BQ444" s="227"/>
      <c r="BR444" s="227"/>
      <c r="BS444" s="227"/>
      <c r="BT444" s="227"/>
      <c r="BU444" s="227"/>
      <c r="BV444" s="227"/>
      <c r="BW444" s="227"/>
      <c r="BX444" s="227"/>
      <c r="BY444" s="227"/>
      <c r="BZ444" s="227"/>
      <c r="CA444" s="227"/>
      <c r="CB444" s="227"/>
      <c r="CC444" s="227"/>
      <c r="CD444" s="227"/>
      <c r="CE444" s="227"/>
      <c r="CF444" s="227"/>
      <c r="CG444" s="227"/>
      <c r="CH444" s="227"/>
      <c r="CI444" s="227"/>
      <c r="CJ444" s="227"/>
      <c r="CK444" s="227"/>
      <c r="CL444" s="227"/>
      <c r="CM444" s="227"/>
      <c r="CN444" s="227"/>
      <c r="CO444" s="227"/>
      <c r="CP444" s="227"/>
      <c r="CQ444" s="227"/>
      <c r="CR444" s="227"/>
      <c r="CS444" s="227"/>
      <c r="CT444" s="227"/>
      <c r="CU444" s="227"/>
      <c r="CV444" s="227"/>
      <c r="CW444" s="227"/>
      <c r="CX444" s="227"/>
      <c r="CY444" s="227"/>
      <c r="CZ444" s="227"/>
      <c r="DA444" s="227"/>
      <c r="DB444" s="227"/>
      <c r="DC444" s="227"/>
      <c r="DD444" s="227"/>
      <c r="DE444" s="227"/>
      <c r="DF444" s="227"/>
      <c r="DG444" s="227"/>
      <c r="DH444" s="227"/>
      <c r="DI444" s="227"/>
      <c r="DJ444" s="227"/>
      <c r="DK444" s="227"/>
      <c r="DL444" s="227"/>
      <c r="DM444" s="227"/>
      <c r="DN444" s="227"/>
      <c r="DO444" s="227"/>
      <c r="DP444" s="227"/>
      <c r="DQ444" s="227"/>
      <c r="DR444" s="227"/>
      <c r="DS444" s="227"/>
      <c r="DT444" s="227"/>
      <c r="DU444" s="227"/>
      <c r="DV444" s="227"/>
      <c r="DW444" s="227"/>
      <c r="DX444" s="227"/>
      <c r="DY444" s="227"/>
      <c r="DZ444" s="227"/>
      <c r="EA444" s="227"/>
      <c r="EB444" s="227"/>
      <c r="EC444" s="227"/>
      <c r="ED444" s="227"/>
      <c r="EE444" s="227"/>
      <c r="EF444" s="227"/>
      <c r="EG444" s="227"/>
      <c r="EH444" s="227"/>
      <c r="EI444" s="227"/>
      <c r="EJ444" s="227"/>
      <c r="EK444" s="227"/>
      <c r="EL444" s="227"/>
      <c r="EM444" s="227"/>
      <c r="EN444" s="227"/>
      <c r="EO444" s="227"/>
      <c r="EP444" s="227"/>
      <c r="EQ444" s="227"/>
      <c r="ER444" s="227"/>
      <c r="ES444" s="227"/>
      <c r="ET444" s="227"/>
      <c r="EU444" s="227"/>
      <c r="EV444" s="227"/>
      <c r="EW444" s="227"/>
      <c r="EX444" s="227"/>
      <c r="EY444" s="227"/>
      <c r="EZ444" s="227"/>
      <c r="FA444" s="227"/>
      <c r="FB444" s="227"/>
      <c r="FC444" s="227"/>
      <c r="FD444" s="227"/>
      <c r="FE444" s="227"/>
      <c r="FF444" s="227"/>
      <c r="FG444" s="227"/>
      <c r="FH444" s="227"/>
      <c r="FI444" s="227"/>
      <c r="FJ444" s="227"/>
      <c r="FK444" s="227"/>
      <c r="FL444" s="227"/>
      <c r="FM444" s="227"/>
      <c r="FN444" s="227"/>
      <c r="FO444" s="227"/>
      <c r="FP444" s="227"/>
      <c r="FQ444" s="227"/>
      <c r="FR444" s="227"/>
      <c r="FS444" s="227"/>
      <c r="FT444" s="227"/>
      <c r="FU444" s="227"/>
      <c r="FV444" s="227"/>
      <c r="FW444" s="227"/>
      <c r="FX444" s="227"/>
      <c r="FY444" s="227"/>
      <c r="FZ444" s="227"/>
      <c r="GA444" s="227"/>
      <c r="GB444" s="227"/>
      <c r="GC444" s="227"/>
      <c r="GD444" s="227"/>
      <c r="GE444" s="227"/>
      <c r="GF444" s="227"/>
      <c r="GG444" s="227"/>
      <c r="GH444" s="227"/>
      <c r="GI444" s="227"/>
      <c r="GJ444" s="227"/>
      <c r="GK444" s="227"/>
      <c r="GL444" s="227"/>
      <c r="GM444" s="227"/>
      <c r="GN444" s="227"/>
      <c r="GO444" s="227"/>
      <c r="GP444" s="227"/>
      <c r="GQ444" s="227"/>
      <c r="GR444" s="227"/>
      <c r="GS444" s="227"/>
      <c r="GT444" s="227"/>
      <c r="GU444" s="227"/>
      <c r="GV444" s="227"/>
      <c r="GW444" s="227"/>
      <c r="GX444" s="227"/>
      <c r="GY444" s="227"/>
      <c r="GZ444" s="227"/>
      <c r="HA444" s="227"/>
      <c r="HB444" s="227"/>
      <c r="HC444" s="227"/>
      <c r="HD444" s="227"/>
      <c r="HE444" s="227"/>
      <c r="HF444" s="227"/>
      <c r="HG444" s="227"/>
      <c r="HH444" s="227"/>
      <c r="HI444" s="227"/>
      <c r="HJ444" s="227"/>
      <c r="HK444" s="227"/>
      <c r="HL444" s="227"/>
      <c r="HM444" s="227"/>
      <c r="HN444" s="227"/>
      <c r="HO444" s="227"/>
      <c r="HP444" s="227"/>
      <c r="HQ444" s="227"/>
      <c r="HR444" s="227"/>
      <c r="HS444" s="227"/>
      <c r="HT444" s="227"/>
      <c r="HU444" s="227"/>
      <c r="HV444" s="227"/>
      <c r="HW444" s="227"/>
      <c r="HX444" s="227"/>
      <c r="HY444" s="227"/>
      <c r="HZ444" s="227"/>
      <c r="IA444" s="227"/>
      <c r="IB444" s="227"/>
      <c r="IC444" s="227"/>
      <c r="ID444" s="227"/>
      <c r="IE444" s="227"/>
      <c r="IF444" s="227"/>
      <c r="IG444" s="227"/>
      <c r="IH444" s="227"/>
      <c r="II444" s="227"/>
      <c r="IJ444" s="227"/>
      <c r="IK444" s="227"/>
      <c r="IL444" s="227"/>
      <c r="IM444" s="227"/>
      <c r="IN444" s="227"/>
      <c r="IO444" s="227"/>
      <c r="IP444" s="227"/>
      <c r="IQ444" s="227"/>
      <c r="IR444" s="227"/>
      <c r="IS444" s="227"/>
      <c r="IT444" s="227"/>
      <c r="IU444" s="227"/>
      <c r="IV444" s="227"/>
      <c r="IW444" s="227"/>
      <c r="IX444" s="227"/>
      <c r="IY444" s="227"/>
      <c r="IZ444" s="227"/>
      <c r="JA444" s="227"/>
      <c r="JB444" s="227"/>
      <c r="JC444" s="227"/>
      <c r="JD444" s="227"/>
      <c r="JE444" s="227"/>
      <c r="JF444" s="227"/>
      <c r="JG444" s="227"/>
      <c r="JH444" s="227"/>
      <c r="JI444" s="227"/>
      <c r="JJ444" s="227"/>
      <c r="JK444" s="227"/>
      <c r="JL444" s="227"/>
      <c r="JM444" s="227"/>
      <c r="JN444" s="227"/>
      <c r="JO444" s="227"/>
      <c r="JP444" s="227"/>
      <c r="JQ444" s="227"/>
      <c r="JR444" s="227"/>
      <c r="JS444" s="227"/>
      <c r="JT444" s="227"/>
      <c r="JU444" s="227"/>
      <c r="JV444" s="227"/>
      <c r="JW444" s="227"/>
      <c r="JX444" s="227"/>
      <c r="JY444" s="227"/>
      <c r="JZ444" s="227"/>
      <c r="KA444" s="227"/>
      <c r="KB444" s="227"/>
      <c r="KC444" s="227"/>
      <c r="KD444" s="227"/>
      <c r="KE444" s="227"/>
      <c r="KF444" s="227"/>
      <c r="KG444" s="227"/>
      <c r="KH444" s="227"/>
      <c r="KI444" s="227"/>
      <c r="KJ444" s="227"/>
      <c r="KK444" s="227"/>
      <c r="KL444" s="227"/>
      <c r="KM444" s="227"/>
      <c r="KN444" s="227"/>
      <c r="KO444" s="227"/>
      <c r="KP444" s="227"/>
      <c r="KQ444" s="227"/>
      <c r="KR444" s="227"/>
      <c r="KS444" s="227"/>
      <c r="KT444" s="227"/>
      <c r="KU444" s="227"/>
      <c r="KV444" s="227"/>
      <c r="KW444" s="227"/>
      <c r="KX444" s="227"/>
      <c r="KY444" s="227"/>
      <c r="KZ444" s="227"/>
      <c r="LA444" s="227"/>
      <c r="LB444" s="227"/>
      <c r="LC444" s="227"/>
      <c r="LD444" s="227"/>
      <c r="LE444" s="227"/>
      <c r="LF444" s="227"/>
      <c r="LG444" s="227"/>
      <c r="LH444" s="227"/>
      <c r="LI444" s="227"/>
      <c r="LJ444" s="227"/>
      <c r="LK444" s="227"/>
      <c r="LL444" s="227"/>
      <c r="LM444" s="227"/>
      <c r="LN444" s="227"/>
      <c r="LO444" s="227"/>
      <c r="LP444" s="227"/>
      <c r="LQ444" s="227"/>
      <c r="LR444" s="227"/>
      <c r="LS444" s="227"/>
      <c r="LT444" s="227"/>
      <c r="LU444" s="227"/>
      <c r="LV444" s="227"/>
      <c r="LW444" s="227"/>
      <c r="LX444" s="227"/>
      <c r="LY444" s="227"/>
      <c r="LZ444" s="227"/>
      <c r="MA444" s="227"/>
      <c r="MB444" s="227"/>
      <c r="MC444" s="227"/>
      <c r="MD444" s="227"/>
      <c r="ME444" s="227"/>
      <c r="MF444" s="227"/>
      <c r="MG444" s="227"/>
      <c r="MH444" s="227"/>
      <c r="MI444" s="227"/>
      <c r="MJ444" s="227"/>
      <c r="MK444" s="227"/>
      <c r="ML444" s="227"/>
      <c r="MM444" s="227"/>
      <c r="MN444" s="227"/>
      <c r="MO444" s="227"/>
      <c r="MP444" s="227"/>
      <c r="MQ444" s="227"/>
      <c r="MR444" s="227"/>
      <c r="MS444" s="227"/>
      <c r="MT444" s="227"/>
      <c r="MU444" s="227"/>
      <c r="MV444" s="227"/>
      <c r="MW444" s="227"/>
      <c r="MX444" s="227"/>
      <c r="MY444" s="227"/>
      <c r="MZ444" s="227"/>
      <c r="NA444" s="227"/>
      <c r="NB444" s="227"/>
      <c r="NC444" s="227"/>
      <c r="ND444" s="227"/>
      <c r="NE444" s="227"/>
      <c r="NF444" s="227"/>
      <c r="NG444" s="227"/>
      <c r="NH444" s="227"/>
      <c r="NI444" s="227"/>
      <c r="NJ444" s="227"/>
      <c r="NK444" s="227"/>
      <c r="NL444" s="227"/>
      <c r="NM444" s="227"/>
      <c r="NN444" s="227"/>
      <c r="NO444" s="227"/>
      <c r="NP444" s="227"/>
      <c r="NQ444" s="227"/>
      <c r="NR444" s="227"/>
      <c r="NS444" s="227"/>
      <c r="NT444" s="227"/>
      <c r="NU444" s="227"/>
      <c r="NV444" s="227"/>
      <c r="NW444" s="227"/>
      <c r="NX444" s="227"/>
      <c r="NY444" s="227"/>
      <c r="NZ444" s="227"/>
      <c r="OA444" s="227"/>
      <c r="OB444" s="227"/>
      <c r="OC444" s="227"/>
      <c r="OD444" s="227"/>
      <c r="OE444" s="227"/>
      <c r="OF444" s="227"/>
      <c r="OG444" s="227"/>
      <c r="OH444" s="227"/>
      <c r="OI444" s="227"/>
      <c r="OJ444" s="227"/>
      <c r="OK444" s="227"/>
      <c r="OL444" s="227"/>
      <c r="OM444" s="227"/>
      <c r="ON444" s="227"/>
      <c r="OO444" s="227"/>
      <c r="OP444" s="227"/>
      <c r="OQ444" s="227"/>
      <c r="OR444" s="227"/>
      <c r="OS444" s="227"/>
      <c r="OT444" s="227"/>
      <c r="OU444" s="227"/>
      <c r="OV444" s="227"/>
      <c r="OW444" s="227"/>
      <c r="OX444" s="227"/>
      <c r="OY444" s="227"/>
      <c r="OZ444" s="227"/>
      <c r="PA444" s="227"/>
      <c r="PB444" s="227"/>
      <c r="PC444" s="227"/>
      <c r="PD444" s="227"/>
      <c r="PE444" s="227"/>
      <c r="PF444" s="227"/>
      <c r="PG444" s="227"/>
      <c r="PH444" s="227"/>
      <c r="PI444" s="227"/>
      <c r="PJ444" s="227"/>
      <c r="PK444" s="227"/>
      <c r="PL444" s="227"/>
      <c r="PM444" s="227"/>
      <c r="PN444" s="227"/>
      <c r="PO444" s="227"/>
      <c r="PP444" s="227"/>
      <c r="PQ444" s="227"/>
      <c r="PR444" s="227"/>
      <c r="PS444" s="227"/>
      <c r="PT444" s="227"/>
      <c r="PU444" s="227"/>
      <c r="PV444" s="227"/>
      <c r="PW444" s="227"/>
      <c r="PX444" s="227"/>
      <c r="PY444" s="227"/>
      <c r="PZ444" s="227"/>
      <c r="QA444" s="227"/>
      <c r="QB444" s="227"/>
      <c r="QC444" s="227"/>
      <c r="QD444" s="227"/>
      <c r="QE444" s="227"/>
      <c r="QF444" s="227"/>
      <c r="QG444" s="227"/>
      <c r="QH444" s="227"/>
      <c r="QI444" s="227"/>
      <c r="QJ444" s="227"/>
      <c r="QK444" s="227"/>
      <c r="QL444" s="227"/>
      <c r="QM444" s="227"/>
      <c r="QN444" s="227"/>
      <c r="QO444" s="227"/>
      <c r="QP444" s="227"/>
      <c r="QQ444" s="227"/>
      <c r="QR444" s="227"/>
      <c r="QS444" s="227"/>
      <c r="QT444" s="227"/>
      <c r="QU444" s="227"/>
      <c r="QV444" s="227"/>
      <c r="QW444" s="227"/>
      <c r="QX444" s="227"/>
      <c r="QY444" s="227"/>
      <c r="QZ444" s="227"/>
      <c r="RA444" s="227"/>
      <c r="RB444" s="227"/>
      <c r="RC444" s="227"/>
      <c r="RD444" s="227"/>
      <c r="RE444" s="227"/>
      <c r="RF444" s="227"/>
      <c r="RG444" s="227"/>
      <c r="RH444" s="227"/>
      <c r="RI444" s="227"/>
      <c r="RJ444" s="227"/>
      <c r="RK444" s="227"/>
      <c r="RL444" s="227"/>
      <c r="RM444" s="227"/>
      <c r="RN444" s="227"/>
      <c r="RO444" s="227"/>
      <c r="RP444" s="227"/>
      <c r="RQ444" s="227"/>
      <c r="RR444" s="227"/>
      <c r="RS444" s="227"/>
      <c r="RT444" s="227"/>
      <c r="RU444" s="227"/>
      <c r="RV444" s="227"/>
      <c r="RW444" s="227"/>
      <c r="RX444" s="227"/>
      <c r="RY444" s="227"/>
      <c r="RZ444" s="227"/>
      <c r="SA444" s="227"/>
      <c r="SB444" s="227"/>
    </row>
    <row r="445" spans="1:496" ht="15" customHeight="1" x14ac:dyDescent="0.25">
      <c r="A445" s="228" t="str">
        <f t="shared" si="9"/>
        <v>INDEC-PB - 85490-1</v>
      </c>
      <c r="B445" s="228">
        <v>85490</v>
      </c>
      <c r="C445" s="227" t="s">
        <v>51</v>
      </c>
      <c r="D445" s="228">
        <v>1</v>
      </c>
      <c r="E445" s="248" t="s">
        <v>449</v>
      </c>
    </row>
    <row r="448" spans="1:496" ht="15" customHeight="1" x14ac:dyDescent="0.25">
      <c r="A448" s="248"/>
      <c r="B448" s="226" t="s">
        <v>451</v>
      </c>
      <c r="C448" s="253"/>
      <c r="D448" s="254"/>
    </row>
    <row r="449" spans="1:5" ht="15" customHeight="1" x14ac:dyDescent="0.25">
      <c r="A449" s="248"/>
      <c r="B449" s="237"/>
      <c r="C449" s="253"/>
      <c r="D449" s="254"/>
    </row>
    <row r="450" spans="1:5" ht="15" customHeight="1" x14ac:dyDescent="0.25">
      <c r="A450" s="318" t="s">
        <v>318</v>
      </c>
      <c r="B450" s="318" t="s">
        <v>452</v>
      </c>
      <c r="C450" s="318"/>
      <c r="D450" s="318"/>
      <c r="E450" s="318" t="s">
        <v>49</v>
      </c>
    </row>
    <row r="451" spans="1:5" ht="15" customHeight="1" x14ac:dyDescent="0.25">
      <c r="A451" s="318"/>
      <c r="B451" s="318" t="s">
        <v>453</v>
      </c>
      <c r="C451" s="318"/>
      <c r="D451" s="318"/>
      <c r="E451" s="318"/>
    </row>
    <row r="452" spans="1:5" ht="15" customHeight="1" x14ac:dyDescent="0.25">
      <c r="B452" s="236"/>
      <c r="C452" s="254"/>
      <c r="D452" s="254"/>
      <c r="E452" s="255"/>
    </row>
    <row r="453" spans="1:5" ht="15" customHeight="1" x14ac:dyDescent="0.25">
      <c r="B453" s="236"/>
      <c r="C453" s="254"/>
      <c r="D453" s="254"/>
      <c r="E453" s="251" t="s">
        <v>454</v>
      </c>
    </row>
    <row r="454" spans="1:5" ht="15" customHeight="1" x14ac:dyDescent="0.25">
      <c r="A454" s="228" t="str">
        <f t="shared" ref="A454:A474" si="10">CONCATENATE("INDEC-PB - ",B454,C454,D454)</f>
        <v>INDEC-PB - 2811-1</v>
      </c>
      <c r="B454" s="254">
        <v>2811</v>
      </c>
      <c r="C454" s="227" t="s">
        <v>51</v>
      </c>
      <c r="D454" s="228">
        <v>1</v>
      </c>
      <c r="E454" s="235" t="s">
        <v>455</v>
      </c>
    </row>
    <row r="455" spans="1:5" ht="15" customHeight="1" x14ac:dyDescent="0.25">
      <c r="A455" s="228" t="str">
        <f t="shared" si="10"/>
        <v>INDEC-PB - 2710-1</v>
      </c>
      <c r="B455" s="254">
        <v>2710</v>
      </c>
      <c r="C455" s="227" t="s">
        <v>51</v>
      </c>
      <c r="D455" s="228">
        <v>1</v>
      </c>
      <c r="E455" s="235" t="s">
        <v>456</v>
      </c>
    </row>
    <row r="456" spans="1:5" ht="15" customHeight="1" x14ac:dyDescent="0.25">
      <c r="A456" s="228" t="str">
        <f t="shared" si="10"/>
        <v>INDEC-PB - 2922-1</v>
      </c>
      <c r="B456" s="254">
        <v>2922</v>
      </c>
      <c r="C456" s="227" t="s">
        <v>51</v>
      </c>
      <c r="D456" s="228">
        <v>1</v>
      </c>
      <c r="E456" s="235" t="s">
        <v>457</v>
      </c>
    </row>
    <row r="457" spans="1:5" ht="15" customHeight="1" x14ac:dyDescent="0.25">
      <c r="A457" s="228" t="str">
        <f t="shared" si="10"/>
        <v>INDEC-PB - 2691-</v>
      </c>
      <c r="B457" s="254">
        <v>2691</v>
      </c>
      <c r="C457" s="227" t="s">
        <v>51</v>
      </c>
      <c r="E457" s="235" t="s">
        <v>458</v>
      </c>
    </row>
    <row r="458" spans="1:5" ht="15" customHeight="1" x14ac:dyDescent="0.25">
      <c r="A458" s="228" t="str">
        <f t="shared" si="10"/>
        <v>INDEC-PB - 2695-</v>
      </c>
      <c r="B458" s="254">
        <v>2695</v>
      </c>
      <c r="C458" s="227" t="s">
        <v>51</v>
      </c>
      <c r="E458" s="235" t="s">
        <v>459</v>
      </c>
    </row>
    <row r="459" spans="1:5" ht="15" customHeight="1" x14ac:dyDescent="0.25">
      <c r="A459" s="228" t="str">
        <f t="shared" si="10"/>
        <v>INDEC-PB - 3410-2</v>
      </c>
      <c r="B459" s="254">
        <v>3410</v>
      </c>
      <c r="C459" s="227" t="s">
        <v>51</v>
      </c>
      <c r="D459" s="228">
        <v>2</v>
      </c>
      <c r="E459" s="235" t="s">
        <v>460</v>
      </c>
    </row>
    <row r="460" spans="1:5" ht="15" customHeight="1" x14ac:dyDescent="0.25">
      <c r="A460" s="228" t="str">
        <f t="shared" si="10"/>
        <v>INDEC-PB - 2520-1</v>
      </c>
      <c r="B460" s="254">
        <v>2520</v>
      </c>
      <c r="C460" s="227" t="s">
        <v>51</v>
      </c>
      <c r="D460" s="228">
        <v>1</v>
      </c>
      <c r="E460" s="248" t="s">
        <v>461</v>
      </c>
    </row>
    <row r="461" spans="1:5" ht="15" customHeight="1" x14ac:dyDescent="0.25">
      <c r="A461" s="228" t="str">
        <f t="shared" si="10"/>
        <v>INDEC-PB - 2413-3</v>
      </c>
      <c r="B461" s="254">
        <v>2413</v>
      </c>
      <c r="C461" s="227" t="s">
        <v>51</v>
      </c>
      <c r="D461" s="228">
        <v>3</v>
      </c>
      <c r="E461" s="248" t="s">
        <v>462</v>
      </c>
    </row>
    <row r="462" spans="1:5" ht="15" customHeight="1" x14ac:dyDescent="0.25">
      <c r="A462" s="228" t="str">
        <f t="shared" si="10"/>
        <v>INDEC-PB - 2519-1</v>
      </c>
      <c r="B462" s="254">
        <v>2519</v>
      </c>
      <c r="C462" s="227" t="s">
        <v>51</v>
      </c>
      <c r="D462" s="228">
        <v>1</v>
      </c>
      <c r="E462" s="248" t="s">
        <v>463</v>
      </c>
    </row>
    <row r="463" spans="1:5" ht="15" customHeight="1" x14ac:dyDescent="0.25">
      <c r="A463" s="228" t="str">
        <f t="shared" si="10"/>
        <v>INDEC-PB - 2520-3</v>
      </c>
      <c r="B463" s="254">
        <v>2520</v>
      </c>
      <c r="C463" s="227" t="s">
        <v>51</v>
      </c>
      <c r="D463" s="228">
        <v>3</v>
      </c>
      <c r="E463" s="248" t="s">
        <v>464</v>
      </c>
    </row>
    <row r="464" spans="1:5" ht="15" customHeight="1" x14ac:dyDescent="0.25">
      <c r="A464" s="228" t="str">
        <f t="shared" si="10"/>
        <v>INDEC-PB - 2022-1</v>
      </c>
      <c r="B464" s="254">
        <v>2022</v>
      </c>
      <c r="C464" s="227" t="s">
        <v>51</v>
      </c>
      <c r="D464" s="228">
        <v>1</v>
      </c>
      <c r="E464" s="248" t="s">
        <v>465</v>
      </c>
    </row>
    <row r="465" spans="1:5" ht="15" customHeight="1" x14ac:dyDescent="0.25">
      <c r="A465" s="228" t="str">
        <f t="shared" si="10"/>
        <v>INDEC-PB - 2511-1</v>
      </c>
      <c r="B465" s="254">
        <v>2511</v>
      </c>
      <c r="C465" s="227" t="s">
        <v>51</v>
      </c>
      <c r="D465" s="228">
        <v>1</v>
      </c>
      <c r="E465" s="248" t="s">
        <v>466</v>
      </c>
    </row>
    <row r="466" spans="1:5" ht="15" customHeight="1" x14ac:dyDescent="0.25">
      <c r="A466" s="228" t="str">
        <f t="shared" si="10"/>
        <v>INDEC-PB - 2899-</v>
      </c>
      <c r="B466" s="254">
        <v>2899</v>
      </c>
      <c r="C466" s="227" t="s">
        <v>51</v>
      </c>
      <c r="E466" s="248" t="s">
        <v>467</v>
      </c>
    </row>
    <row r="467" spans="1:5" ht="15" customHeight="1" x14ac:dyDescent="0.25">
      <c r="A467" s="228" t="str">
        <f t="shared" si="10"/>
        <v>INDEC-PB - 3110-1</v>
      </c>
      <c r="B467" s="254">
        <v>3110</v>
      </c>
      <c r="C467" s="227" t="s">
        <v>51</v>
      </c>
      <c r="D467" s="228">
        <v>1</v>
      </c>
      <c r="E467" s="248" t="s">
        <v>468</v>
      </c>
    </row>
    <row r="468" spans="1:5" ht="15" customHeight="1" x14ac:dyDescent="0.25">
      <c r="A468" s="228" t="str">
        <f t="shared" si="10"/>
        <v>INDEC-PB - 2320-1</v>
      </c>
      <c r="B468" s="254">
        <v>2320</v>
      </c>
      <c r="C468" s="227" t="s">
        <v>51</v>
      </c>
      <c r="D468" s="228">
        <v>1</v>
      </c>
      <c r="E468" s="248" t="s">
        <v>469</v>
      </c>
    </row>
    <row r="469" spans="1:5" ht="15" customHeight="1" x14ac:dyDescent="0.25">
      <c r="A469" s="228" t="str">
        <f t="shared" si="10"/>
        <v>INDEC-PB - 2924-1</v>
      </c>
      <c r="B469" s="254">
        <v>2924</v>
      </c>
      <c r="C469" s="227" t="s">
        <v>51</v>
      </c>
      <c r="D469" s="228">
        <v>1</v>
      </c>
      <c r="E469" s="248" t="s">
        <v>470</v>
      </c>
    </row>
    <row r="470" spans="1:5" ht="15" customHeight="1" x14ac:dyDescent="0.25">
      <c r="A470" s="228" t="str">
        <f t="shared" si="10"/>
        <v>INDEC-PB - 2692-1</v>
      </c>
      <c r="B470" s="254">
        <v>2692</v>
      </c>
      <c r="C470" s="227" t="s">
        <v>51</v>
      </c>
      <c r="D470" s="228">
        <v>1</v>
      </c>
      <c r="E470" s="248" t="s">
        <v>471</v>
      </c>
    </row>
    <row r="471" spans="1:5" ht="15" customHeight="1" x14ac:dyDescent="0.25">
      <c r="A471" s="228" t="str">
        <f t="shared" si="10"/>
        <v>INDEC-PB - 3410-</v>
      </c>
      <c r="B471" s="254">
        <v>3410</v>
      </c>
      <c r="C471" s="227" t="s">
        <v>51</v>
      </c>
      <c r="E471" s="248" t="s">
        <v>472</v>
      </c>
    </row>
    <row r="472" spans="1:5" ht="15" customHeight="1" x14ac:dyDescent="0.25">
      <c r="A472" s="228" t="str">
        <f t="shared" si="10"/>
        <v>INDEC-PB - 2413-1</v>
      </c>
      <c r="B472" s="254">
        <v>2413</v>
      </c>
      <c r="C472" s="227" t="s">
        <v>51</v>
      </c>
      <c r="D472" s="228">
        <v>1</v>
      </c>
      <c r="E472" s="248" t="s">
        <v>473</v>
      </c>
    </row>
    <row r="473" spans="1:5" ht="15" customHeight="1" x14ac:dyDescent="0.25">
      <c r="A473" s="228" t="str">
        <f t="shared" si="10"/>
        <v>INDEC-PB - 291-</v>
      </c>
      <c r="B473" s="254">
        <v>291</v>
      </c>
      <c r="C473" s="227" t="s">
        <v>51</v>
      </c>
      <c r="E473" s="235" t="s">
        <v>474</v>
      </c>
    </row>
    <row r="474" spans="1:5" ht="15" customHeight="1" x14ac:dyDescent="0.25">
      <c r="A474" s="228" t="str">
        <f t="shared" si="10"/>
        <v>INDEC-PB - 2610-1</v>
      </c>
      <c r="B474" s="254">
        <v>2610</v>
      </c>
      <c r="C474" s="227" t="s">
        <v>51</v>
      </c>
      <c r="D474" s="228">
        <v>1</v>
      </c>
      <c r="E474" s="235" t="s">
        <v>475</v>
      </c>
    </row>
    <row r="475" spans="1:5" ht="15" customHeight="1" x14ac:dyDescent="0.25">
      <c r="A475" s="254"/>
      <c r="B475" s="238"/>
      <c r="C475" s="253"/>
      <c r="E475" s="235"/>
    </row>
    <row r="476" spans="1:5" ht="15" customHeight="1" x14ac:dyDescent="0.25">
      <c r="A476" s="254"/>
      <c r="B476" s="238"/>
      <c r="C476" s="253"/>
      <c r="E476" s="251" t="s">
        <v>438</v>
      </c>
    </row>
    <row r="477" spans="1:5" ht="15" customHeight="1" x14ac:dyDescent="0.25">
      <c r="A477" s="228" t="str">
        <f t="shared" ref="A477:A482" si="11">CONCATENATE("INDEC-PB - ",B477,C477,D477)</f>
        <v>INDEC-PB - 2710-1</v>
      </c>
      <c r="B477" s="254">
        <v>2710</v>
      </c>
      <c r="C477" s="227" t="s">
        <v>51</v>
      </c>
      <c r="D477" s="254">
        <v>1</v>
      </c>
      <c r="E477" s="235" t="s">
        <v>476</v>
      </c>
    </row>
    <row r="478" spans="1:5" ht="15" customHeight="1" x14ac:dyDescent="0.25">
      <c r="A478" s="228" t="str">
        <f t="shared" si="11"/>
        <v>INDEC-PB - 2720-1</v>
      </c>
      <c r="B478" s="254">
        <v>2720</v>
      </c>
      <c r="C478" s="227" t="s">
        <v>51</v>
      </c>
      <c r="D478" s="254">
        <v>1</v>
      </c>
      <c r="E478" s="235" t="s">
        <v>477</v>
      </c>
    </row>
    <row r="479" spans="1:5" ht="15" customHeight="1" x14ac:dyDescent="0.25">
      <c r="A479" s="228" t="str">
        <f t="shared" si="11"/>
        <v>INDEC-PB - 2922-1</v>
      </c>
      <c r="B479" s="254">
        <v>2922</v>
      </c>
      <c r="C479" s="227" t="s">
        <v>51</v>
      </c>
      <c r="D479" s="254">
        <v>1</v>
      </c>
      <c r="E479" s="235" t="s">
        <v>478</v>
      </c>
    </row>
    <row r="480" spans="1:5" ht="15" customHeight="1" x14ac:dyDescent="0.25">
      <c r="A480" s="228" t="str">
        <f t="shared" si="11"/>
        <v>INDEC-PB - 2913-1</v>
      </c>
      <c r="B480" s="254">
        <v>2913</v>
      </c>
      <c r="C480" s="227" t="s">
        <v>51</v>
      </c>
      <c r="D480" s="254">
        <v>1</v>
      </c>
      <c r="E480" s="235" t="s">
        <v>479</v>
      </c>
    </row>
    <row r="481" spans="1:5" ht="15" customHeight="1" x14ac:dyDescent="0.25">
      <c r="A481" s="228" t="str">
        <f t="shared" si="11"/>
        <v>INDEC-PB - 2413-11</v>
      </c>
      <c r="B481" s="254">
        <v>2413</v>
      </c>
      <c r="C481" s="227" t="s">
        <v>51</v>
      </c>
      <c r="D481" s="254">
        <v>11</v>
      </c>
      <c r="E481" s="235" t="s">
        <v>480</v>
      </c>
    </row>
    <row r="482" spans="1:5" ht="15" customHeight="1" x14ac:dyDescent="0.25">
      <c r="A482" s="228" t="str">
        <f t="shared" si="11"/>
        <v>INDEC-PB - 2411-1</v>
      </c>
      <c r="B482" s="254">
        <v>2411</v>
      </c>
      <c r="C482" s="227" t="s">
        <v>51</v>
      </c>
      <c r="D482" s="254">
        <v>1</v>
      </c>
      <c r="E482" s="235" t="s">
        <v>481</v>
      </c>
    </row>
    <row r="485" spans="1:5" ht="15" customHeight="1" x14ac:dyDescent="0.2">
      <c r="A485" s="256"/>
      <c r="B485" s="226" t="s">
        <v>505</v>
      </c>
      <c r="C485" s="256"/>
      <c r="D485" s="257"/>
    </row>
    <row r="487" spans="1:5" ht="15" customHeight="1" x14ac:dyDescent="0.25">
      <c r="A487" s="229"/>
      <c r="B487" s="318" t="s">
        <v>252</v>
      </c>
      <c r="C487" s="229"/>
      <c r="D487" s="229"/>
      <c r="E487" s="318" t="s">
        <v>253</v>
      </c>
    </row>
    <row r="488" spans="1:5" ht="15" customHeight="1" x14ac:dyDescent="0.25">
      <c r="A488" s="229"/>
      <c r="B488" s="318"/>
      <c r="C488" s="229"/>
      <c r="D488" s="229"/>
      <c r="E488" s="318"/>
    </row>
    <row r="490" spans="1:5" ht="15" customHeight="1" x14ac:dyDescent="0.25">
      <c r="A490" s="228" t="str">
        <f t="shared" ref="A490:A500" si="12">CONCATENATE("INDEC-DCTO - Inciso ",B490)</f>
        <v>INDEC-DCTO - Inciso a)</v>
      </c>
      <c r="B490" s="228" t="s">
        <v>254</v>
      </c>
      <c r="C490" s="228"/>
      <c r="E490" s="227" t="s">
        <v>255</v>
      </c>
    </row>
    <row r="491" spans="1:5" ht="15" customHeight="1" x14ac:dyDescent="0.25">
      <c r="A491" s="228" t="str">
        <f t="shared" si="12"/>
        <v>INDEC-DCTO - Inciso b)</v>
      </c>
      <c r="B491" s="228" t="s">
        <v>256</v>
      </c>
      <c r="C491" s="228"/>
      <c r="E491" s="227" t="s">
        <v>257</v>
      </c>
    </row>
    <row r="492" spans="1:5" ht="15" customHeight="1" x14ac:dyDescent="0.25">
      <c r="A492" s="228" t="str">
        <f t="shared" si="12"/>
        <v>INDEC-DCTO - Inciso d)</v>
      </c>
      <c r="B492" s="228" t="s">
        <v>258</v>
      </c>
      <c r="C492" s="228"/>
      <c r="E492" s="227" t="s">
        <v>259</v>
      </c>
    </row>
    <row r="493" spans="1:5" ht="15" customHeight="1" x14ac:dyDescent="0.25">
      <c r="A493" s="228" t="str">
        <f t="shared" si="12"/>
        <v>INDEC-DCTO - Inciso f)</v>
      </c>
      <c r="B493" s="228" t="s">
        <v>260</v>
      </c>
      <c r="C493" s="228"/>
      <c r="E493" s="227" t="s">
        <v>261</v>
      </c>
    </row>
    <row r="494" spans="1:5" ht="15" customHeight="1" x14ac:dyDescent="0.25">
      <c r="A494" s="228" t="str">
        <f t="shared" si="12"/>
        <v>INDEC-DCTO - Inciso g)</v>
      </c>
      <c r="B494" s="228" t="s">
        <v>262</v>
      </c>
      <c r="C494" s="228"/>
      <c r="E494" s="227" t="s">
        <v>263</v>
      </c>
    </row>
    <row r="495" spans="1:5" ht="15" customHeight="1" x14ac:dyDescent="0.25">
      <c r="A495" s="228" t="str">
        <f t="shared" si="12"/>
        <v>INDEC-DCTO - Inciso h)</v>
      </c>
      <c r="B495" s="228" t="s">
        <v>264</v>
      </c>
      <c r="C495" s="228"/>
      <c r="E495" s="227" t="s">
        <v>265</v>
      </c>
    </row>
    <row r="496" spans="1:5" ht="15" customHeight="1" x14ac:dyDescent="0.25">
      <c r="A496" s="228" t="str">
        <f t="shared" si="12"/>
        <v>INDEC-DCTO - Inciso p)</v>
      </c>
      <c r="B496" s="228" t="s">
        <v>266</v>
      </c>
      <c r="C496" s="228"/>
      <c r="E496" s="227" t="s">
        <v>267</v>
      </c>
    </row>
    <row r="497" spans="1:5" ht="15" customHeight="1" x14ac:dyDescent="0.25">
      <c r="A497" s="228" t="str">
        <f t="shared" si="12"/>
        <v>INDEC-DCTO - Inciso r)</v>
      </c>
      <c r="B497" s="228" t="s">
        <v>268</v>
      </c>
      <c r="C497" s="228"/>
      <c r="E497" s="227" t="s">
        <v>269</v>
      </c>
    </row>
    <row r="498" spans="1:5" ht="15" customHeight="1" x14ac:dyDescent="0.25">
      <c r="A498" s="228" t="str">
        <f t="shared" si="12"/>
        <v>INDEC-DCTO - Inciso s)</v>
      </c>
      <c r="B498" s="228" t="s">
        <v>270</v>
      </c>
      <c r="C498" s="228"/>
      <c r="E498" s="227" t="s">
        <v>271</v>
      </c>
    </row>
    <row r="499" spans="1:5" ht="15" customHeight="1" x14ac:dyDescent="0.25">
      <c r="A499" s="228" t="str">
        <f t="shared" si="12"/>
        <v>INDEC-DCTO - Inciso u)</v>
      </c>
      <c r="B499" s="228" t="s">
        <v>272</v>
      </c>
      <c r="C499" s="228"/>
      <c r="E499" s="227" t="s">
        <v>273</v>
      </c>
    </row>
    <row r="500" spans="1:5" ht="15" customHeight="1" x14ac:dyDescent="0.25">
      <c r="A500" s="228" t="str">
        <f t="shared" si="12"/>
        <v>INDEC-DCTO - Inciso v)</v>
      </c>
      <c r="B500" s="228" t="s">
        <v>274</v>
      </c>
      <c r="C500" s="228"/>
      <c r="E500" s="227" t="s">
        <v>275</v>
      </c>
    </row>
    <row r="501" spans="1:5" ht="15" customHeight="1" x14ac:dyDescent="0.25">
      <c r="A501" s="228"/>
      <c r="C501" s="228"/>
    </row>
    <row r="502" spans="1:5" ht="15" customHeight="1" x14ac:dyDescent="0.25">
      <c r="A502" s="228" t="str">
        <f>CONCATENATE("INDEC-DCTO - Inciso ",B502)</f>
        <v>INDEC-DCTO - Inciso c)</v>
      </c>
      <c r="B502" s="228" t="s">
        <v>276</v>
      </c>
      <c r="C502" s="228"/>
      <c r="E502" s="227" t="s">
        <v>277</v>
      </c>
    </row>
    <row r="503" spans="1:5" ht="15" customHeight="1" x14ac:dyDescent="0.25">
      <c r="A503" s="228" t="str">
        <f>CONCATENATE("INDEC-DCTO - Inciso ",B503)</f>
        <v>INDEC-DCTO - Inciso m)</v>
      </c>
      <c r="B503" s="228" t="s">
        <v>278</v>
      </c>
      <c r="C503" s="228"/>
      <c r="E503" s="227" t="s">
        <v>279</v>
      </c>
    </row>
    <row r="504" spans="1:5" ht="15" customHeight="1" x14ac:dyDescent="0.25">
      <c r="A504" s="228" t="str">
        <f>CONCATENATE("INDEC-DCTO - Inciso ",B504)</f>
        <v>INDEC-DCTO - Inciso n)</v>
      </c>
      <c r="B504" s="228" t="s">
        <v>280</v>
      </c>
      <c r="C504" s="228"/>
      <c r="E504" s="227" t="s">
        <v>281</v>
      </c>
    </row>
    <row r="505" spans="1:5" ht="15" customHeight="1" x14ac:dyDescent="0.25">
      <c r="A505" s="228" t="str">
        <f>CONCATENATE("INDEC-DCTO - Inciso ",B505)</f>
        <v>INDEC-DCTO - Inciso q)</v>
      </c>
      <c r="B505" s="228" t="s">
        <v>282</v>
      </c>
      <c r="C505" s="228"/>
      <c r="E505" s="227" t="s">
        <v>283</v>
      </c>
    </row>
    <row r="508" spans="1:5" ht="15" customHeight="1" x14ac:dyDescent="0.25">
      <c r="B508" s="226" t="s">
        <v>506</v>
      </c>
    </row>
    <row r="511" spans="1:5" ht="15" customHeight="1" x14ac:dyDescent="0.25">
      <c r="A511" s="229"/>
      <c r="B511" s="318" t="s">
        <v>252</v>
      </c>
      <c r="C511" s="229"/>
      <c r="D511" s="229"/>
      <c r="E511" s="318" t="s">
        <v>253</v>
      </c>
    </row>
    <row r="512" spans="1:5" ht="15" customHeight="1" x14ac:dyDescent="0.25">
      <c r="A512" s="229"/>
      <c r="B512" s="318"/>
      <c r="C512" s="229"/>
      <c r="D512" s="229"/>
      <c r="E512" s="318"/>
    </row>
    <row r="513" spans="1:5" ht="15" customHeight="1" x14ac:dyDescent="0.25">
      <c r="A513" s="235"/>
      <c r="B513" s="236"/>
      <c r="C513" s="235"/>
      <c r="D513" s="236"/>
      <c r="E513" s="235"/>
    </row>
    <row r="514" spans="1:5" ht="15" customHeight="1" x14ac:dyDescent="0.25">
      <c r="A514" s="235"/>
      <c r="B514" s="236"/>
      <c r="C514" s="235"/>
      <c r="D514" s="236"/>
      <c r="E514" s="244" t="s">
        <v>454</v>
      </c>
    </row>
    <row r="515" spans="1:5" ht="15" customHeight="1" x14ac:dyDescent="0.25">
      <c r="A515" s="228" t="str">
        <f>CONCATENATE("INDEC-DCTO - Inciso ",B515)</f>
        <v>INDEC-DCTO - Inciso e)</v>
      </c>
      <c r="B515" s="228" t="s">
        <v>499</v>
      </c>
      <c r="C515" s="236"/>
      <c r="D515" s="236"/>
      <c r="E515" s="235" t="s">
        <v>493</v>
      </c>
    </row>
    <row r="516" spans="1:5" ht="15" customHeight="1" x14ac:dyDescent="0.25">
      <c r="A516" s="228" t="str">
        <f>CONCATENATE("INDEC-DCTO - Inciso ",B516)</f>
        <v>INDEC-DCTO - Inciso i)</v>
      </c>
      <c r="B516" s="228" t="s">
        <v>500</v>
      </c>
      <c r="C516" s="236"/>
      <c r="D516" s="236"/>
      <c r="E516" s="235" t="s">
        <v>494</v>
      </c>
    </row>
    <row r="517" spans="1:5" ht="15" customHeight="1" x14ac:dyDescent="0.25">
      <c r="A517" s="228" t="str">
        <f>CONCATENATE("INDEC-DCTO - Inciso ",B517)</f>
        <v>INDEC-DCTO - Inciso k)</v>
      </c>
      <c r="B517" s="228" t="s">
        <v>501</v>
      </c>
      <c r="C517" s="236"/>
      <c r="D517" s="236"/>
      <c r="E517" s="235" t="s">
        <v>495</v>
      </c>
    </row>
    <row r="518" spans="1:5" ht="15" customHeight="1" x14ac:dyDescent="0.25">
      <c r="A518" s="228" t="str">
        <f>CONCATENATE("INDEC-DCTO - Inciso ",B518)</f>
        <v>INDEC-DCTO - Inciso t)</v>
      </c>
      <c r="B518" s="228" t="s">
        <v>502</v>
      </c>
      <c r="C518" s="236"/>
      <c r="D518" s="236"/>
      <c r="E518" s="235" t="s">
        <v>496</v>
      </c>
    </row>
    <row r="519" spans="1:5" ht="15" customHeight="1" x14ac:dyDescent="0.25">
      <c r="A519" s="228" t="str">
        <f>CONCATENATE("INDEC-DCTO - Inciso ",B519)</f>
        <v>INDEC-DCTO - Inciso w)</v>
      </c>
      <c r="B519" s="228" t="s">
        <v>503</v>
      </c>
      <c r="C519" s="236"/>
      <c r="D519" s="236"/>
      <c r="E519" s="235" t="s">
        <v>497</v>
      </c>
    </row>
    <row r="520" spans="1:5" ht="15" customHeight="1" x14ac:dyDescent="0.25">
      <c r="A520" s="235"/>
      <c r="C520" s="235"/>
      <c r="D520" s="236"/>
      <c r="E520" s="235"/>
    </row>
    <row r="521" spans="1:5" ht="15" customHeight="1" x14ac:dyDescent="0.25">
      <c r="A521" s="235"/>
      <c r="C521" s="235"/>
      <c r="D521" s="236"/>
      <c r="E521" s="244" t="s">
        <v>438</v>
      </c>
    </row>
    <row r="522" spans="1:5" ht="15" customHeight="1" x14ac:dyDescent="0.25">
      <c r="A522" s="228" t="str">
        <f>CONCATENATE("INDEC-DCTO - Inciso ",B522)</f>
        <v>INDEC-DCTO - Inciso j)</v>
      </c>
      <c r="B522" s="228" t="s">
        <v>504</v>
      </c>
      <c r="C522" s="236"/>
      <c r="D522" s="236"/>
      <c r="E522" s="235" t="s">
        <v>498</v>
      </c>
    </row>
    <row r="523" spans="1:5" ht="15" customHeight="1" x14ac:dyDescent="0.25">
      <c r="A523" s="236"/>
      <c r="B523" s="236"/>
      <c r="C523" s="236"/>
      <c r="D523" s="236"/>
      <c r="E523" s="235"/>
    </row>
    <row r="526" spans="1:5" ht="15" customHeight="1" x14ac:dyDescent="0.25">
      <c r="A526" s="235"/>
      <c r="B526" s="238"/>
      <c r="C526" s="235"/>
      <c r="D526" s="236"/>
      <c r="E526" s="235"/>
    </row>
    <row r="528" spans="1:5" ht="15" customHeight="1" x14ac:dyDescent="0.25">
      <c r="A528" s="225"/>
      <c r="B528" s="226" t="s">
        <v>284</v>
      </c>
      <c r="C528" s="225"/>
      <c r="D528" s="226"/>
    </row>
    <row r="530" spans="1:5" ht="15" customHeight="1" x14ac:dyDescent="0.25">
      <c r="A530" s="318" t="s">
        <v>318</v>
      </c>
      <c r="B530" s="318" t="s">
        <v>48</v>
      </c>
      <c r="C530" s="318"/>
      <c r="D530" s="318"/>
      <c r="E530" s="318" t="s">
        <v>49</v>
      </c>
    </row>
    <row r="531" spans="1:5" ht="15" customHeight="1" x14ac:dyDescent="0.25">
      <c r="A531" s="318"/>
      <c r="B531" s="318" t="s">
        <v>50</v>
      </c>
      <c r="C531" s="318"/>
      <c r="D531" s="318"/>
      <c r="E531" s="318"/>
    </row>
    <row r="532" spans="1:5" ht="15" customHeight="1" x14ac:dyDescent="0.25">
      <c r="A532" s="228" t="str">
        <f t="shared" ref="A532:A553" si="13">CONCATENATE("INDEC-GG ",B532,C532,D532)</f>
        <v>INDEC-GG 18000-1</v>
      </c>
      <c r="B532" s="228">
        <v>18000</v>
      </c>
      <c r="C532" s="97" t="s">
        <v>51</v>
      </c>
      <c r="D532" s="228">
        <v>1</v>
      </c>
      <c r="E532" s="97" t="s">
        <v>285</v>
      </c>
    </row>
    <row r="533" spans="1:5" ht="15" customHeight="1" x14ac:dyDescent="0.25">
      <c r="A533" s="228" t="str">
        <f t="shared" si="13"/>
        <v>INDEC-GG 83107-1</v>
      </c>
      <c r="B533" s="228">
        <v>83107</v>
      </c>
      <c r="C533" s="97" t="s">
        <v>51</v>
      </c>
      <c r="D533" s="228">
        <v>1</v>
      </c>
      <c r="E533" s="97" t="s">
        <v>286</v>
      </c>
    </row>
    <row r="534" spans="1:5" ht="15" customHeight="1" x14ac:dyDescent="0.25">
      <c r="A534" s="228" t="str">
        <f t="shared" si="13"/>
        <v>INDEC-GG 71240-11</v>
      </c>
      <c r="B534" s="228">
        <v>71240</v>
      </c>
      <c r="C534" s="97" t="s">
        <v>51</v>
      </c>
      <c r="D534" s="228">
        <v>11</v>
      </c>
      <c r="E534" s="230" t="s">
        <v>287</v>
      </c>
    </row>
    <row r="535" spans="1:5" ht="15" customHeight="1" x14ac:dyDescent="0.25">
      <c r="A535" s="228" t="str">
        <f t="shared" si="13"/>
        <v>INDEC-GG 71233-11</v>
      </c>
      <c r="B535" s="228">
        <v>71233</v>
      </c>
      <c r="C535" s="97" t="s">
        <v>51</v>
      </c>
      <c r="D535" s="228">
        <v>11</v>
      </c>
      <c r="E535" s="230" t="s">
        <v>288</v>
      </c>
    </row>
    <row r="536" spans="1:5" ht="15" customHeight="1" x14ac:dyDescent="0.25">
      <c r="A536" s="228" t="str">
        <f t="shared" si="13"/>
        <v>INDEC-GG 51800-11</v>
      </c>
      <c r="B536" s="228">
        <v>51800</v>
      </c>
      <c r="C536" s="97" t="s">
        <v>51</v>
      </c>
      <c r="D536" s="228">
        <v>11</v>
      </c>
      <c r="E536" s="230" t="s">
        <v>289</v>
      </c>
    </row>
    <row r="537" spans="1:5" ht="15" customHeight="1" x14ac:dyDescent="0.25">
      <c r="A537" s="228" t="str">
        <f t="shared" si="13"/>
        <v>INDEC-GG 51800-21</v>
      </c>
      <c r="B537" s="228">
        <v>51800</v>
      </c>
      <c r="C537" s="97" t="s">
        <v>51</v>
      </c>
      <c r="D537" s="228">
        <v>21</v>
      </c>
      <c r="E537" s="97" t="s">
        <v>290</v>
      </c>
    </row>
    <row r="538" spans="1:5" ht="15" customHeight="1" x14ac:dyDescent="0.25">
      <c r="A538" s="228" t="str">
        <f t="shared" si="13"/>
        <v>INDEC-GG 74110-11</v>
      </c>
      <c r="B538" s="228">
        <v>74110</v>
      </c>
      <c r="C538" s="97" t="s">
        <v>51</v>
      </c>
      <c r="D538" s="228">
        <v>11</v>
      </c>
      <c r="E538" s="230" t="s">
        <v>291</v>
      </c>
    </row>
    <row r="539" spans="1:5" ht="15" customHeight="1" x14ac:dyDescent="0.25">
      <c r="A539" s="228" t="str">
        <f t="shared" si="13"/>
        <v>INDEC-GG 51560-31</v>
      </c>
      <c r="B539" s="228">
        <v>51560</v>
      </c>
      <c r="C539" s="97" t="s">
        <v>51</v>
      </c>
      <c r="D539" s="228">
        <v>31</v>
      </c>
      <c r="E539" s="97" t="s">
        <v>292</v>
      </c>
    </row>
    <row r="540" spans="1:5" ht="15" customHeight="1" x14ac:dyDescent="0.25">
      <c r="A540" s="228" t="str">
        <f t="shared" si="13"/>
        <v>INDEC-GG 53111-1</v>
      </c>
      <c r="B540" s="228">
        <v>53111</v>
      </c>
      <c r="C540" s="97" t="s">
        <v>51</v>
      </c>
      <c r="D540" s="228">
        <v>1</v>
      </c>
      <c r="E540" s="230" t="s">
        <v>293</v>
      </c>
    </row>
    <row r="541" spans="1:5" ht="15" customHeight="1" x14ac:dyDescent="0.25">
      <c r="A541" s="228" t="str">
        <f t="shared" si="13"/>
        <v>INDEC-GG 54400-1</v>
      </c>
      <c r="B541" s="228">
        <v>54400</v>
      </c>
      <c r="C541" s="97" t="s">
        <v>51</v>
      </c>
      <c r="D541" s="228">
        <v>1</v>
      </c>
      <c r="E541" s="230" t="s">
        <v>294</v>
      </c>
    </row>
    <row r="542" spans="1:5" ht="15" customHeight="1" x14ac:dyDescent="0.25">
      <c r="A542" s="228" t="str">
        <f t="shared" si="13"/>
        <v>INDEC-GG 18000-21</v>
      </c>
      <c r="B542" s="228">
        <v>18000</v>
      </c>
      <c r="C542" s="97" t="s">
        <v>51</v>
      </c>
      <c r="D542" s="228">
        <v>21</v>
      </c>
      <c r="E542" s="230" t="s">
        <v>295</v>
      </c>
    </row>
    <row r="543" spans="1:5" ht="15" customHeight="1" x14ac:dyDescent="0.25">
      <c r="A543" s="228" t="str">
        <f t="shared" si="13"/>
        <v>INDEC-GG 18000-22</v>
      </c>
      <c r="B543" s="228">
        <v>18000</v>
      </c>
      <c r="C543" s="97" t="s">
        <v>51</v>
      </c>
      <c r="D543" s="228">
        <v>22</v>
      </c>
      <c r="E543" s="230" t="s">
        <v>296</v>
      </c>
    </row>
    <row r="544" spans="1:5" ht="15" customHeight="1" x14ac:dyDescent="0.25">
      <c r="A544" s="228" t="str">
        <f t="shared" si="13"/>
        <v>INDEC-GG 88700-2</v>
      </c>
      <c r="B544" s="228">
        <v>88700</v>
      </c>
      <c r="C544" s="97" t="s">
        <v>51</v>
      </c>
      <c r="D544" s="228">
        <v>2</v>
      </c>
      <c r="E544" s="230" t="s">
        <v>297</v>
      </c>
    </row>
    <row r="545" spans="1:5" ht="15" customHeight="1" x14ac:dyDescent="0.25">
      <c r="A545" s="228" t="str">
        <f t="shared" si="13"/>
        <v>INDEC-GG 88700-31</v>
      </c>
      <c r="B545" s="228">
        <v>88700</v>
      </c>
      <c r="C545" s="97" t="s">
        <v>51</v>
      </c>
      <c r="D545" s="228">
        <v>31</v>
      </c>
      <c r="E545" s="97" t="s">
        <v>298</v>
      </c>
    </row>
    <row r="546" spans="1:5" ht="15" customHeight="1" x14ac:dyDescent="0.25">
      <c r="A546" s="228" t="str">
        <f t="shared" si="13"/>
        <v>INDEC-GG DEP-EQ</v>
      </c>
      <c r="B546" s="228" t="s">
        <v>1006</v>
      </c>
      <c r="C546" s="97"/>
      <c r="E546" s="97" t="s">
        <v>299</v>
      </c>
    </row>
    <row r="547" spans="1:5" ht="15" customHeight="1" x14ac:dyDescent="0.25">
      <c r="A547" s="228" t="str">
        <f t="shared" si="13"/>
        <v>INDEC-GG 88700-1</v>
      </c>
      <c r="B547" s="228">
        <v>88700</v>
      </c>
      <c r="C547" s="97" t="s">
        <v>51</v>
      </c>
      <c r="D547" s="228">
        <v>1</v>
      </c>
      <c r="E547" s="97" t="s">
        <v>300</v>
      </c>
    </row>
    <row r="548" spans="1:5" ht="15" customHeight="1" x14ac:dyDescent="0.25">
      <c r="A548" s="228" t="str">
        <f t="shared" si="13"/>
        <v>INDEC-GG 31210-11</v>
      </c>
      <c r="B548" s="228">
        <v>31210</v>
      </c>
      <c r="C548" s="97" t="s">
        <v>51</v>
      </c>
      <c r="D548" s="228">
        <v>11</v>
      </c>
      <c r="E548" s="97" t="s">
        <v>301</v>
      </c>
    </row>
    <row r="549" spans="1:5" ht="15" customHeight="1" x14ac:dyDescent="0.25">
      <c r="A549" s="228" t="str">
        <f t="shared" si="13"/>
        <v>INDEC-GG 81295-1</v>
      </c>
      <c r="B549" s="228">
        <v>81295</v>
      </c>
      <c r="C549" s="97" t="s">
        <v>51</v>
      </c>
      <c r="D549" s="228">
        <v>1</v>
      </c>
      <c r="E549" s="97" t="s">
        <v>302</v>
      </c>
    </row>
    <row r="550" spans="1:5" ht="15" customHeight="1" x14ac:dyDescent="0.25">
      <c r="A550" s="228" t="str">
        <f t="shared" si="13"/>
        <v>INDEC-GG 81297-1</v>
      </c>
      <c r="B550" s="228">
        <v>81297</v>
      </c>
      <c r="C550" s="97" t="s">
        <v>51</v>
      </c>
      <c r="D550" s="228">
        <v>1</v>
      </c>
      <c r="E550" s="230" t="s">
        <v>303</v>
      </c>
    </row>
    <row r="551" spans="1:5" ht="15" customHeight="1" x14ac:dyDescent="0.25">
      <c r="A551" s="228" t="str">
        <f t="shared" si="13"/>
        <v>INDEC-GG 51560-21</v>
      </c>
      <c r="B551" s="228">
        <v>51560</v>
      </c>
      <c r="C551" s="97" t="s">
        <v>51</v>
      </c>
      <c r="D551" s="228">
        <v>21</v>
      </c>
      <c r="E551" s="97" t="s">
        <v>304</v>
      </c>
    </row>
    <row r="552" spans="1:5" ht="15" customHeight="1" x14ac:dyDescent="0.25">
      <c r="A552" s="228" t="str">
        <f t="shared" si="13"/>
        <v>INDEC-GG 31100-11</v>
      </c>
      <c r="B552" s="228">
        <v>31100</v>
      </c>
      <c r="C552" s="97" t="s">
        <v>51</v>
      </c>
      <c r="D552" s="228">
        <v>11</v>
      </c>
      <c r="E552" s="97" t="s">
        <v>305</v>
      </c>
    </row>
    <row r="553" spans="1:5" ht="15" customHeight="1" x14ac:dyDescent="0.25">
      <c r="A553" s="228" t="str">
        <f t="shared" si="13"/>
        <v>INDEC-GG 53211-11</v>
      </c>
      <c r="B553" s="228">
        <v>53211</v>
      </c>
      <c r="C553" s="97" t="s">
        <v>51</v>
      </c>
      <c r="D553" s="228">
        <v>11</v>
      </c>
      <c r="E553" s="230" t="s">
        <v>306</v>
      </c>
    </row>
    <row r="556" spans="1:5" ht="15" customHeight="1" x14ac:dyDescent="0.25">
      <c r="B556" s="226" t="s">
        <v>612</v>
      </c>
    </row>
    <row r="557" spans="1:5" ht="15" customHeight="1" x14ac:dyDescent="0.25">
      <c r="B557" s="226" t="s">
        <v>613</v>
      </c>
    </row>
    <row r="559" spans="1:5" ht="15" customHeight="1" x14ac:dyDescent="0.25">
      <c r="A559" s="228" t="str">
        <f t="shared" ref="A559:A622" si="14">CONCATENATE("DNV-T I - ",B559)</f>
        <v>DNV-T I - 1</v>
      </c>
      <c r="B559" s="228">
        <v>1</v>
      </c>
      <c r="E559" s="227" t="s">
        <v>255</v>
      </c>
    </row>
    <row r="560" spans="1:5" ht="15" customHeight="1" x14ac:dyDescent="0.25">
      <c r="A560" s="228" t="str">
        <f t="shared" si="14"/>
        <v>DNV-T I - 2</v>
      </c>
      <c r="B560" s="228">
        <v>2</v>
      </c>
      <c r="E560" s="227" t="s">
        <v>614</v>
      </c>
    </row>
    <row r="561" spans="1:5" ht="15" customHeight="1" x14ac:dyDescent="0.25">
      <c r="A561" s="228" t="str">
        <f t="shared" si="14"/>
        <v>DNV-T I - 3</v>
      </c>
      <c r="B561" s="228">
        <v>3</v>
      </c>
      <c r="E561" s="227" t="s">
        <v>615</v>
      </c>
    </row>
    <row r="562" spans="1:5" ht="15" customHeight="1" x14ac:dyDescent="0.25">
      <c r="A562" s="228" t="str">
        <f t="shared" si="14"/>
        <v>DNV-T I - 4</v>
      </c>
      <c r="B562" s="228">
        <v>4</v>
      </c>
      <c r="E562" s="227" t="s">
        <v>616</v>
      </c>
    </row>
    <row r="563" spans="1:5" ht="15" customHeight="1" x14ac:dyDescent="0.25">
      <c r="A563" s="228" t="str">
        <f t="shared" si="14"/>
        <v>DNV-T I - 5</v>
      </c>
      <c r="B563" s="228">
        <v>5</v>
      </c>
      <c r="E563" s="227" t="s">
        <v>617</v>
      </c>
    </row>
    <row r="564" spans="1:5" ht="15" customHeight="1" x14ac:dyDescent="0.25">
      <c r="A564" s="228" t="str">
        <f t="shared" si="14"/>
        <v>DNV-T I - 6</v>
      </c>
      <c r="B564" s="228">
        <v>6</v>
      </c>
      <c r="E564" s="227" t="s">
        <v>618</v>
      </c>
    </row>
    <row r="565" spans="1:5" ht="15" customHeight="1" x14ac:dyDescent="0.25">
      <c r="A565" s="228" t="str">
        <f t="shared" si="14"/>
        <v>DNV-T I - 7</v>
      </c>
      <c r="B565" s="228">
        <v>7</v>
      </c>
      <c r="E565" s="227" t="s">
        <v>619</v>
      </c>
    </row>
    <row r="566" spans="1:5" ht="15" customHeight="1" x14ac:dyDescent="0.25">
      <c r="A566" s="228" t="str">
        <f t="shared" si="14"/>
        <v>DNV-T I - 8</v>
      </c>
      <c r="B566" s="228">
        <v>8</v>
      </c>
      <c r="E566" s="227" t="s">
        <v>620</v>
      </c>
    </row>
    <row r="567" spans="1:5" ht="15" customHeight="1" x14ac:dyDescent="0.25">
      <c r="A567" s="228" t="str">
        <f t="shared" si="14"/>
        <v>DNV-T I - 9</v>
      </c>
      <c r="B567" s="228">
        <v>9</v>
      </c>
      <c r="E567" s="227" t="s">
        <v>621</v>
      </c>
    </row>
    <row r="568" spans="1:5" ht="15" customHeight="1" x14ac:dyDescent="0.25">
      <c r="A568" s="228" t="str">
        <f t="shared" si="14"/>
        <v>DNV-T I - 10</v>
      </c>
      <c r="B568" s="228">
        <v>10</v>
      </c>
      <c r="E568" s="227" t="s">
        <v>622</v>
      </c>
    </row>
    <row r="569" spans="1:5" ht="15" customHeight="1" x14ac:dyDescent="0.25">
      <c r="A569" s="228" t="str">
        <f t="shared" si="14"/>
        <v>DNV-T I - 11</v>
      </c>
      <c r="B569" s="228">
        <v>11</v>
      </c>
      <c r="E569" s="227" t="s">
        <v>623</v>
      </c>
    </row>
    <row r="570" spans="1:5" ht="15" customHeight="1" x14ac:dyDescent="0.25">
      <c r="A570" s="228" t="str">
        <f t="shared" si="14"/>
        <v>DNV-T I - 12</v>
      </c>
      <c r="B570" s="228">
        <v>12</v>
      </c>
      <c r="E570" s="227" t="s">
        <v>624</v>
      </c>
    </row>
    <row r="571" spans="1:5" ht="15" customHeight="1" x14ac:dyDescent="0.25">
      <c r="A571" s="228" t="str">
        <f t="shared" si="14"/>
        <v>DNV-T I - 13</v>
      </c>
      <c r="B571" s="228">
        <v>13</v>
      </c>
      <c r="E571" s="227" t="s">
        <v>625</v>
      </c>
    </row>
    <row r="572" spans="1:5" ht="15" customHeight="1" x14ac:dyDescent="0.25">
      <c r="A572" s="228" t="str">
        <f t="shared" si="14"/>
        <v>DNV-T I - 14</v>
      </c>
      <c r="B572" s="228">
        <v>14</v>
      </c>
      <c r="E572" s="227" t="s">
        <v>626</v>
      </c>
    </row>
    <row r="573" spans="1:5" ht="15" customHeight="1" x14ac:dyDescent="0.25">
      <c r="A573" s="228" t="str">
        <f t="shared" si="14"/>
        <v>DNV-T I - 15</v>
      </c>
      <c r="B573" s="228">
        <v>15</v>
      </c>
      <c r="E573" s="227" t="s">
        <v>627</v>
      </c>
    </row>
    <row r="574" spans="1:5" ht="15" customHeight="1" x14ac:dyDescent="0.25">
      <c r="A574" s="228" t="str">
        <f t="shared" si="14"/>
        <v>DNV-T I - 16</v>
      </c>
      <c r="B574" s="228">
        <v>16</v>
      </c>
      <c r="E574" s="227" t="s">
        <v>628</v>
      </c>
    </row>
    <row r="575" spans="1:5" ht="15" customHeight="1" x14ac:dyDescent="0.25">
      <c r="A575" s="228" t="str">
        <f t="shared" si="14"/>
        <v>DNV-T I - 17</v>
      </c>
      <c r="B575" s="228">
        <v>17</v>
      </c>
      <c r="E575" s="227" t="s">
        <v>629</v>
      </c>
    </row>
    <row r="576" spans="1:5" ht="15" customHeight="1" x14ac:dyDescent="0.25">
      <c r="A576" s="228" t="str">
        <f t="shared" si="14"/>
        <v>DNV-T I - 18</v>
      </c>
      <c r="B576" s="228">
        <v>18</v>
      </c>
      <c r="E576" s="227" t="s">
        <v>630</v>
      </c>
    </row>
    <row r="577" spans="1:5" ht="15" customHeight="1" x14ac:dyDescent="0.25">
      <c r="A577" s="228" t="str">
        <f t="shared" si="14"/>
        <v>DNV-T I - 19</v>
      </c>
      <c r="B577" s="228">
        <v>19</v>
      </c>
      <c r="E577" s="227" t="s">
        <v>631</v>
      </c>
    </row>
    <row r="578" spans="1:5" ht="15" customHeight="1" x14ac:dyDescent="0.25">
      <c r="A578" s="228" t="str">
        <f t="shared" si="14"/>
        <v>DNV-T I - 20</v>
      </c>
      <c r="B578" s="228">
        <v>20</v>
      </c>
      <c r="E578" s="227" t="s">
        <v>632</v>
      </c>
    </row>
    <row r="579" spans="1:5" ht="15" customHeight="1" x14ac:dyDescent="0.25">
      <c r="A579" s="228" t="str">
        <f t="shared" si="14"/>
        <v>DNV-T I - 21</v>
      </c>
      <c r="B579" s="228">
        <v>21</v>
      </c>
      <c r="E579" s="227" t="s">
        <v>633</v>
      </c>
    </row>
    <row r="580" spans="1:5" ht="15" customHeight="1" x14ac:dyDescent="0.25">
      <c r="A580" s="228" t="str">
        <f t="shared" si="14"/>
        <v>DNV-T I - 22</v>
      </c>
      <c r="B580" s="228">
        <v>22</v>
      </c>
      <c r="E580" s="227" t="s">
        <v>634</v>
      </c>
    </row>
    <row r="581" spans="1:5" ht="15" customHeight="1" x14ac:dyDescent="0.25">
      <c r="A581" s="228" t="str">
        <f t="shared" si="14"/>
        <v>DNV-T I - 23</v>
      </c>
      <c r="B581" s="228">
        <v>23</v>
      </c>
      <c r="E581" s="227" t="s">
        <v>635</v>
      </c>
    </row>
    <row r="582" spans="1:5" ht="15" customHeight="1" x14ac:dyDescent="0.25">
      <c r="A582" s="228" t="str">
        <f t="shared" si="14"/>
        <v>DNV-T I - 24</v>
      </c>
      <c r="B582" s="228">
        <v>24</v>
      </c>
      <c r="E582" s="227" t="s">
        <v>636</v>
      </c>
    </row>
    <row r="583" spans="1:5" ht="15" customHeight="1" x14ac:dyDescent="0.25">
      <c r="A583" s="228" t="str">
        <f t="shared" si="14"/>
        <v>DNV-T I - 25</v>
      </c>
      <c r="B583" s="228">
        <v>25</v>
      </c>
      <c r="E583" s="227" t="s">
        <v>637</v>
      </c>
    </row>
    <row r="584" spans="1:5" ht="15" customHeight="1" x14ac:dyDescent="0.25">
      <c r="A584" s="228" t="str">
        <f t="shared" si="14"/>
        <v>DNV-T I - 26</v>
      </c>
      <c r="B584" s="228">
        <v>26</v>
      </c>
      <c r="E584" s="227" t="s">
        <v>638</v>
      </c>
    </row>
    <row r="585" spans="1:5" ht="15" customHeight="1" x14ac:dyDescent="0.25">
      <c r="A585" s="228" t="str">
        <f t="shared" si="14"/>
        <v>DNV-T I - 27</v>
      </c>
      <c r="B585" s="228">
        <v>27</v>
      </c>
      <c r="E585" s="227" t="s">
        <v>639</v>
      </c>
    </row>
    <row r="586" spans="1:5" ht="15" customHeight="1" x14ac:dyDescent="0.25">
      <c r="A586" s="228" t="str">
        <f t="shared" si="14"/>
        <v>DNV-T I - 28</v>
      </c>
      <c r="B586" s="228">
        <v>28</v>
      </c>
      <c r="E586" s="227" t="s">
        <v>640</v>
      </c>
    </row>
    <row r="587" spans="1:5" ht="15" customHeight="1" x14ac:dyDescent="0.25">
      <c r="A587" s="228" t="str">
        <f t="shared" si="14"/>
        <v>DNV-T I - 29</v>
      </c>
      <c r="B587" s="228">
        <v>29</v>
      </c>
      <c r="E587" s="227" t="s">
        <v>641</v>
      </c>
    </row>
    <row r="588" spans="1:5" ht="15" customHeight="1" x14ac:dyDescent="0.25">
      <c r="A588" s="228" t="str">
        <f t="shared" si="14"/>
        <v>DNV-T I - 30</v>
      </c>
      <c r="B588" s="228">
        <v>30</v>
      </c>
      <c r="E588" s="227" t="s">
        <v>642</v>
      </c>
    </row>
    <row r="589" spans="1:5" ht="15" customHeight="1" x14ac:dyDescent="0.25">
      <c r="A589" s="228" t="str">
        <f t="shared" si="14"/>
        <v>DNV-T I - 31</v>
      </c>
      <c r="B589" s="228">
        <v>31</v>
      </c>
      <c r="E589" s="227" t="s">
        <v>643</v>
      </c>
    </row>
    <row r="590" spans="1:5" ht="15" customHeight="1" x14ac:dyDescent="0.25">
      <c r="A590" s="228" t="str">
        <f t="shared" si="14"/>
        <v>DNV-T I - 32</v>
      </c>
      <c r="B590" s="228">
        <v>32</v>
      </c>
      <c r="E590" s="227" t="s">
        <v>644</v>
      </c>
    </row>
    <row r="591" spans="1:5" ht="15" customHeight="1" x14ac:dyDescent="0.25">
      <c r="A591" s="228" t="str">
        <f t="shared" si="14"/>
        <v>DNV-T I - 33</v>
      </c>
      <c r="B591" s="228">
        <v>33</v>
      </c>
      <c r="E591" s="227" t="s">
        <v>645</v>
      </c>
    </row>
    <row r="592" spans="1:5" ht="15" customHeight="1" x14ac:dyDescent="0.25">
      <c r="A592" s="228" t="str">
        <f t="shared" si="14"/>
        <v>DNV-T I - 34</v>
      </c>
      <c r="B592" s="228">
        <v>34</v>
      </c>
      <c r="E592" s="227" t="s">
        <v>646</v>
      </c>
    </row>
    <row r="593" spans="1:5" ht="15" customHeight="1" x14ac:dyDescent="0.25">
      <c r="A593" s="228" t="str">
        <f t="shared" si="14"/>
        <v>DNV-T I - 35</v>
      </c>
      <c r="B593" s="228">
        <v>35</v>
      </c>
      <c r="E593" s="227" t="s">
        <v>647</v>
      </c>
    </row>
    <row r="594" spans="1:5" ht="15" customHeight="1" x14ac:dyDescent="0.25">
      <c r="A594" s="228" t="str">
        <f t="shared" si="14"/>
        <v>DNV-T I - 36</v>
      </c>
      <c r="B594" s="228">
        <v>36</v>
      </c>
      <c r="E594" s="227" t="s">
        <v>648</v>
      </c>
    </row>
    <row r="595" spans="1:5" ht="15" customHeight="1" x14ac:dyDescent="0.25">
      <c r="A595" s="228" t="str">
        <f t="shared" si="14"/>
        <v>DNV-T I - 37</v>
      </c>
      <c r="B595" s="228">
        <v>37</v>
      </c>
      <c r="E595" s="227" t="s">
        <v>649</v>
      </c>
    </row>
    <row r="596" spans="1:5" ht="15" customHeight="1" x14ac:dyDescent="0.25">
      <c r="A596" s="228" t="str">
        <f t="shared" si="14"/>
        <v>DNV-T I - 38</v>
      </c>
      <c r="B596" s="228">
        <v>38</v>
      </c>
      <c r="E596" s="227" t="s">
        <v>650</v>
      </c>
    </row>
    <row r="597" spans="1:5" ht="15" customHeight="1" x14ac:dyDescent="0.25">
      <c r="A597" s="228" t="str">
        <f t="shared" si="14"/>
        <v>DNV-T I - 39</v>
      </c>
      <c r="B597" s="228">
        <v>39</v>
      </c>
      <c r="E597" s="227" t="s">
        <v>651</v>
      </c>
    </row>
    <row r="598" spans="1:5" ht="15" customHeight="1" x14ac:dyDescent="0.25">
      <c r="A598" s="228" t="str">
        <f t="shared" si="14"/>
        <v>DNV-T I - 40</v>
      </c>
      <c r="B598" s="228">
        <v>40</v>
      </c>
      <c r="E598" s="227" t="s">
        <v>652</v>
      </c>
    </row>
    <row r="599" spans="1:5" ht="15" customHeight="1" x14ac:dyDescent="0.25">
      <c r="A599" s="228" t="str">
        <f t="shared" si="14"/>
        <v>DNV-T I - 41</v>
      </c>
      <c r="B599" s="228">
        <v>41</v>
      </c>
      <c r="E599" s="227" t="s">
        <v>653</v>
      </c>
    </row>
    <row r="600" spans="1:5" ht="15" customHeight="1" x14ac:dyDescent="0.25">
      <c r="A600" s="228" t="str">
        <f t="shared" si="14"/>
        <v>DNV-T I - 42</v>
      </c>
      <c r="B600" s="228">
        <v>42</v>
      </c>
      <c r="E600" s="227" t="s">
        <v>654</v>
      </c>
    </row>
    <row r="601" spans="1:5" ht="15" customHeight="1" x14ac:dyDescent="0.25">
      <c r="A601" s="228" t="str">
        <f t="shared" si="14"/>
        <v>DNV-T I - 43</v>
      </c>
      <c r="B601" s="228">
        <v>43</v>
      </c>
      <c r="E601" s="227" t="s">
        <v>655</v>
      </c>
    </row>
    <row r="602" spans="1:5" ht="15" customHeight="1" x14ac:dyDescent="0.25">
      <c r="A602" s="228" t="str">
        <f t="shared" si="14"/>
        <v>DNV-T I - 44</v>
      </c>
      <c r="B602" s="228">
        <v>44</v>
      </c>
      <c r="E602" s="227" t="s">
        <v>656</v>
      </c>
    </row>
    <row r="603" spans="1:5" ht="15" customHeight="1" x14ac:dyDescent="0.25">
      <c r="A603" s="228" t="str">
        <f t="shared" si="14"/>
        <v>DNV-T I - 45</v>
      </c>
      <c r="B603" s="228">
        <v>45</v>
      </c>
      <c r="E603" s="227" t="s">
        <v>657</v>
      </c>
    </row>
    <row r="604" spans="1:5" ht="15" customHeight="1" x14ac:dyDescent="0.25">
      <c r="A604" s="228" t="str">
        <f t="shared" si="14"/>
        <v>DNV-T I - 46</v>
      </c>
      <c r="B604" s="228">
        <v>46</v>
      </c>
      <c r="E604" s="227" t="s">
        <v>658</v>
      </c>
    </row>
    <row r="605" spans="1:5" ht="15" customHeight="1" x14ac:dyDescent="0.25">
      <c r="A605" s="228" t="str">
        <f t="shared" si="14"/>
        <v>DNV-T I - 47</v>
      </c>
      <c r="B605" s="228">
        <v>47</v>
      </c>
      <c r="E605" s="227" t="s">
        <v>659</v>
      </c>
    </row>
    <row r="606" spans="1:5" ht="15" customHeight="1" x14ac:dyDescent="0.25">
      <c r="A606" s="228" t="str">
        <f t="shared" si="14"/>
        <v>DNV-T I - 48</v>
      </c>
      <c r="B606" s="228">
        <v>48</v>
      </c>
      <c r="E606" s="227" t="s">
        <v>660</v>
      </c>
    </row>
    <row r="607" spans="1:5" ht="15" customHeight="1" x14ac:dyDescent="0.25">
      <c r="A607" s="228" t="str">
        <f t="shared" si="14"/>
        <v>DNV-T I - 49</v>
      </c>
      <c r="B607" s="228">
        <v>49</v>
      </c>
      <c r="E607" s="227" t="s">
        <v>661</v>
      </c>
    </row>
    <row r="608" spans="1:5" ht="15" customHeight="1" x14ac:dyDescent="0.25">
      <c r="A608" s="228" t="str">
        <f t="shared" si="14"/>
        <v>DNV-T I - 50</v>
      </c>
      <c r="B608" s="228">
        <v>50</v>
      </c>
      <c r="E608" s="227" t="s">
        <v>662</v>
      </c>
    </row>
    <row r="609" spans="1:5" ht="15" customHeight="1" x14ac:dyDescent="0.25">
      <c r="A609" s="228" t="str">
        <f t="shared" si="14"/>
        <v>DNV-T I - 51</v>
      </c>
      <c r="B609" s="228">
        <v>51</v>
      </c>
      <c r="E609" s="227" t="s">
        <v>663</v>
      </c>
    </row>
    <row r="610" spans="1:5" ht="15" customHeight="1" x14ac:dyDescent="0.25">
      <c r="A610" s="228" t="str">
        <f t="shared" si="14"/>
        <v>DNV-T I - 52</v>
      </c>
      <c r="B610" s="228">
        <v>52</v>
      </c>
      <c r="E610" s="227" t="s">
        <v>664</v>
      </c>
    </row>
    <row r="611" spans="1:5" ht="15" customHeight="1" x14ac:dyDescent="0.25">
      <c r="A611" s="228" t="str">
        <f t="shared" si="14"/>
        <v>DNV-T I - 53</v>
      </c>
      <c r="B611" s="228">
        <v>53</v>
      </c>
      <c r="E611" s="227" t="s">
        <v>665</v>
      </c>
    </row>
    <row r="612" spans="1:5" ht="15" customHeight="1" x14ac:dyDescent="0.25">
      <c r="A612" s="228" t="str">
        <f t="shared" si="14"/>
        <v>DNV-T I - 54</v>
      </c>
      <c r="B612" s="228">
        <v>54</v>
      </c>
      <c r="E612" s="227" t="s">
        <v>666</v>
      </c>
    </row>
    <row r="613" spans="1:5" ht="15" customHeight="1" x14ac:dyDescent="0.25">
      <c r="A613" s="228" t="str">
        <f t="shared" si="14"/>
        <v>DNV-T I - 55</v>
      </c>
      <c r="B613" s="228">
        <v>55</v>
      </c>
      <c r="E613" s="227" t="s">
        <v>667</v>
      </c>
    </row>
    <row r="614" spans="1:5" ht="15" customHeight="1" x14ac:dyDescent="0.25">
      <c r="A614" s="228" t="str">
        <f t="shared" si="14"/>
        <v>DNV-T I - 56</v>
      </c>
      <c r="B614" s="228">
        <v>56</v>
      </c>
      <c r="E614" s="227" t="s">
        <v>668</v>
      </c>
    </row>
    <row r="615" spans="1:5" ht="15" customHeight="1" x14ac:dyDescent="0.25">
      <c r="A615" s="228" t="str">
        <f t="shared" si="14"/>
        <v>DNV-T I - 57</v>
      </c>
      <c r="B615" s="228">
        <v>57</v>
      </c>
      <c r="E615" s="227" t="s">
        <v>669</v>
      </c>
    </row>
    <row r="616" spans="1:5" ht="15" customHeight="1" x14ac:dyDescent="0.25">
      <c r="A616" s="228" t="str">
        <f t="shared" si="14"/>
        <v>DNV-T I - 58</v>
      </c>
      <c r="B616" s="228">
        <v>58</v>
      </c>
      <c r="E616" s="227" t="s">
        <v>670</v>
      </c>
    </row>
    <row r="617" spans="1:5" ht="15" customHeight="1" x14ac:dyDescent="0.25">
      <c r="A617" s="228" t="str">
        <f t="shared" si="14"/>
        <v>DNV-T I - 59</v>
      </c>
      <c r="B617" s="228">
        <v>59</v>
      </c>
      <c r="E617" s="227" t="s">
        <v>671</v>
      </c>
    </row>
    <row r="618" spans="1:5" ht="15" customHeight="1" x14ac:dyDescent="0.25">
      <c r="A618" s="228" t="str">
        <f t="shared" si="14"/>
        <v>DNV-T I - 60</v>
      </c>
      <c r="B618" s="228">
        <v>60</v>
      </c>
      <c r="E618" s="227" t="s">
        <v>672</v>
      </c>
    </row>
    <row r="619" spans="1:5" ht="15" customHeight="1" x14ac:dyDescent="0.25">
      <c r="A619" s="228" t="str">
        <f t="shared" si="14"/>
        <v>DNV-T I - 61</v>
      </c>
      <c r="B619" s="228">
        <v>61</v>
      </c>
      <c r="E619" s="227" t="s">
        <v>673</v>
      </c>
    </row>
    <row r="620" spans="1:5" ht="15" customHeight="1" x14ac:dyDescent="0.25">
      <c r="A620" s="228" t="str">
        <f t="shared" si="14"/>
        <v>DNV-T I - 62</v>
      </c>
      <c r="B620" s="228">
        <v>62</v>
      </c>
      <c r="E620" s="227" t="s">
        <v>674</v>
      </c>
    </row>
    <row r="621" spans="1:5" ht="15" customHeight="1" x14ac:dyDescent="0.25">
      <c r="A621" s="228" t="str">
        <f t="shared" si="14"/>
        <v>DNV-T I - 63</v>
      </c>
      <c r="B621" s="228">
        <v>63</v>
      </c>
      <c r="E621" s="227" t="s">
        <v>675</v>
      </c>
    </row>
    <row r="622" spans="1:5" ht="15" customHeight="1" x14ac:dyDescent="0.25">
      <c r="A622" s="228" t="str">
        <f t="shared" si="14"/>
        <v>DNV-T I - 64</v>
      </c>
      <c r="B622" s="228">
        <v>64</v>
      </c>
      <c r="E622" s="227" t="s">
        <v>676</v>
      </c>
    </row>
    <row r="623" spans="1:5" ht="15" customHeight="1" x14ac:dyDescent="0.25">
      <c r="A623" s="228" t="str">
        <f t="shared" ref="A623:A676" si="15">CONCATENATE("DNV-T I - ",B623)</f>
        <v>DNV-T I - 65</v>
      </c>
      <c r="B623" s="228">
        <v>65</v>
      </c>
      <c r="E623" s="227" t="s">
        <v>677</v>
      </c>
    </row>
    <row r="624" spans="1:5" ht="15" customHeight="1" x14ac:dyDescent="0.25">
      <c r="A624" s="228" t="str">
        <f t="shared" si="15"/>
        <v>DNV-T I - 66</v>
      </c>
      <c r="B624" s="228">
        <v>66</v>
      </c>
      <c r="E624" s="227" t="s">
        <v>678</v>
      </c>
    </row>
    <row r="625" spans="1:5" ht="15" customHeight="1" x14ac:dyDescent="0.25">
      <c r="A625" s="228" t="str">
        <f t="shared" si="15"/>
        <v>DNV-T I - 67</v>
      </c>
      <c r="B625" s="228">
        <v>67</v>
      </c>
      <c r="E625" s="227" t="s">
        <v>679</v>
      </c>
    </row>
    <row r="626" spans="1:5" ht="15" customHeight="1" x14ac:dyDescent="0.25">
      <c r="A626" s="228" t="str">
        <f t="shared" si="15"/>
        <v>DNV-T I - 68</v>
      </c>
      <c r="B626" s="228">
        <v>68</v>
      </c>
      <c r="E626" s="227" t="s">
        <v>680</v>
      </c>
    </row>
    <row r="627" spans="1:5" ht="15" customHeight="1" x14ac:dyDescent="0.25">
      <c r="A627" s="228" t="str">
        <f t="shared" si="15"/>
        <v>DNV-T I - 69</v>
      </c>
      <c r="B627" s="228">
        <v>69</v>
      </c>
      <c r="E627" s="227" t="s">
        <v>681</v>
      </c>
    </row>
    <row r="628" spans="1:5" ht="15" customHeight="1" x14ac:dyDescent="0.25">
      <c r="A628" s="228" t="str">
        <f t="shared" si="15"/>
        <v>DNV-T I - 70</v>
      </c>
      <c r="B628" s="228">
        <v>70</v>
      </c>
      <c r="E628" s="227" t="s">
        <v>682</v>
      </c>
    </row>
    <row r="629" spans="1:5" ht="15" customHeight="1" x14ac:dyDescent="0.25">
      <c r="A629" s="228" t="str">
        <f t="shared" si="15"/>
        <v>DNV-T I - 71</v>
      </c>
      <c r="B629" s="228">
        <v>71</v>
      </c>
      <c r="E629" s="227" t="s">
        <v>683</v>
      </c>
    </row>
    <row r="630" spans="1:5" ht="15" customHeight="1" x14ac:dyDescent="0.25">
      <c r="A630" s="228" t="str">
        <f t="shared" si="15"/>
        <v>DNV-T I - 72</v>
      </c>
      <c r="B630" s="228">
        <v>72</v>
      </c>
      <c r="E630" s="227" t="s">
        <v>684</v>
      </c>
    </row>
    <row r="631" spans="1:5" ht="15" customHeight="1" x14ac:dyDescent="0.25">
      <c r="A631" s="228" t="str">
        <f t="shared" si="15"/>
        <v>DNV-T I - 73</v>
      </c>
      <c r="B631" s="228">
        <v>73</v>
      </c>
      <c r="E631" s="227" t="s">
        <v>685</v>
      </c>
    </row>
    <row r="632" spans="1:5" ht="15" customHeight="1" x14ac:dyDescent="0.25">
      <c r="A632" s="228" t="str">
        <f t="shared" si="15"/>
        <v>DNV-T I - 74</v>
      </c>
      <c r="B632" s="228">
        <v>74</v>
      </c>
      <c r="E632" s="227" t="s">
        <v>686</v>
      </c>
    </row>
    <row r="633" spans="1:5" ht="15" customHeight="1" x14ac:dyDescent="0.25">
      <c r="A633" s="228" t="str">
        <f t="shared" si="15"/>
        <v>DNV-T I - 75</v>
      </c>
      <c r="B633" s="228">
        <v>75</v>
      </c>
      <c r="E633" s="227" t="s">
        <v>687</v>
      </c>
    </row>
    <row r="634" spans="1:5" ht="15" customHeight="1" x14ac:dyDescent="0.25">
      <c r="A634" s="228"/>
    </row>
    <row r="635" spans="1:5" ht="15" customHeight="1" x14ac:dyDescent="0.25">
      <c r="A635" s="228"/>
    </row>
    <row r="636" spans="1:5" ht="15" customHeight="1" x14ac:dyDescent="0.25">
      <c r="A636" s="228" t="str">
        <f t="shared" si="15"/>
        <v>DNV-T I - 78</v>
      </c>
      <c r="B636" s="228">
        <v>78</v>
      </c>
      <c r="E636" s="227" t="s">
        <v>688</v>
      </c>
    </row>
    <row r="637" spans="1:5" ht="15" customHeight="1" x14ac:dyDescent="0.25">
      <c r="A637" s="228" t="str">
        <f t="shared" si="15"/>
        <v>DNV-T I - 79</v>
      </c>
      <c r="B637" s="228">
        <v>79</v>
      </c>
      <c r="E637" s="227" t="s">
        <v>689</v>
      </c>
    </row>
    <row r="638" spans="1:5" ht="15" customHeight="1" x14ac:dyDescent="0.25">
      <c r="A638" s="228" t="str">
        <f t="shared" si="15"/>
        <v>DNV-T I - 80</v>
      </c>
      <c r="B638" s="228">
        <v>80</v>
      </c>
      <c r="E638" s="227" t="s">
        <v>690</v>
      </c>
    </row>
    <row r="639" spans="1:5" ht="15" customHeight="1" x14ac:dyDescent="0.25">
      <c r="A639" s="228" t="str">
        <f t="shared" si="15"/>
        <v>DNV-T I - 81</v>
      </c>
      <c r="B639" s="228">
        <v>81</v>
      </c>
      <c r="E639" s="227" t="s">
        <v>691</v>
      </c>
    </row>
    <row r="640" spans="1:5" ht="15" customHeight="1" x14ac:dyDescent="0.25">
      <c r="A640" s="228" t="str">
        <f t="shared" si="15"/>
        <v>DNV-T I - 82</v>
      </c>
      <c r="B640" s="228">
        <v>82</v>
      </c>
      <c r="E640" s="227" t="s">
        <v>692</v>
      </c>
    </row>
    <row r="641" spans="1:5" ht="15" customHeight="1" x14ac:dyDescent="0.25">
      <c r="A641" s="228" t="str">
        <f t="shared" si="15"/>
        <v>DNV-T I - 83</v>
      </c>
      <c r="B641" s="228">
        <v>83</v>
      </c>
      <c r="E641" s="227" t="s">
        <v>693</v>
      </c>
    </row>
    <row r="642" spans="1:5" ht="15" customHeight="1" x14ac:dyDescent="0.25">
      <c r="A642" s="228" t="str">
        <f t="shared" si="15"/>
        <v>DNV-T I - 84</v>
      </c>
      <c r="B642" s="228">
        <v>84</v>
      </c>
      <c r="E642" s="227" t="s">
        <v>694</v>
      </c>
    </row>
    <row r="643" spans="1:5" ht="15" customHeight="1" x14ac:dyDescent="0.25">
      <c r="A643" s="228" t="str">
        <f t="shared" si="15"/>
        <v>DNV-T I - 85</v>
      </c>
      <c r="B643" s="228">
        <v>85</v>
      </c>
      <c r="E643" s="227" t="s">
        <v>695</v>
      </c>
    </row>
    <row r="644" spans="1:5" ht="15" customHeight="1" x14ac:dyDescent="0.25">
      <c r="A644" s="228" t="str">
        <f t="shared" si="15"/>
        <v>DNV-T I - 86</v>
      </c>
      <c r="B644" s="228">
        <v>86</v>
      </c>
      <c r="E644" s="227" t="s">
        <v>696</v>
      </c>
    </row>
    <row r="645" spans="1:5" ht="15" customHeight="1" x14ac:dyDescent="0.25">
      <c r="A645" s="228" t="str">
        <f t="shared" si="15"/>
        <v>DNV-T I - 86.1</v>
      </c>
      <c r="B645" s="228" t="s">
        <v>697</v>
      </c>
      <c r="E645" s="227" t="s">
        <v>698</v>
      </c>
    </row>
    <row r="646" spans="1:5" ht="15" customHeight="1" x14ac:dyDescent="0.25">
      <c r="A646" s="228" t="str">
        <f t="shared" si="15"/>
        <v>DNV-T I - 86.1.1</v>
      </c>
      <c r="B646" s="228" t="s">
        <v>699</v>
      </c>
      <c r="E646" s="227" t="s">
        <v>700</v>
      </c>
    </row>
    <row r="647" spans="1:5" ht="15" customHeight="1" x14ac:dyDescent="0.25">
      <c r="A647" s="228" t="str">
        <f t="shared" si="15"/>
        <v>DNV-T I - 86.1.2</v>
      </c>
      <c r="B647" s="228" t="s">
        <v>701</v>
      </c>
      <c r="E647" s="227" t="s">
        <v>702</v>
      </c>
    </row>
    <row r="648" spans="1:5" ht="15" customHeight="1" x14ac:dyDescent="0.25">
      <c r="A648" s="228" t="str">
        <f t="shared" si="15"/>
        <v>DNV-T I - 86.1.3</v>
      </c>
      <c r="B648" s="228" t="s">
        <v>703</v>
      </c>
      <c r="E648" s="227" t="s">
        <v>704</v>
      </c>
    </row>
    <row r="649" spans="1:5" ht="15" customHeight="1" x14ac:dyDescent="0.25">
      <c r="A649" s="228" t="str">
        <f t="shared" si="15"/>
        <v>DNV-T I - 86.1.4</v>
      </c>
      <c r="B649" s="228" t="s">
        <v>705</v>
      </c>
      <c r="E649" s="227" t="s">
        <v>706</v>
      </c>
    </row>
    <row r="650" spans="1:5" ht="15" customHeight="1" x14ac:dyDescent="0.25">
      <c r="A650" s="228" t="str">
        <f t="shared" si="15"/>
        <v>DNV-T I - 86.1.5</v>
      </c>
      <c r="B650" s="228" t="s">
        <v>707</v>
      </c>
      <c r="E650" s="227" t="s">
        <v>708</v>
      </c>
    </row>
    <row r="651" spans="1:5" ht="15" customHeight="1" x14ac:dyDescent="0.25">
      <c r="A651" s="228" t="str">
        <f t="shared" si="15"/>
        <v>DNV-T I - 86.2</v>
      </c>
      <c r="B651" s="228" t="s">
        <v>709</v>
      </c>
      <c r="E651" s="227" t="s">
        <v>710</v>
      </c>
    </row>
    <row r="652" spans="1:5" ht="15" customHeight="1" x14ac:dyDescent="0.25">
      <c r="A652" s="228" t="str">
        <f t="shared" si="15"/>
        <v>DNV-T I - 86.2.1</v>
      </c>
      <c r="B652" s="228" t="s">
        <v>711</v>
      </c>
      <c r="E652" s="227" t="s">
        <v>700</v>
      </c>
    </row>
    <row r="653" spans="1:5" ht="15" customHeight="1" x14ac:dyDescent="0.25">
      <c r="A653" s="228" t="str">
        <f t="shared" si="15"/>
        <v>DNV-T I - 86.2.2</v>
      </c>
      <c r="B653" s="228" t="s">
        <v>712</v>
      </c>
      <c r="E653" s="227" t="s">
        <v>713</v>
      </c>
    </row>
    <row r="654" spans="1:5" ht="15" customHeight="1" x14ac:dyDescent="0.25">
      <c r="A654" s="228" t="str">
        <f t="shared" si="15"/>
        <v>DNV-T I - 86.2.3</v>
      </c>
      <c r="B654" s="228" t="s">
        <v>714</v>
      </c>
      <c r="E654" s="227" t="s">
        <v>702</v>
      </c>
    </row>
    <row r="655" spans="1:5" ht="15" customHeight="1" x14ac:dyDescent="0.25">
      <c r="A655" s="228" t="str">
        <f t="shared" si="15"/>
        <v>DNV-T I - 86.2.4</v>
      </c>
      <c r="B655" s="228" t="s">
        <v>715</v>
      </c>
      <c r="E655" s="227" t="s">
        <v>704</v>
      </c>
    </row>
    <row r="656" spans="1:5" ht="15" customHeight="1" x14ac:dyDescent="0.25">
      <c r="A656" s="228" t="str">
        <f t="shared" si="15"/>
        <v>DNV-T I - 86.2.5</v>
      </c>
      <c r="B656" s="228" t="s">
        <v>716</v>
      </c>
      <c r="E656" s="227" t="s">
        <v>706</v>
      </c>
    </row>
    <row r="657" spans="1:5" ht="15" customHeight="1" x14ac:dyDescent="0.25">
      <c r="A657" s="228" t="str">
        <f t="shared" si="15"/>
        <v>DNV-T I - 86.2.6</v>
      </c>
      <c r="B657" s="228" t="s">
        <v>717</v>
      </c>
      <c r="E657" s="227" t="s">
        <v>708</v>
      </c>
    </row>
    <row r="658" spans="1:5" ht="15" customHeight="1" x14ac:dyDescent="0.25">
      <c r="A658" s="228" t="str">
        <f t="shared" si="15"/>
        <v>DNV-T I - 87</v>
      </c>
      <c r="B658" s="228">
        <v>87</v>
      </c>
      <c r="E658" s="227" t="s">
        <v>718</v>
      </c>
    </row>
    <row r="659" spans="1:5" ht="15" customHeight="1" x14ac:dyDescent="0.25">
      <c r="A659" s="228" t="str">
        <f t="shared" si="15"/>
        <v>DNV-T I - 88</v>
      </c>
      <c r="B659" s="228">
        <v>88</v>
      </c>
      <c r="E659" s="227" t="s">
        <v>719</v>
      </c>
    </row>
    <row r="660" spans="1:5" ht="15" customHeight="1" x14ac:dyDescent="0.25">
      <c r="A660" s="228" t="str">
        <f t="shared" si="15"/>
        <v>DNV-T I - 89</v>
      </c>
      <c r="B660" s="228">
        <v>89</v>
      </c>
      <c r="E660" s="227" t="s">
        <v>720</v>
      </c>
    </row>
    <row r="661" spans="1:5" ht="15" customHeight="1" x14ac:dyDescent="0.25">
      <c r="A661" s="228" t="str">
        <f t="shared" si="15"/>
        <v>DNV-T I - 90</v>
      </c>
      <c r="B661" s="228">
        <v>90</v>
      </c>
      <c r="E661" s="227" t="s">
        <v>721</v>
      </c>
    </row>
    <row r="662" spans="1:5" ht="15" customHeight="1" x14ac:dyDescent="0.25">
      <c r="A662" s="228" t="str">
        <f t="shared" si="15"/>
        <v>DNV-T I - 91</v>
      </c>
      <c r="B662" s="228">
        <v>91</v>
      </c>
      <c r="E662" s="227" t="s">
        <v>722</v>
      </c>
    </row>
    <row r="663" spans="1:5" ht="15" customHeight="1" x14ac:dyDescent="0.25">
      <c r="A663" s="228" t="str">
        <f t="shared" si="15"/>
        <v>DNV-T I - 92</v>
      </c>
      <c r="B663" s="228">
        <v>92</v>
      </c>
      <c r="E663" s="227" t="s">
        <v>723</v>
      </c>
    </row>
    <row r="664" spans="1:5" ht="15" customHeight="1" x14ac:dyDescent="0.25">
      <c r="A664" s="228" t="str">
        <f t="shared" si="15"/>
        <v>DNV-T I - 93</v>
      </c>
      <c r="B664" s="228">
        <v>93</v>
      </c>
      <c r="E664" s="227" t="s">
        <v>724</v>
      </c>
    </row>
    <row r="665" spans="1:5" ht="15" customHeight="1" x14ac:dyDescent="0.25">
      <c r="A665" s="228" t="str">
        <f t="shared" si="15"/>
        <v>DNV-T I - 94</v>
      </c>
      <c r="B665" s="228">
        <v>94</v>
      </c>
      <c r="E665" s="227" t="s">
        <v>725</v>
      </c>
    </row>
    <row r="666" spans="1:5" ht="15" customHeight="1" x14ac:dyDescent="0.25">
      <c r="A666" s="228" t="str">
        <f t="shared" si="15"/>
        <v>DNV-T I - 95</v>
      </c>
      <c r="B666" s="228">
        <v>95</v>
      </c>
      <c r="E666" s="227" t="s">
        <v>726</v>
      </c>
    </row>
    <row r="667" spans="1:5" ht="15" customHeight="1" x14ac:dyDescent="0.25">
      <c r="A667" s="228" t="str">
        <f t="shared" si="15"/>
        <v>DNV-T I - 96</v>
      </c>
      <c r="B667" s="228">
        <v>96</v>
      </c>
      <c r="E667" s="227" t="s">
        <v>727</v>
      </c>
    </row>
    <row r="668" spans="1:5" ht="15" customHeight="1" x14ac:dyDescent="0.25">
      <c r="A668" s="228" t="str">
        <f t="shared" si="15"/>
        <v>DNV-T I - 97</v>
      </c>
      <c r="B668" s="228">
        <v>97</v>
      </c>
      <c r="E668" s="227" t="s">
        <v>728</v>
      </c>
    </row>
    <row r="669" spans="1:5" ht="15" customHeight="1" x14ac:dyDescent="0.25">
      <c r="A669" s="228" t="str">
        <f t="shared" si="15"/>
        <v>DNV-T I - 98</v>
      </c>
      <c r="B669" s="228">
        <v>98</v>
      </c>
      <c r="E669" s="227" t="s">
        <v>729</v>
      </c>
    </row>
    <row r="670" spans="1:5" ht="15" customHeight="1" x14ac:dyDescent="0.25">
      <c r="A670" s="228" t="str">
        <f t="shared" si="15"/>
        <v>DNV-T I - 99</v>
      </c>
      <c r="B670" s="228">
        <v>99</v>
      </c>
      <c r="E670" s="227" t="s">
        <v>730</v>
      </c>
    </row>
    <row r="671" spans="1:5" ht="15" customHeight="1" x14ac:dyDescent="0.25">
      <c r="A671" s="228" t="str">
        <f t="shared" si="15"/>
        <v>DNV-T I - 100</v>
      </c>
      <c r="B671" s="228">
        <v>100</v>
      </c>
      <c r="E671" s="227" t="s">
        <v>731</v>
      </c>
    </row>
    <row r="672" spans="1:5" ht="15" customHeight="1" x14ac:dyDescent="0.25">
      <c r="A672" s="228" t="str">
        <f t="shared" si="15"/>
        <v>DNV-T I - 101</v>
      </c>
      <c r="B672" s="228">
        <v>101</v>
      </c>
      <c r="E672" s="227" t="s">
        <v>732</v>
      </c>
    </row>
    <row r="673" spans="1:5" ht="15" customHeight="1" x14ac:dyDescent="0.25">
      <c r="A673" s="228" t="str">
        <f t="shared" si="15"/>
        <v>DNV-T I - 102</v>
      </c>
      <c r="B673" s="228">
        <v>102</v>
      </c>
      <c r="E673" s="227" t="s">
        <v>733</v>
      </c>
    </row>
    <row r="674" spans="1:5" ht="15" customHeight="1" x14ac:dyDescent="0.25">
      <c r="A674" s="228" t="str">
        <f t="shared" si="15"/>
        <v>DNV-T I - 103</v>
      </c>
      <c r="B674" s="228">
        <v>103</v>
      </c>
      <c r="E674" s="227" t="s">
        <v>734</v>
      </c>
    </row>
    <row r="675" spans="1:5" ht="15" customHeight="1" x14ac:dyDescent="0.25">
      <c r="A675" s="228" t="str">
        <f t="shared" si="15"/>
        <v>DNV-T I - 104</v>
      </c>
      <c r="B675" s="228">
        <v>104</v>
      </c>
      <c r="E675" s="227" t="s">
        <v>735</v>
      </c>
    </row>
    <row r="676" spans="1:5" ht="15" customHeight="1" x14ac:dyDescent="0.25">
      <c r="A676" s="228" t="str">
        <f t="shared" si="15"/>
        <v>DNV-T I - 105</v>
      </c>
      <c r="B676" s="228">
        <v>105</v>
      </c>
      <c r="E676" s="227" t="s">
        <v>736</v>
      </c>
    </row>
    <row r="678" spans="1:5" ht="15" customHeight="1" x14ac:dyDescent="0.25">
      <c r="A678" s="258"/>
      <c r="B678" s="226" t="s">
        <v>737</v>
      </c>
      <c r="C678" s="225"/>
      <c r="D678" s="259"/>
      <c r="E678" s="258"/>
    </row>
    <row r="679" spans="1:5" ht="15" customHeight="1" x14ac:dyDescent="0.25">
      <c r="A679" s="228" t="str">
        <f t="shared" ref="A679:A713" si="16">CONCATENATE("DNV-TRC - ",E679)</f>
        <v>DNV-TRC - 1</v>
      </c>
      <c r="E679" s="260">
        <v>1</v>
      </c>
    </row>
    <row r="680" spans="1:5" ht="15" customHeight="1" x14ac:dyDescent="0.25">
      <c r="A680" s="228" t="str">
        <f t="shared" si="16"/>
        <v>DNV-TRC - 1,5</v>
      </c>
      <c r="E680" s="260">
        <v>1.5</v>
      </c>
    </row>
    <row r="681" spans="1:5" ht="15" customHeight="1" x14ac:dyDescent="0.25">
      <c r="A681" s="228" t="str">
        <f t="shared" si="16"/>
        <v>DNV-TRC - 2</v>
      </c>
      <c r="E681" s="260">
        <v>2</v>
      </c>
    </row>
    <row r="682" spans="1:5" ht="15" customHeight="1" x14ac:dyDescent="0.25">
      <c r="A682" s="228" t="str">
        <f t="shared" si="16"/>
        <v>DNV-TRC - 2,5</v>
      </c>
      <c r="E682" s="260">
        <v>2.5</v>
      </c>
    </row>
    <row r="683" spans="1:5" ht="15" customHeight="1" x14ac:dyDescent="0.25">
      <c r="A683" s="228" t="str">
        <f t="shared" si="16"/>
        <v>DNV-TRC - 3</v>
      </c>
      <c r="E683" s="260">
        <v>3</v>
      </c>
    </row>
    <row r="684" spans="1:5" ht="15" customHeight="1" x14ac:dyDescent="0.25">
      <c r="A684" s="228" t="str">
        <f t="shared" si="16"/>
        <v>DNV-TRC - 3,5</v>
      </c>
      <c r="E684" s="260">
        <v>3.5</v>
      </c>
    </row>
    <row r="685" spans="1:5" ht="15" customHeight="1" x14ac:dyDescent="0.25">
      <c r="A685" s="228" t="str">
        <f t="shared" si="16"/>
        <v>DNV-TRC - 4</v>
      </c>
      <c r="E685" s="260">
        <v>4</v>
      </c>
    </row>
    <row r="686" spans="1:5" ht="15" customHeight="1" x14ac:dyDescent="0.25">
      <c r="A686" s="228" t="str">
        <f t="shared" si="16"/>
        <v>DNV-TRC - 4,5</v>
      </c>
      <c r="E686" s="260">
        <v>4.5</v>
      </c>
    </row>
    <row r="687" spans="1:5" ht="15" customHeight="1" x14ac:dyDescent="0.25">
      <c r="A687" s="228" t="str">
        <f t="shared" si="16"/>
        <v>DNV-TRC - 5</v>
      </c>
      <c r="E687" s="260">
        <v>5</v>
      </c>
    </row>
    <row r="688" spans="1:5" ht="15" customHeight="1" x14ac:dyDescent="0.25">
      <c r="A688" s="228" t="str">
        <f t="shared" si="16"/>
        <v>DNV-TRC - 6</v>
      </c>
      <c r="E688" s="260">
        <v>6</v>
      </c>
    </row>
    <row r="689" spans="1:5" ht="15" customHeight="1" x14ac:dyDescent="0.25">
      <c r="A689" s="228" t="str">
        <f t="shared" si="16"/>
        <v>DNV-TRC - 7</v>
      </c>
      <c r="E689" s="260">
        <v>7</v>
      </c>
    </row>
    <row r="690" spans="1:5" ht="15" customHeight="1" x14ac:dyDescent="0.25">
      <c r="A690" s="228" t="str">
        <f t="shared" si="16"/>
        <v>DNV-TRC - 8</v>
      </c>
      <c r="E690" s="260">
        <v>8</v>
      </c>
    </row>
    <row r="691" spans="1:5" ht="15" customHeight="1" x14ac:dyDescent="0.25">
      <c r="A691" s="228" t="str">
        <f t="shared" si="16"/>
        <v>DNV-TRC - 9</v>
      </c>
      <c r="E691" s="260">
        <v>9</v>
      </c>
    </row>
    <row r="692" spans="1:5" ht="15" customHeight="1" x14ac:dyDescent="0.25">
      <c r="A692" s="228" t="str">
        <f t="shared" si="16"/>
        <v>DNV-TRC - 10</v>
      </c>
      <c r="E692" s="260">
        <v>10</v>
      </c>
    </row>
    <row r="693" spans="1:5" ht="15" customHeight="1" x14ac:dyDescent="0.25">
      <c r="A693" s="228" t="str">
        <f t="shared" si="16"/>
        <v>DNV-TRC - 12</v>
      </c>
      <c r="E693" s="260">
        <v>12</v>
      </c>
    </row>
    <row r="694" spans="1:5" ht="15" customHeight="1" x14ac:dyDescent="0.25">
      <c r="A694" s="228" t="str">
        <f t="shared" si="16"/>
        <v>DNV-TRC - 15</v>
      </c>
      <c r="E694" s="260">
        <v>15</v>
      </c>
    </row>
    <row r="695" spans="1:5" ht="15" customHeight="1" x14ac:dyDescent="0.25">
      <c r="A695" s="228" t="str">
        <f t="shared" si="16"/>
        <v>DNV-TRC - 17</v>
      </c>
      <c r="E695" s="260">
        <v>17</v>
      </c>
    </row>
    <row r="696" spans="1:5" ht="15" customHeight="1" x14ac:dyDescent="0.25">
      <c r="A696" s="228" t="str">
        <f t="shared" si="16"/>
        <v>DNV-TRC - 19</v>
      </c>
      <c r="E696" s="260">
        <v>19</v>
      </c>
    </row>
    <row r="697" spans="1:5" ht="15" customHeight="1" x14ac:dyDescent="0.25">
      <c r="A697" s="228" t="str">
        <f t="shared" si="16"/>
        <v>DNV-TRC - 20</v>
      </c>
      <c r="E697" s="260">
        <v>20</v>
      </c>
    </row>
    <row r="698" spans="1:5" ht="15" customHeight="1" x14ac:dyDescent="0.25">
      <c r="A698" s="228" t="str">
        <f t="shared" si="16"/>
        <v>DNV-TRC - 25</v>
      </c>
      <c r="E698" s="260">
        <v>25</v>
      </c>
    </row>
    <row r="699" spans="1:5" ht="15" customHeight="1" x14ac:dyDescent="0.25">
      <c r="A699" s="228" t="str">
        <f t="shared" si="16"/>
        <v>DNV-TRC - 30</v>
      </c>
      <c r="E699" s="260">
        <v>30</v>
      </c>
    </row>
    <row r="700" spans="1:5" ht="15" customHeight="1" x14ac:dyDescent="0.25">
      <c r="A700" s="228" t="str">
        <f t="shared" si="16"/>
        <v>DNV-TRC - 35</v>
      </c>
      <c r="E700" s="260">
        <v>35</v>
      </c>
    </row>
    <row r="701" spans="1:5" ht="15" customHeight="1" x14ac:dyDescent="0.25">
      <c r="A701" s="228" t="str">
        <f t="shared" si="16"/>
        <v>DNV-TRC - 40</v>
      </c>
      <c r="E701" s="260">
        <v>40</v>
      </c>
    </row>
    <row r="702" spans="1:5" ht="15" customHeight="1" x14ac:dyDescent="0.25">
      <c r="A702" s="228" t="str">
        <f t="shared" si="16"/>
        <v>DNV-TRC - 45</v>
      </c>
      <c r="E702" s="260">
        <v>45</v>
      </c>
    </row>
    <row r="703" spans="1:5" ht="15" customHeight="1" x14ac:dyDescent="0.25">
      <c r="A703" s="228" t="str">
        <f t="shared" si="16"/>
        <v>DNV-TRC - 50</v>
      </c>
      <c r="E703" s="260">
        <v>50</v>
      </c>
    </row>
    <row r="704" spans="1:5" ht="15" customHeight="1" x14ac:dyDescent="0.25">
      <c r="A704" s="228" t="str">
        <f t="shared" si="16"/>
        <v>DNV-TRC - 55</v>
      </c>
      <c r="E704" s="260">
        <v>55</v>
      </c>
    </row>
    <row r="705" spans="1:5" ht="15" customHeight="1" x14ac:dyDescent="0.25">
      <c r="A705" s="228" t="str">
        <f t="shared" si="16"/>
        <v>DNV-TRC - 60</v>
      </c>
      <c r="E705" s="260">
        <v>60</v>
      </c>
    </row>
    <row r="706" spans="1:5" ht="15" customHeight="1" x14ac:dyDescent="0.25">
      <c r="A706" s="228" t="str">
        <f t="shared" si="16"/>
        <v>DNV-TRC - 65</v>
      </c>
      <c r="E706" s="260">
        <v>65</v>
      </c>
    </row>
    <row r="707" spans="1:5" ht="15" customHeight="1" x14ac:dyDescent="0.25">
      <c r="A707" s="228" t="str">
        <f t="shared" si="16"/>
        <v>DNV-TRC - 70</v>
      </c>
      <c r="E707" s="260">
        <v>70</v>
      </c>
    </row>
    <row r="708" spans="1:5" ht="15" customHeight="1" x14ac:dyDescent="0.25">
      <c r="A708" s="228" t="str">
        <f t="shared" si="16"/>
        <v>DNV-TRC - 75</v>
      </c>
      <c r="E708" s="260">
        <v>75</v>
      </c>
    </row>
    <row r="709" spans="1:5" ht="15" customHeight="1" x14ac:dyDescent="0.25">
      <c r="A709" s="228" t="str">
        <f t="shared" si="16"/>
        <v>DNV-TRC - 80</v>
      </c>
      <c r="E709" s="260">
        <v>80</v>
      </c>
    </row>
    <row r="710" spans="1:5" ht="15" customHeight="1" x14ac:dyDescent="0.25">
      <c r="A710" s="228" t="str">
        <f t="shared" si="16"/>
        <v>DNV-TRC - 85</v>
      </c>
      <c r="E710" s="260">
        <v>85</v>
      </c>
    </row>
    <row r="711" spans="1:5" ht="15" customHeight="1" x14ac:dyDescent="0.25">
      <c r="A711" s="228" t="str">
        <f t="shared" si="16"/>
        <v>DNV-TRC - 90</v>
      </c>
      <c r="E711" s="260">
        <v>90</v>
      </c>
    </row>
    <row r="712" spans="1:5" ht="15" customHeight="1" x14ac:dyDescent="0.25">
      <c r="A712" s="228" t="str">
        <f t="shared" si="16"/>
        <v>DNV-TRC - 95</v>
      </c>
      <c r="E712" s="260">
        <v>95</v>
      </c>
    </row>
    <row r="713" spans="1:5" ht="15" customHeight="1" x14ac:dyDescent="0.25">
      <c r="A713" s="228" t="str">
        <f t="shared" si="16"/>
        <v>DNV-TRC - 100</v>
      </c>
      <c r="E713" s="260">
        <v>100</v>
      </c>
    </row>
    <row r="714" spans="1:5" ht="15" customHeight="1" x14ac:dyDescent="0.25">
      <c r="A714" s="228"/>
      <c r="E714" s="260"/>
    </row>
    <row r="716" spans="1:5" ht="15" customHeight="1" x14ac:dyDescent="0.25">
      <c r="A716" s="226"/>
      <c r="B716" s="226" t="s">
        <v>738</v>
      </c>
      <c r="C716" s="225"/>
      <c r="D716" s="226"/>
      <c r="E716" s="225"/>
    </row>
    <row r="717" spans="1:5" ht="15" customHeight="1" x14ac:dyDescent="0.25">
      <c r="A717" s="228" t="str">
        <f t="shared" ref="A717:A751" si="17">CONCATENATE("DNV-TRCA - ",E717)</f>
        <v>DNV-TRCA - 55</v>
      </c>
      <c r="E717" s="260">
        <v>55</v>
      </c>
    </row>
    <row r="718" spans="1:5" ht="15" customHeight="1" x14ac:dyDescent="0.25">
      <c r="A718" s="228" t="str">
        <f t="shared" si="17"/>
        <v>DNV-TRCA - 60</v>
      </c>
      <c r="E718" s="260">
        <v>60</v>
      </c>
    </row>
    <row r="719" spans="1:5" ht="15" customHeight="1" x14ac:dyDescent="0.25">
      <c r="A719" s="228" t="str">
        <f t="shared" si="17"/>
        <v>DNV-TRCA - 65</v>
      </c>
      <c r="E719" s="260">
        <v>65</v>
      </c>
    </row>
    <row r="720" spans="1:5" ht="15" customHeight="1" x14ac:dyDescent="0.25">
      <c r="A720" s="228" t="str">
        <f t="shared" si="17"/>
        <v>DNV-TRCA - 70</v>
      </c>
      <c r="E720" s="260">
        <v>70</v>
      </c>
    </row>
    <row r="721" spans="1:5" ht="15" customHeight="1" x14ac:dyDescent="0.25">
      <c r="A721" s="228" t="str">
        <f t="shared" si="17"/>
        <v>DNV-TRCA - 75</v>
      </c>
      <c r="E721" s="260">
        <v>75</v>
      </c>
    </row>
    <row r="722" spans="1:5" ht="15" customHeight="1" x14ac:dyDescent="0.25">
      <c r="A722" s="228" t="str">
        <f t="shared" si="17"/>
        <v>DNV-TRCA - 80</v>
      </c>
      <c r="E722" s="260">
        <v>80</v>
      </c>
    </row>
    <row r="723" spans="1:5" ht="15" customHeight="1" x14ac:dyDescent="0.25">
      <c r="A723" s="228" t="str">
        <f t="shared" si="17"/>
        <v>DNV-TRCA - 85</v>
      </c>
      <c r="E723" s="260">
        <v>85</v>
      </c>
    </row>
    <row r="724" spans="1:5" ht="15" customHeight="1" x14ac:dyDescent="0.25">
      <c r="A724" s="228" t="str">
        <f t="shared" si="17"/>
        <v>DNV-TRCA - 90</v>
      </c>
      <c r="E724" s="260">
        <v>90</v>
      </c>
    </row>
    <row r="725" spans="1:5" ht="15" customHeight="1" x14ac:dyDescent="0.25">
      <c r="A725" s="228" t="str">
        <f t="shared" si="17"/>
        <v>DNV-TRCA - 95</v>
      </c>
      <c r="E725" s="260">
        <v>95</v>
      </c>
    </row>
    <row r="726" spans="1:5" ht="15" customHeight="1" x14ac:dyDescent="0.25">
      <c r="A726" s="228" t="str">
        <f t="shared" si="17"/>
        <v>DNV-TRCA - 100</v>
      </c>
      <c r="E726" s="260">
        <v>100</v>
      </c>
    </row>
    <row r="727" spans="1:5" ht="15" customHeight="1" x14ac:dyDescent="0.25">
      <c r="A727" s="228" t="str">
        <f t="shared" si="17"/>
        <v>DNV-TRCA - 105</v>
      </c>
      <c r="E727" s="260">
        <v>105</v>
      </c>
    </row>
    <row r="728" spans="1:5" ht="15" customHeight="1" x14ac:dyDescent="0.25">
      <c r="A728" s="228" t="str">
        <f t="shared" si="17"/>
        <v>DNV-TRCA - 110</v>
      </c>
      <c r="E728" s="260">
        <v>110</v>
      </c>
    </row>
    <row r="729" spans="1:5" ht="15" customHeight="1" x14ac:dyDescent="0.25">
      <c r="A729" s="228" t="str">
        <f t="shared" si="17"/>
        <v>DNV-TRCA - 120</v>
      </c>
      <c r="E729" s="260">
        <v>120</v>
      </c>
    </row>
    <row r="730" spans="1:5" ht="15" customHeight="1" x14ac:dyDescent="0.25">
      <c r="A730" s="228" t="str">
        <f t="shared" si="17"/>
        <v>DNV-TRCA - 130</v>
      </c>
      <c r="E730" s="260">
        <v>130</v>
      </c>
    </row>
    <row r="731" spans="1:5" ht="15" customHeight="1" x14ac:dyDescent="0.25">
      <c r="A731" s="228" t="str">
        <f t="shared" si="17"/>
        <v>DNV-TRCA - 140</v>
      </c>
      <c r="E731" s="260">
        <v>140</v>
      </c>
    </row>
    <row r="732" spans="1:5" ht="15" customHeight="1" x14ac:dyDescent="0.25">
      <c r="A732" s="228" t="str">
        <f t="shared" si="17"/>
        <v>DNV-TRCA - 150</v>
      </c>
      <c r="E732" s="260">
        <v>150</v>
      </c>
    </row>
    <row r="733" spans="1:5" ht="15" customHeight="1" x14ac:dyDescent="0.25">
      <c r="A733" s="228" t="str">
        <f t="shared" si="17"/>
        <v>DNV-TRCA - 160</v>
      </c>
      <c r="E733" s="260">
        <v>160</v>
      </c>
    </row>
    <row r="734" spans="1:5" ht="15" customHeight="1" x14ac:dyDescent="0.25">
      <c r="A734" s="228" t="str">
        <f t="shared" si="17"/>
        <v>DNV-TRCA - 170</v>
      </c>
      <c r="E734" s="260">
        <v>170</v>
      </c>
    </row>
    <row r="735" spans="1:5" ht="15" customHeight="1" x14ac:dyDescent="0.25">
      <c r="A735" s="228" t="str">
        <f t="shared" si="17"/>
        <v>DNV-TRCA - 180</v>
      </c>
      <c r="E735" s="260">
        <v>180</v>
      </c>
    </row>
    <row r="736" spans="1:5" ht="15" customHeight="1" x14ac:dyDescent="0.25">
      <c r="A736" s="228" t="str">
        <f t="shared" si="17"/>
        <v>DNV-TRCA - 200</v>
      </c>
      <c r="E736" s="260">
        <v>200</v>
      </c>
    </row>
    <row r="737" spans="1:5" ht="15" customHeight="1" x14ac:dyDescent="0.25">
      <c r="A737" s="228" t="str">
        <f t="shared" si="17"/>
        <v>DNV-TRCA - 225</v>
      </c>
      <c r="E737" s="260">
        <v>225</v>
      </c>
    </row>
    <row r="738" spans="1:5" ht="15" customHeight="1" x14ac:dyDescent="0.25">
      <c r="A738" s="228" t="str">
        <f t="shared" si="17"/>
        <v>DNV-TRCA - 250</v>
      </c>
      <c r="E738" s="260">
        <v>250</v>
      </c>
    </row>
    <row r="739" spans="1:5" ht="15" customHeight="1" x14ac:dyDescent="0.25">
      <c r="A739" s="228" t="str">
        <f t="shared" si="17"/>
        <v>DNV-TRCA - 275</v>
      </c>
      <c r="E739" s="260">
        <v>275</v>
      </c>
    </row>
    <row r="740" spans="1:5" ht="15" customHeight="1" x14ac:dyDescent="0.25">
      <c r="A740" s="228" t="str">
        <f t="shared" si="17"/>
        <v>DNV-TRCA - 300</v>
      </c>
      <c r="E740" s="260">
        <v>300</v>
      </c>
    </row>
    <row r="741" spans="1:5" ht="15" customHeight="1" x14ac:dyDescent="0.25">
      <c r="A741" s="228" t="str">
        <f t="shared" si="17"/>
        <v>DNV-TRCA - 325</v>
      </c>
      <c r="E741" s="260">
        <v>325</v>
      </c>
    </row>
    <row r="742" spans="1:5" ht="15" customHeight="1" x14ac:dyDescent="0.25">
      <c r="A742" s="228" t="str">
        <f t="shared" si="17"/>
        <v>DNV-TRCA - 350</v>
      </c>
      <c r="E742" s="260">
        <v>350</v>
      </c>
    </row>
    <row r="743" spans="1:5" ht="15" customHeight="1" x14ac:dyDescent="0.25">
      <c r="A743" s="228" t="str">
        <f t="shared" si="17"/>
        <v>DNV-TRCA - 375</v>
      </c>
      <c r="E743" s="260">
        <v>375</v>
      </c>
    </row>
    <row r="744" spans="1:5" ht="15" customHeight="1" x14ac:dyDescent="0.25">
      <c r="A744" s="228" t="str">
        <f t="shared" si="17"/>
        <v>DNV-TRCA - 400</v>
      </c>
      <c r="E744" s="260">
        <v>400</v>
      </c>
    </row>
    <row r="745" spans="1:5" ht="15" customHeight="1" x14ac:dyDescent="0.25">
      <c r="A745" s="228" t="str">
        <f t="shared" si="17"/>
        <v>DNV-TRCA - 425</v>
      </c>
      <c r="E745" s="260">
        <v>425</v>
      </c>
    </row>
    <row r="746" spans="1:5" ht="15" customHeight="1" x14ac:dyDescent="0.25">
      <c r="A746" s="228" t="str">
        <f t="shared" si="17"/>
        <v>DNV-TRCA - 450</v>
      </c>
      <c r="E746" s="260">
        <v>450</v>
      </c>
    </row>
    <row r="747" spans="1:5" ht="15" customHeight="1" x14ac:dyDescent="0.25">
      <c r="A747" s="228" t="str">
        <f t="shared" si="17"/>
        <v>DNV-TRCA - 475</v>
      </c>
      <c r="E747" s="260">
        <v>475</v>
      </c>
    </row>
    <row r="748" spans="1:5" ht="15" customHeight="1" x14ac:dyDescent="0.25">
      <c r="A748" s="228" t="str">
        <f t="shared" si="17"/>
        <v>DNV-TRCA - 500</v>
      </c>
      <c r="E748" s="260">
        <v>500</v>
      </c>
    </row>
    <row r="749" spans="1:5" ht="15" customHeight="1" x14ac:dyDescent="0.25">
      <c r="A749" s="228" t="str">
        <f t="shared" si="17"/>
        <v>DNV-TRCA - 600</v>
      </c>
      <c r="E749" s="260">
        <v>600</v>
      </c>
    </row>
    <row r="750" spans="1:5" ht="15" customHeight="1" x14ac:dyDescent="0.25">
      <c r="A750" s="228" t="str">
        <f t="shared" si="17"/>
        <v>DNV-TRCA - 800</v>
      </c>
      <c r="E750" s="260">
        <v>800</v>
      </c>
    </row>
    <row r="751" spans="1:5" ht="15" customHeight="1" x14ac:dyDescent="0.25">
      <c r="A751" s="228" t="str">
        <f t="shared" si="17"/>
        <v>DNV-TRCA - 1000</v>
      </c>
      <c r="E751" s="260">
        <v>1000</v>
      </c>
    </row>
    <row r="756" spans="1:5" ht="15" customHeight="1" x14ac:dyDescent="0.25">
      <c r="A756" s="97"/>
      <c r="B756" s="226" t="s">
        <v>1059</v>
      </c>
    </row>
    <row r="758" spans="1:5" ht="15" customHeight="1" x14ac:dyDescent="0.25">
      <c r="B758" s="228" t="s">
        <v>48</v>
      </c>
      <c r="C758" s="227" t="s">
        <v>739</v>
      </c>
    </row>
    <row r="759" spans="1:5" ht="15" customHeight="1" x14ac:dyDescent="0.25">
      <c r="A759" s="228" t="str">
        <f>CONCATENATE("IIEE-SJ - ",B759)</f>
        <v>IIEE-SJ - 1</v>
      </c>
      <c r="B759" s="228">
        <v>1</v>
      </c>
      <c r="E759" s="227" t="s">
        <v>740</v>
      </c>
    </row>
    <row r="760" spans="1:5" ht="15" customHeight="1" x14ac:dyDescent="0.25">
      <c r="A760" s="228" t="s">
        <v>1002</v>
      </c>
      <c r="B760" s="228">
        <v>101000</v>
      </c>
      <c r="E760" s="227" t="s">
        <v>609</v>
      </c>
    </row>
    <row r="761" spans="1:5" ht="15" customHeight="1" x14ac:dyDescent="0.25">
      <c r="A761" s="228" t="s">
        <v>1001</v>
      </c>
      <c r="B761" s="228">
        <v>102000</v>
      </c>
      <c r="E761" s="227" t="s">
        <v>610</v>
      </c>
    </row>
    <row r="762" spans="1:5" ht="15" customHeight="1" x14ac:dyDescent="0.25">
      <c r="A762" s="228" t="s">
        <v>999</v>
      </c>
      <c r="B762" s="228">
        <v>103000</v>
      </c>
      <c r="E762" s="227" t="s">
        <v>611</v>
      </c>
    </row>
    <row r="763" spans="1:5" ht="15" customHeight="1" x14ac:dyDescent="0.25">
      <c r="A763" s="228"/>
    </row>
    <row r="764" spans="1:5" ht="15" customHeight="1" x14ac:dyDescent="0.25">
      <c r="A764" s="228" t="s">
        <v>1060</v>
      </c>
      <c r="B764" s="228">
        <v>2</v>
      </c>
      <c r="E764" s="227" t="s">
        <v>741</v>
      </c>
    </row>
    <row r="765" spans="1:5" ht="15" customHeight="1" x14ac:dyDescent="0.25">
      <c r="A765" s="228"/>
    </row>
    <row r="766" spans="1:5" ht="15" customHeight="1" x14ac:dyDescent="0.25">
      <c r="A766" s="228" t="s">
        <v>1061</v>
      </c>
      <c r="B766" s="228">
        <v>201</v>
      </c>
      <c r="E766" s="227" t="s">
        <v>742</v>
      </c>
    </row>
    <row r="767" spans="1:5" ht="15" customHeight="1" x14ac:dyDescent="0.25">
      <c r="A767" s="228" t="s">
        <v>1062</v>
      </c>
      <c r="B767" s="228">
        <v>201001</v>
      </c>
      <c r="E767" s="227" t="s">
        <v>510</v>
      </c>
    </row>
    <row r="768" spans="1:5" ht="15" customHeight="1" x14ac:dyDescent="0.25">
      <c r="A768" s="228" t="s">
        <v>1063</v>
      </c>
      <c r="B768" s="228">
        <v>201002</v>
      </c>
      <c r="E768" s="227" t="s">
        <v>511</v>
      </c>
    </row>
    <row r="769" spans="1:496" ht="15" customHeight="1" x14ac:dyDescent="0.25">
      <c r="A769" s="228" t="s">
        <v>1064</v>
      </c>
      <c r="B769" s="228">
        <v>201003</v>
      </c>
      <c r="E769" s="227" t="s">
        <v>512</v>
      </c>
    </row>
    <row r="770" spans="1:496" s="233" customFormat="1" ht="15" customHeight="1" x14ac:dyDescent="0.25">
      <c r="A770" s="231"/>
      <c r="B770" s="231"/>
      <c r="D770" s="231"/>
      <c r="F770" s="227"/>
      <c r="G770" s="227"/>
      <c r="H770" s="227"/>
      <c r="I770" s="227"/>
      <c r="J770" s="227"/>
      <c r="K770" s="227"/>
      <c r="L770" s="227"/>
      <c r="M770" s="227"/>
      <c r="N770" s="227"/>
      <c r="O770" s="227"/>
      <c r="P770" s="227"/>
      <c r="Q770" s="227"/>
      <c r="R770" s="227"/>
      <c r="S770" s="227"/>
      <c r="T770" s="227"/>
      <c r="U770" s="227"/>
      <c r="V770" s="227"/>
      <c r="W770" s="227"/>
      <c r="X770" s="227"/>
      <c r="Y770" s="227"/>
      <c r="Z770" s="227"/>
      <c r="AA770" s="227"/>
      <c r="AB770" s="227"/>
      <c r="AC770" s="227"/>
      <c r="AD770" s="227"/>
      <c r="AE770" s="227"/>
      <c r="AF770" s="227"/>
      <c r="AG770" s="227"/>
      <c r="AH770" s="227"/>
      <c r="AI770" s="227"/>
      <c r="AJ770" s="227"/>
      <c r="AK770" s="227"/>
      <c r="AL770" s="227"/>
      <c r="AM770" s="227"/>
      <c r="AN770" s="227"/>
      <c r="AO770" s="227"/>
      <c r="AP770" s="227"/>
      <c r="AQ770" s="227"/>
      <c r="AR770" s="227"/>
      <c r="AS770" s="227"/>
      <c r="AT770" s="227"/>
      <c r="AU770" s="227"/>
      <c r="AV770" s="227"/>
      <c r="AW770" s="227"/>
      <c r="AX770" s="227"/>
      <c r="AY770" s="227"/>
      <c r="AZ770" s="227"/>
      <c r="BA770" s="227"/>
      <c r="BB770" s="227"/>
      <c r="BC770" s="227"/>
      <c r="BD770" s="227"/>
      <c r="BE770" s="227"/>
      <c r="BF770" s="227"/>
      <c r="BG770" s="227"/>
      <c r="BH770" s="227"/>
      <c r="BI770" s="227"/>
      <c r="BJ770" s="227"/>
      <c r="BK770" s="227"/>
      <c r="BL770" s="227"/>
      <c r="BM770" s="227"/>
      <c r="BN770" s="227"/>
      <c r="BO770" s="227"/>
      <c r="BP770" s="227"/>
      <c r="BQ770" s="227"/>
      <c r="BR770" s="227"/>
      <c r="BS770" s="227"/>
      <c r="BT770" s="227"/>
      <c r="BU770" s="227"/>
      <c r="BV770" s="227"/>
      <c r="BW770" s="227"/>
      <c r="BX770" s="227"/>
      <c r="BY770" s="227"/>
      <c r="BZ770" s="227"/>
      <c r="CA770" s="227"/>
      <c r="CB770" s="227"/>
      <c r="CC770" s="227"/>
      <c r="CD770" s="227"/>
      <c r="CE770" s="227"/>
      <c r="CF770" s="227"/>
      <c r="CG770" s="227"/>
      <c r="CH770" s="227"/>
      <c r="CI770" s="227"/>
      <c r="CJ770" s="227"/>
      <c r="CK770" s="227"/>
      <c r="CL770" s="227"/>
      <c r="CM770" s="227"/>
      <c r="CN770" s="227"/>
      <c r="CO770" s="227"/>
      <c r="CP770" s="227"/>
      <c r="CQ770" s="227"/>
      <c r="CR770" s="227"/>
      <c r="CS770" s="227"/>
      <c r="CT770" s="227"/>
      <c r="CU770" s="227"/>
      <c r="CV770" s="227"/>
      <c r="CW770" s="227"/>
      <c r="CX770" s="227"/>
      <c r="CY770" s="227"/>
      <c r="CZ770" s="227"/>
      <c r="DA770" s="227"/>
      <c r="DB770" s="227"/>
      <c r="DC770" s="227"/>
      <c r="DD770" s="227"/>
      <c r="DE770" s="227"/>
      <c r="DF770" s="227"/>
      <c r="DG770" s="227"/>
      <c r="DH770" s="227"/>
      <c r="DI770" s="227"/>
      <c r="DJ770" s="227"/>
      <c r="DK770" s="227"/>
      <c r="DL770" s="227"/>
      <c r="DM770" s="227"/>
      <c r="DN770" s="227"/>
      <c r="DO770" s="227"/>
      <c r="DP770" s="227"/>
      <c r="DQ770" s="227"/>
      <c r="DR770" s="227"/>
      <c r="DS770" s="227"/>
      <c r="DT770" s="227"/>
      <c r="DU770" s="227"/>
      <c r="DV770" s="227"/>
      <c r="DW770" s="227"/>
      <c r="DX770" s="227"/>
      <c r="DY770" s="227"/>
      <c r="DZ770" s="227"/>
      <c r="EA770" s="227"/>
      <c r="EB770" s="227"/>
      <c r="EC770" s="227"/>
      <c r="ED770" s="227"/>
      <c r="EE770" s="227"/>
      <c r="EF770" s="227"/>
      <c r="EG770" s="227"/>
      <c r="EH770" s="227"/>
      <c r="EI770" s="227"/>
      <c r="EJ770" s="227"/>
      <c r="EK770" s="227"/>
      <c r="EL770" s="227"/>
      <c r="EM770" s="227"/>
      <c r="EN770" s="227"/>
      <c r="EO770" s="227"/>
      <c r="EP770" s="227"/>
      <c r="EQ770" s="227"/>
      <c r="ER770" s="227"/>
      <c r="ES770" s="227"/>
      <c r="ET770" s="227"/>
      <c r="EU770" s="227"/>
      <c r="EV770" s="227"/>
      <c r="EW770" s="227"/>
      <c r="EX770" s="227"/>
      <c r="EY770" s="227"/>
      <c r="EZ770" s="227"/>
      <c r="FA770" s="227"/>
      <c r="FB770" s="227"/>
      <c r="FC770" s="227"/>
      <c r="FD770" s="227"/>
      <c r="FE770" s="227"/>
      <c r="FF770" s="227"/>
      <c r="FG770" s="227"/>
      <c r="FH770" s="227"/>
      <c r="FI770" s="227"/>
      <c r="FJ770" s="227"/>
      <c r="FK770" s="227"/>
      <c r="FL770" s="227"/>
      <c r="FM770" s="227"/>
      <c r="FN770" s="227"/>
      <c r="FO770" s="227"/>
      <c r="FP770" s="227"/>
      <c r="FQ770" s="227"/>
      <c r="FR770" s="227"/>
      <c r="FS770" s="227"/>
      <c r="FT770" s="227"/>
      <c r="FU770" s="227"/>
      <c r="FV770" s="227"/>
      <c r="FW770" s="227"/>
      <c r="FX770" s="227"/>
      <c r="FY770" s="227"/>
      <c r="FZ770" s="227"/>
      <c r="GA770" s="227"/>
      <c r="GB770" s="227"/>
      <c r="GC770" s="227"/>
      <c r="GD770" s="227"/>
      <c r="GE770" s="227"/>
      <c r="GF770" s="227"/>
      <c r="GG770" s="227"/>
      <c r="GH770" s="227"/>
      <c r="GI770" s="227"/>
      <c r="GJ770" s="227"/>
      <c r="GK770" s="227"/>
      <c r="GL770" s="227"/>
      <c r="GM770" s="227"/>
      <c r="GN770" s="227"/>
      <c r="GO770" s="227"/>
      <c r="GP770" s="227"/>
      <c r="GQ770" s="227"/>
      <c r="GR770" s="227"/>
      <c r="GS770" s="227"/>
      <c r="GT770" s="227"/>
      <c r="GU770" s="227"/>
      <c r="GV770" s="227"/>
      <c r="GW770" s="227"/>
      <c r="GX770" s="227"/>
      <c r="GY770" s="227"/>
      <c r="GZ770" s="227"/>
      <c r="HA770" s="227"/>
      <c r="HB770" s="227"/>
      <c r="HC770" s="227"/>
      <c r="HD770" s="227"/>
      <c r="HE770" s="227"/>
      <c r="HF770" s="227"/>
      <c r="HG770" s="227"/>
      <c r="HH770" s="227"/>
      <c r="HI770" s="227"/>
      <c r="HJ770" s="227"/>
      <c r="HK770" s="227"/>
      <c r="HL770" s="227"/>
      <c r="HM770" s="227"/>
      <c r="HN770" s="227"/>
      <c r="HO770" s="227"/>
      <c r="HP770" s="227"/>
      <c r="HQ770" s="227"/>
      <c r="HR770" s="227"/>
      <c r="HS770" s="227"/>
      <c r="HT770" s="227"/>
      <c r="HU770" s="227"/>
      <c r="HV770" s="227"/>
      <c r="HW770" s="227"/>
      <c r="HX770" s="227"/>
      <c r="HY770" s="227"/>
      <c r="HZ770" s="227"/>
      <c r="IA770" s="227"/>
      <c r="IB770" s="227"/>
      <c r="IC770" s="227"/>
      <c r="ID770" s="227"/>
      <c r="IE770" s="227"/>
      <c r="IF770" s="227"/>
      <c r="IG770" s="227"/>
      <c r="IH770" s="227"/>
      <c r="II770" s="227"/>
      <c r="IJ770" s="227"/>
      <c r="IK770" s="227"/>
      <c r="IL770" s="227"/>
      <c r="IM770" s="227"/>
      <c r="IN770" s="227"/>
      <c r="IO770" s="227"/>
      <c r="IP770" s="227"/>
      <c r="IQ770" s="227"/>
      <c r="IR770" s="227"/>
      <c r="IS770" s="227"/>
      <c r="IT770" s="227"/>
      <c r="IU770" s="227"/>
      <c r="IV770" s="227"/>
      <c r="IW770" s="227"/>
      <c r="IX770" s="227"/>
      <c r="IY770" s="227"/>
      <c r="IZ770" s="227"/>
      <c r="JA770" s="227"/>
      <c r="JB770" s="227"/>
      <c r="JC770" s="227"/>
      <c r="JD770" s="227"/>
      <c r="JE770" s="227"/>
      <c r="JF770" s="227"/>
      <c r="JG770" s="227"/>
      <c r="JH770" s="227"/>
      <c r="JI770" s="227"/>
      <c r="JJ770" s="227"/>
      <c r="JK770" s="227"/>
      <c r="JL770" s="227"/>
      <c r="JM770" s="227"/>
      <c r="JN770" s="227"/>
      <c r="JO770" s="227"/>
      <c r="JP770" s="227"/>
      <c r="JQ770" s="227"/>
      <c r="JR770" s="227"/>
      <c r="JS770" s="227"/>
      <c r="JT770" s="227"/>
      <c r="JU770" s="227"/>
      <c r="JV770" s="227"/>
      <c r="JW770" s="227"/>
      <c r="JX770" s="227"/>
      <c r="JY770" s="227"/>
      <c r="JZ770" s="227"/>
      <c r="KA770" s="227"/>
      <c r="KB770" s="227"/>
      <c r="KC770" s="227"/>
      <c r="KD770" s="227"/>
      <c r="KE770" s="227"/>
      <c r="KF770" s="227"/>
      <c r="KG770" s="227"/>
      <c r="KH770" s="227"/>
      <c r="KI770" s="227"/>
      <c r="KJ770" s="227"/>
      <c r="KK770" s="227"/>
      <c r="KL770" s="227"/>
      <c r="KM770" s="227"/>
      <c r="KN770" s="227"/>
      <c r="KO770" s="227"/>
      <c r="KP770" s="227"/>
      <c r="KQ770" s="227"/>
      <c r="KR770" s="227"/>
      <c r="KS770" s="227"/>
      <c r="KT770" s="227"/>
      <c r="KU770" s="227"/>
      <c r="KV770" s="227"/>
      <c r="KW770" s="227"/>
      <c r="KX770" s="227"/>
      <c r="KY770" s="227"/>
      <c r="KZ770" s="227"/>
      <c r="LA770" s="227"/>
      <c r="LB770" s="227"/>
      <c r="LC770" s="227"/>
      <c r="LD770" s="227"/>
      <c r="LE770" s="227"/>
      <c r="LF770" s="227"/>
      <c r="LG770" s="227"/>
      <c r="LH770" s="227"/>
      <c r="LI770" s="227"/>
      <c r="LJ770" s="227"/>
      <c r="LK770" s="227"/>
      <c r="LL770" s="227"/>
      <c r="LM770" s="227"/>
      <c r="LN770" s="227"/>
      <c r="LO770" s="227"/>
      <c r="LP770" s="227"/>
      <c r="LQ770" s="227"/>
      <c r="LR770" s="227"/>
      <c r="LS770" s="227"/>
      <c r="LT770" s="227"/>
      <c r="LU770" s="227"/>
      <c r="LV770" s="227"/>
      <c r="LW770" s="227"/>
      <c r="LX770" s="227"/>
      <c r="LY770" s="227"/>
      <c r="LZ770" s="227"/>
      <c r="MA770" s="227"/>
      <c r="MB770" s="227"/>
      <c r="MC770" s="227"/>
      <c r="MD770" s="227"/>
      <c r="ME770" s="227"/>
      <c r="MF770" s="227"/>
      <c r="MG770" s="227"/>
      <c r="MH770" s="227"/>
      <c r="MI770" s="227"/>
      <c r="MJ770" s="227"/>
      <c r="MK770" s="227"/>
      <c r="ML770" s="227"/>
      <c r="MM770" s="227"/>
      <c r="MN770" s="227"/>
      <c r="MO770" s="227"/>
      <c r="MP770" s="227"/>
      <c r="MQ770" s="227"/>
      <c r="MR770" s="227"/>
      <c r="MS770" s="227"/>
      <c r="MT770" s="227"/>
      <c r="MU770" s="227"/>
      <c r="MV770" s="227"/>
      <c r="MW770" s="227"/>
      <c r="MX770" s="227"/>
      <c r="MY770" s="227"/>
      <c r="MZ770" s="227"/>
      <c r="NA770" s="227"/>
      <c r="NB770" s="227"/>
      <c r="NC770" s="227"/>
      <c r="ND770" s="227"/>
      <c r="NE770" s="227"/>
      <c r="NF770" s="227"/>
      <c r="NG770" s="227"/>
      <c r="NH770" s="227"/>
      <c r="NI770" s="227"/>
      <c r="NJ770" s="227"/>
      <c r="NK770" s="227"/>
      <c r="NL770" s="227"/>
      <c r="NM770" s="227"/>
      <c r="NN770" s="227"/>
      <c r="NO770" s="227"/>
      <c r="NP770" s="227"/>
      <c r="NQ770" s="227"/>
      <c r="NR770" s="227"/>
      <c r="NS770" s="227"/>
      <c r="NT770" s="227"/>
      <c r="NU770" s="227"/>
      <c r="NV770" s="227"/>
      <c r="NW770" s="227"/>
      <c r="NX770" s="227"/>
      <c r="NY770" s="227"/>
      <c r="NZ770" s="227"/>
      <c r="OA770" s="227"/>
      <c r="OB770" s="227"/>
      <c r="OC770" s="227"/>
      <c r="OD770" s="227"/>
      <c r="OE770" s="227"/>
      <c r="OF770" s="227"/>
      <c r="OG770" s="227"/>
      <c r="OH770" s="227"/>
      <c r="OI770" s="227"/>
      <c r="OJ770" s="227"/>
      <c r="OK770" s="227"/>
      <c r="OL770" s="227"/>
      <c r="OM770" s="227"/>
      <c r="ON770" s="227"/>
      <c r="OO770" s="227"/>
      <c r="OP770" s="227"/>
      <c r="OQ770" s="227"/>
      <c r="OR770" s="227"/>
      <c r="OS770" s="227"/>
      <c r="OT770" s="227"/>
      <c r="OU770" s="227"/>
      <c r="OV770" s="227"/>
      <c r="OW770" s="227"/>
      <c r="OX770" s="227"/>
      <c r="OY770" s="227"/>
      <c r="OZ770" s="227"/>
      <c r="PA770" s="227"/>
      <c r="PB770" s="227"/>
      <c r="PC770" s="227"/>
      <c r="PD770" s="227"/>
      <c r="PE770" s="227"/>
      <c r="PF770" s="227"/>
      <c r="PG770" s="227"/>
      <c r="PH770" s="227"/>
      <c r="PI770" s="227"/>
      <c r="PJ770" s="227"/>
      <c r="PK770" s="227"/>
      <c r="PL770" s="227"/>
      <c r="PM770" s="227"/>
      <c r="PN770" s="227"/>
      <c r="PO770" s="227"/>
      <c r="PP770" s="227"/>
      <c r="PQ770" s="227"/>
      <c r="PR770" s="227"/>
      <c r="PS770" s="227"/>
      <c r="PT770" s="227"/>
      <c r="PU770" s="227"/>
      <c r="PV770" s="227"/>
      <c r="PW770" s="227"/>
      <c r="PX770" s="227"/>
      <c r="PY770" s="227"/>
      <c r="PZ770" s="227"/>
      <c r="QA770" s="227"/>
      <c r="QB770" s="227"/>
      <c r="QC770" s="227"/>
      <c r="QD770" s="227"/>
      <c r="QE770" s="227"/>
      <c r="QF770" s="227"/>
      <c r="QG770" s="227"/>
      <c r="QH770" s="227"/>
      <c r="QI770" s="227"/>
      <c r="QJ770" s="227"/>
      <c r="QK770" s="227"/>
      <c r="QL770" s="227"/>
      <c r="QM770" s="227"/>
      <c r="QN770" s="227"/>
      <c r="QO770" s="227"/>
      <c r="QP770" s="227"/>
      <c r="QQ770" s="227"/>
      <c r="QR770" s="227"/>
      <c r="QS770" s="227"/>
      <c r="QT770" s="227"/>
      <c r="QU770" s="227"/>
      <c r="QV770" s="227"/>
      <c r="QW770" s="227"/>
      <c r="QX770" s="227"/>
      <c r="QY770" s="227"/>
      <c r="QZ770" s="227"/>
      <c r="RA770" s="227"/>
      <c r="RB770" s="227"/>
      <c r="RC770" s="227"/>
      <c r="RD770" s="227"/>
      <c r="RE770" s="227"/>
      <c r="RF770" s="227"/>
      <c r="RG770" s="227"/>
      <c r="RH770" s="227"/>
      <c r="RI770" s="227"/>
      <c r="RJ770" s="227"/>
      <c r="RK770" s="227"/>
      <c r="RL770" s="227"/>
      <c r="RM770" s="227"/>
      <c r="RN770" s="227"/>
      <c r="RO770" s="227"/>
      <c r="RP770" s="227"/>
      <c r="RQ770" s="227"/>
      <c r="RR770" s="227"/>
      <c r="RS770" s="227"/>
      <c r="RT770" s="227"/>
      <c r="RU770" s="227"/>
      <c r="RV770" s="227"/>
      <c r="RW770" s="227"/>
      <c r="RX770" s="227"/>
      <c r="RY770" s="227"/>
      <c r="RZ770" s="227"/>
      <c r="SA770" s="227"/>
      <c r="SB770" s="227"/>
    </row>
    <row r="771" spans="1:496" ht="15" customHeight="1" x14ac:dyDescent="0.25">
      <c r="A771" s="228"/>
    </row>
    <row r="772" spans="1:496" ht="15" customHeight="1" x14ac:dyDescent="0.25">
      <c r="A772" s="228" t="s">
        <v>1065</v>
      </c>
      <c r="B772" s="228">
        <v>202</v>
      </c>
      <c r="E772" s="227" t="s">
        <v>743</v>
      </c>
    </row>
    <row r="773" spans="1:496" ht="15" customHeight="1" x14ac:dyDescent="0.25">
      <c r="A773" s="228" t="s">
        <v>1066</v>
      </c>
      <c r="B773" s="228">
        <v>202001</v>
      </c>
      <c r="E773" s="227" t="s">
        <v>513</v>
      </c>
    </row>
    <row r="774" spans="1:496" ht="15" customHeight="1" x14ac:dyDescent="0.25">
      <c r="A774" s="228" t="s">
        <v>1067</v>
      </c>
      <c r="B774" s="228">
        <v>202002</v>
      </c>
      <c r="E774" s="227" t="s">
        <v>514</v>
      </c>
    </row>
    <row r="775" spans="1:496" ht="15" customHeight="1" x14ac:dyDescent="0.25">
      <c r="A775" s="228" t="s">
        <v>1068</v>
      </c>
      <c r="B775" s="228">
        <v>202003</v>
      </c>
      <c r="E775" s="227" t="s">
        <v>515</v>
      </c>
    </row>
    <row r="776" spans="1:496" s="233" customFormat="1" ht="15" customHeight="1" x14ac:dyDescent="0.25">
      <c r="A776" s="231"/>
      <c r="B776" s="231"/>
      <c r="D776" s="231"/>
      <c r="F776" s="227"/>
      <c r="G776" s="227"/>
      <c r="H776" s="227"/>
      <c r="I776" s="227"/>
      <c r="J776" s="227"/>
      <c r="K776" s="227"/>
      <c r="L776" s="227"/>
      <c r="M776" s="227"/>
      <c r="N776" s="227"/>
      <c r="O776" s="227"/>
      <c r="P776" s="227"/>
      <c r="Q776" s="227"/>
      <c r="R776" s="227"/>
      <c r="S776" s="227"/>
      <c r="T776" s="227"/>
      <c r="U776" s="227"/>
      <c r="V776" s="227"/>
      <c r="W776" s="227"/>
      <c r="X776" s="227"/>
      <c r="Y776" s="227"/>
      <c r="Z776" s="227"/>
      <c r="AA776" s="227"/>
      <c r="AB776" s="227"/>
      <c r="AC776" s="227"/>
      <c r="AD776" s="227"/>
      <c r="AE776" s="227"/>
      <c r="AF776" s="227"/>
      <c r="AG776" s="227"/>
      <c r="AH776" s="227"/>
      <c r="AI776" s="227"/>
      <c r="AJ776" s="227"/>
      <c r="AK776" s="227"/>
      <c r="AL776" s="227"/>
      <c r="AM776" s="227"/>
      <c r="AN776" s="227"/>
      <c r="AO776" s="227"/>
      <c r="AP776" s="227"/>
      <c r="AQ776" s="227"/>
      <c r="AR776" s="227"/>
      <c r="AS776" s="227"/>
      <c r="AT776" s="227"/>
      <c r="AU776" s="227"/>
      <c r="AV776" s="227"/>
      <c r="AW776" s="227"/>
      <c r="AX776" s="227"/>
      <c r="AY776" s="227"/>
      <c r="AZ776" s="227"/>
      <c r="BA776" s="227"/>
      <c r="BB776" s="227"/>
      <c r="BC776" s="227"/>
      <c r="BD776" s="227"/>
      <c r="BE776" s="227"/>
      <c r="BF776" s="227"/>
      <c r="BG776" s="227"/>
      <c r="BH776" s="227"/>
      <c r="BI776" s="227"/>
      <c r="BJ776" s="227"/>
      <c r="BK776" s="227"/>
      <c r="BL776" s="227"/>
      <c r="BM776" s="227"/>
      <c r="BN776" s="227"/>
      <c r="BO776" s="227"/>
      <c r="BP776" s="227"/>
      <c r="BQ776" s="227"/>
      <c r="BR776" s="227"/>
      <c r="BS776" s="227"/>
      <c r="BT776" s="227"/>
      <c r="BU776" s="227"/>
      <c r="BV776" s="227"/>
      <c r="BW776" s="227"/>
      <c r="BX776" s="227"/>
      <c r="BY776" s="227"/>
      <c r="BZ776" s="227"/>
      <c r="CA776" s="227"/>
      <c r="CB776" s="227"/>
      <c r="CC776" s="227"/>
      <c r="CD776" s="227"/>
      <c r="CE776" s="227"/>
      <c r="CF776" s="227"/>
      <c r="CG776" s="227"/>
      <c r="CH776" s="227"/>
      <c r="CI776" s="227"/>
      <c r="CJ776" s="227"/>
      <c r="CK776" s="227"/>
      <c r="CL776" s="227"/>
      <c r="CM776" s="227"/>
      <c r="CN776" s="227"/>
      <c r="CO776" s="227"/>
      <c r="CP776" s="227"/>
      <c r="CQ776" s="227"/>
      <c r="CR776" s="227"/>
      <c r="CS776" s="227"/>
      <c r="CT776" s="227"/>
      <c r="CU776" s="227"/>
      <c r="CV776" s="227"/>
      <c r="CW776" s="227"/>
      <c r="CX776" s="227"/>
      <c r="CY776" s="227"/>
      <c r="CZ776" s="227"/>
      <c r="DA776" s="227"/>
      <c r="DB776" s="227"/>
      <c r="DC776" s="227"/>
      <c r="DD776" s="227"/>
      <c r="DE776" s="227"/>
      <c r="DF776" s="227"/>
      <c r="DG776" s="227"/>
      <c r="DH776" s="227"/>
      <c r="DI776" s="227"/>
      <c r="DJ776" s="227"/>
      <c r="DK776" s="227"/>
      <c r="DL776" s="227"/>
      <c r="DM776" s="227"/>
      <c r="DN776" s="227"/>
      <c r="DO776" s="227"/>
      <c r="DP776" s="227"/>
      <c r="DQ776" s="227"/>
      <c r="DR776" s="227"/>
      <c r="DS776" s="227"/>
      <c r="DT776" s="227"/>
      <c r="DU776" s="227"/>
      <c r="DV776" s="227"/>
      <c r="DW776" s="227"/>
      <c r="DX776" s="227"/>
      <c r="DY776" s="227"/>
      <c r="DZ776" s="227"/>
      <c r="EA776" s="227"/>
      <c r="EB776" s="227"/>
      <c r="EC776" s="227"/>
      <c r="ED776" s="227"/>
      <c r="EE776" s="227"/>
      <c r="EF776" s="227"/>
      <c r="EG776" s="227"/>
      <c r="EH776" s="227"/>
      <c r="EI776" s="227"/>
      <c r="EJ776" s="227"/>
      <c r="EK776" s="227"/>
      <c r="EL776" s="227"/>
      <c r="EM776" s="227"/>
      <c r="EN776" s="227"/>
      <c r="EO776" s="227"/>
      <c r="EP776" s="227"/>
      <c r="EQ776" s="227"/>
      <c r="ER776" s="227"/>
      <c r="ES776" s="227"/>
      <c r="ET776" s="227"/>
      <c r="EU776" s="227"/>
      <c r="EV776" s="227"/>
      <c r="EW776" s="227"/>
      <c r="EX776" s="227"/>
      <c r="EY776" s="227"/>
      <c r="EZ776" s="227"/>
      <c r="FA776" s="227"/>
      <c r="FB776" s="227"/>
      <c r="FC776" s="227"/>
      <c r="FD776" s="227"/>
      <c r="FE776" s="227"/>
      <c r="FF776" s="227"/>
      <c r="FG776" s="227"/>
      <c r="FH776" s="227"/>
      <c r="FI776" s="227"/>
      <c r="FJ776" s="227"/>
      <c r="FK776" s="227"/>
      <c r="FL776" s="227"/>
      <c r="FM776" s="227"/>
      <c r="FN776" s="227"/>
      <c r="FO776" s="227"/>
      <c r="FP776" s="227"/>
      <c r="FQ776" s="227"/>
      <c r="FR776" s="227"/>
      <c r="FS776" s="227"/>
      <c r="FT776" s="227"/>
      <c r="FU776" s="227"/>
      <c r="FV776" s="227"/>
      <c r="FW776" s="227"/>
      <c r="FX776" s="227"/>
      <c r="FY776" s="227"/>
      <c r="FZ776" s="227"/>
      <c r="GA776" s="227"/>
      <c r="GB776" s="227"/>
      <c r="GC776" s="227"/>
      <c r="GD776" s="227"/>
      <c r="GE776" s="227"/>
      <c r="GF776" s="227"/>
      <c r="GG776" s="227"/>
      <c r="GH776" s="227"/>
      <c r="GI776" s="227"/>
      <c r="GJ776" s="227"/>
      <c r="GK776" s="227"/>
      <c r="GL776" s="227"/>
      <c r="GM776" s="227"/>
      <c r="GN776" s="227"/>
      <c r="GO776" s="227"/>
      <c r="GP776" s="227"/>
      <c r="GQ776" s="227"/>
      <c r="GR776" s="227"/>
      <c r="GS776" s="227"/>
      <c r="GT776" s="227"/>
      <c r="GU776" s="227"/>
      <c r="GV776" s="227"/>
      <c r="GW776" s="227"/>
      <c r="GX776" s="227"/>
      <c r="GY776" s="227"/>
      <c r="GZ776" s="227"/>
      <c r="HA776" s="227"/>
      <c r="HB776" s="227"/>
      <c r="HC776" s="227"/>
      <c r="HD776" s="227"/>
      <c r="HE776" s="227"/>
      <c r="HF776" s="227"/>
      <c r="HG776" s="227"/>
      <c r="HH776" s="227"/>
      <c r="HI776" s="227"/>
      <c r="HJ776" s="227"/>
      <c r="HK776" s="227"/>
      <c r="HL776" s="227"/>
      <c r="HM776" s="227"/>
      <c r="HN776" s="227"/>
      <c r="HO776" s="227"/>
      <c r="HP776" s="227"/>
      <c r="HQ776" s="227"/>
      <c r="HR776" s="227"/>
      <c r="HS776" s="227"/>
      <c r="HT776" s="227"/>
      <c r="HU776" s="227"/>
      <c r="HV776" s="227"/>
      <c r="HW776" s="227"/>
      <c r="HX776" s="227"/>
      <c r="HY776" s="227"/>
      <c r="HZ776" s="227"/>
      <c r="IA776" s="227"/>
      <c r="IB776" s="227"/>
      <c r="IC776" s="227"/>
      <c r="ID776" s="227"/>
      <c r="IE776" s="227"/>
      <c r="IF776" s="227"/>
      <c r="IG776" s="227"/>
      <c r="IH776" s="227"/>
      <c r="II776" s="227"/>
      <c r="IJ776" s="227"/>
      <c r="IK776" s="227"/>
      <c r="IL776" s="227"/>
      <c r="IM776" s="227"/>
      <c r="IN776" s="227"/>
      <c r="IO776" s="227"/>
      <c r="IP776" s="227"/>
      <c r="IQ776" s="227"/>
      <c r="IR776" s="227"/>
      <c r="IS776" s="227"/>
      <c r="IT776" s="227"/>
      <c r="IU776" s="227"/>
      <c r="IV776" s="227"/>
      <c r="IW776" s="227"/>
      <c r="IX776" s="227"/>
      <c r="IY776" s="227"/>
      <c r="IZ776" s="227"/>
      <c r="JA776" s="227"/>
      <c r="JB776" s="227"/>
      <c r="JC776" s="227"/>
      <c r="JD776" s="227"/>
      <c r="JE776" s="227"/>
      <c r="JF776" s="227"/>
      <c r="JG776" s="227"/>
      <c r="JH776" s="227"/>
      <c r="JI776" s="227"/>
      <c r="JJ776" s="227"/>
      <c r="JK776" s="227"/>
      <c r="JL776" s="227"/>
      <c r="JM776" s="227"/>
      <c r="JN776" s="227"/>
      <c r="JO776" s="227"/>
      <c r="JP776" s="227"/>
      <c r="JQ776" s="227"/>
      <c r="JR776" s="227"/>
      <c r="JS776" s="227"/>
      <c r="JT776" s="227"/>
      <c r="JU776" s="227"/>
      <c r="JV776" s="227"/>
      <c r="JW776" s="227"/>
      <c r="JX776" s="227"/>
      <c r="JY776" s="227"/>
      <c r="JZ776" s="227"/>
      <c r="KA776" s="227"/>
      <c r="KB776" s="227"/>
      <c r="KC776" s="227"/>
      <c r="KD776" s="227"/>
      <c r="KE776" s="227"/>
      <c r="KF776" s="227"/>
      <c r="KG776" s="227"/>
      <c r="KH776" s="227"/>
      <c r="KI776" s="227"/>
      <c r="KJ776" s="227"/>
      <c r="KK776" s="227"/>
      <c r="KL776" s="227"/>
      <c r="KM776" s="227"/>
      <c r="KN776" s="227"/>
      <c r="KO776" s="227"/>
      <c r="KP776" s="227"/>
      <c r="KQ776" s="227"/>
      <c r="KR776" s="227"/>
      <c r="KS776" s="227"/>
      <c r="KT776" s="227"/>
      <c r="KU776" s="227"/>
      <c r="KV776" s="227"/>
      <c r="KW776" s="227"/>
      <c r="KX776" s="227"/>
      <c r="KY776" s="227"/>
      <c r="KZ776" s="227"/>
      <c r="LA776" s="227"/>
      <c r="LB776" s="227"/>
      <c r="LC776" s="227"/>
      <c r="LD776" s="227"/>
      <c r="LE776" s="227"/>
      <c r="LF776" s="227"/>
      <c r="LG776" s="227"/>
      <c r="LH776" s="227"/>
      <c r="LI776" s="227"/>
      <c r="LJ776" s="227"/>
      <c r="LK776" s="227"/>
      <c r="LL776" s="227"/>
      <c r="LM776" s="227"/>
      <c r="LN776" s="227"/>
      <c r="LO776" s="227"/>
      <c r="LP776" s="227"/>
      <c r="LQ776" s="227"/>
      <c r="LR776" s="227"/>
      <c r="LS776" s="227"/>
      <c r="LT776" s="227"/>
      <c r="LU776" s="227"/>
      <c r="LV776" s="227"/>
      <c r="LW776" s="227"/>
      <c r="LX776" s="227"/>
      <c r="LY776" s="227"/>
      <c r="LZ776" s="227"/>
      <c r="MA776" s="227"/>
      <c r="MB776" s="227"/>
      <c r="MC776" s="227"/>
      <c r="MD776" s="227"/>
      <c r="ME776" s="227"/>
      <c r="MF776" s="227"/>
      <c r="MG776" s="227"/>
      <c r="MH776" s="227"/>
      <c r="MI776" s="227"/>
      <c r="MJ776" s="227"/>
      <c r="MK776" s="227"/>
      <c r="ML776" s="227"/>
      <c r="MM776" s="227"/>
      <c r="MN776" s="227"/>
      <c r="MO776" s="227"/>
      <c r="MP776" s="227"/>
      <c r="MQ776" s="227"/>
      <c r="MR776" s="227"/>
      <c r="MS776" s="227"/>
      <c r="MT776" s="227"/>
      <c r="MU776" s="227"/>
      <c r="MV776" s="227"/>
      <c r="MW776" s="227"/>
      <c r="MX776" s="227"/>
      <c r="MY776" s="227"/>
      <c r="MZ776" s="227"/>
      <c r="NA776" s="227"/>
      <c r="NB776" s="227"/>
      <c r="NC776" s="227"/>
      <c r="ND776" s="227"/>
      <c r="NE776" s="227"/>
      <c r="NF776" s="227"/>
      <c r="NG776" s="227"/>
      <c r="NH776" s="227"/>
      <c r="NI776" s="227"/>
      <c r="NJ776" s="227"/>
      <c r="NK776" s="227"/>
      <c r="NL776" s="227"/>
      <c r="NM776" s="227"/>
      <c r="NN776" s="227"/>
      <c r="NO776" s="227"/>
      <c r="NP776" s="227"/>
      <c r="NQ776" s="227"/>
      <c r="NR776" s="227"/>
      <c r="NS776" s="227"/>
      <c r="NT776" s="227"/>
      <c r="NU776" s="227"/>
      <c r="NV776" s="227"/>
      <c r="NW776" s="227"/>
      <c r="NX776" s="227"/>
      <c r="NY776" s="227"/>
      <c r="NZ776" s="227"/>
      <c r="OA776" s="227"/>
      <c r="OB776" s="227"/>
      <c r="OC776" s="227"/>
      <c r="OD776" s="227"/>
      <c r="OE776" s="227"/>
      <c r="OF776" s="227"/>
      <c r="OG776" s="227"/>
      <c r="OH776" s="227"/>
      <c r="OI776" s="227"/>
      <c r="OJ776" s="227"/>
      <c r="OK776" s="227"/>
      <c r="OL776" s="227"/>
      <c r="OM776" s="227"/>
      <c r="ON776" s="227"/>
      <c r="OO776" s="227"/>
      <c r="OP776" s="227"/>
      <c r="OQ776" s="227"/>
      <c r="OR776" s="227"/>
      <c r="OS776" s="227"/>
      <c r="OT776" s="227"/>
      <c r="OU776" s="227"/>
      <c r="OV776" s="227"/>
      <c r="OW776" s="227"/>
      <c r="OX776" s="227"/>
      <c r="OY776" s="227"/>
      <c r="OZ776" s="227"/>
      <c r="PA776" s="227"/>
      <c r="PB776" s="227"/>
      <c r="PC776" s="227"/>
      <c r="PD776" s="227"/>
      <c r="PE776" s="227"/>
      <c r="PF776" s="227"/>
      <c r="PG776" s="227"/>
      <c r="PH776" s="227"/>
      <c r="PI776" s="227"/>
      <c r="PJ776" s="227"/>
      <c r="PK776" s="227"/>
      <c r="PL776" s="227"/>
      <c r="PM776" s="227"/>
      <c r="PN776" s="227"/>
      <c r="PO776" s="227"/>
      <c r="PP776" s="227"/>
      <c r="PQ776" s="227"/>
      <c r="PR776" s="227"/>
      <c r="PS776" s="227"/>
      <c r="PT776" s="227"/>
      <c r="PU776" s="227"/>
      <c r="PV776" s="227"/>
      <c r="PW776" s="227"/>
      <c r="PX776" s="227"/>
      <c r="PY776" s="227"/>
      <c r="PZ776" s="227"/>
      <c r="QA776" s="227"/>
      <c r="QB776" s="227"/>
      <c r="QC776" s="227"/>
      <c r="QD776" s="227"/>
      <c r="QE776" s="227"/>
      <c r="QF776" s="227"/>
      <c r="QG776" s="227"/>
      <c r="QH776" s="227"/>
      <c r="QI776" s="227"/>
      <c r="QJ776" s="227"/>
      <c r="QK776" s="227"/>
      <c r="QL776" s="227"/>
      <c r="QM776" s="227"/>
      <c r="QN776" s="227"/>
      <c r="QO776" s="227"/>
      <c r="QP776" s="227"/>
      <c r="QQ776" s="227"/>
      <c r="QR776" s="227"/>
      <c r="QS776" s="227"/>
      <c r="QT776" s="227"/>
      <c r="QU776" s="227"/>
      <c r="QV776" s="227"/>
      <c r="QW776" s="227"/>
      <c r="QX776" s="227"/>
      <c r="QY776" s="227"/>
      <c r="QZ776" s="227"/>
      <c r="RA776" s="227"/>
      <c r="RB776" s="227"/>
      <c r="RC776" s="227"/>
      <c r="RD776" s="227"/>
      <c r="RE776" s="227"/>
      <c r="RF776" s="227"/>
      <c r="RG776" s="227"/>
      <c r="RH776" s="227"/>
      <c r="RI776" s="227"/>
      <c r="RJ776" s="227"/>
      <c r="RK776" s="227"/>
      <c r="RL776" s="227"/>
      <c r="RM776" s="227"/>
      <c r="RN776" s="227"/>
      <c r="RO776" s="227"/>
      <c r="RP776" s="227"/>
      <c r="RQ776" s="227"/>
      <c r="RR776" s="227"/>
      <c r="RS776" s="227"/>
      <c r="RT776" s="227"/>
      <c r="RU776" s="227"/>
      <c r="RV776" s="227"/>
      <c r="RW776" s="227"/>
      <c r="RX776" s="227"/>
      <c r="RY776" s="227"/>
      <c r="RZ776" s="227"/>
      <c r="SA776" s="227"/>
      <c r="SB776" s="227"/>
    </row>
    <row r="777" spans="1:496" ht="15" customHeight="1" x14ac:dyDescent="0.25">
      <c r="A777" s="228"/>
    </row>
    <row r="778" spans="1:496" ht="15" customHeight="1" x14ac:dyDescent="0.25">
      <c r="A778" s="228" t="s">
        <v>1069</v>
      </c>
      <c r="B778" s="228">
        <v>203</v>
      </c>
      <c r="E778" s="227" t="s">
        <v>744</v>
      </c>
    </row>
    <row r="779" spans="1:496" ht="15" customHeight="1" x14ac:dyDescent="0.25">
      <c r="A779" s="228" t="s">
        <v>1005</v>
      </c>
      <c r="B779" s="228">
        <v>203001</v>
      </c>
      <c r="E779" s="227" t="s">
        <v>745</v>
      </c>
    </row>
    <row r="780" spans="1:496" ht="15" customHeight="1" x14ac:dyDescent="0.25">
      <c r="A780" s="228" t="s">
        <v>1070</v>
      </c>
      <c r="B780" s="228">
        <v>203002</v>
      </c>
      <c r="E780" s="227" t="s">
        <v>598</v>
      </c>
    </row>
    <row r="781" spans="1:496" ht="15" customHeight="1" x14ac:dyDescent="0.25">
      <c r="A781" s="228"/>
    </row>
    <row r="782" spans="1:496" ht="15" customHeight="1" x14ac:dyDescent="0.25">
      <c r="A782" s="228" t="s">
        <v>1071</v>
      </c>
      <c r="B782" s="228">
        <v>204</v>
      </c>
      <c r="E782" s="227" t="s">
        <v>746</v>
      </c>
    </row>
    <row r="783" spans="1:496" ht="15" customHeight="1" x14ac:dyDescent="0.25">
      <c r="A783" s="228" t="s">
        <v>1072</v>
      </c>
      <c r="B783" s="228">
        <v>204001</v>
      </c>
      <c r="E783" s="235" t="s">
        <v>747</v>
      </c>
    </row>
    <row r="784" spans="1:496" ht="15" customHeight="1" x14ac:dyDescent="0.25">
      <c r="A784" s="228" t="s">
        <v>1073</v>
      </c>
      <c r="B784" s="228">
        <v>204002</v>
      </c>
      <c r="E784" s="235" t="s">
        <v>748</v>
      </c>
    </row>
    <row r="785" spans="1:496" ht="15" customHeight="1" x14ac:dyDescent="0.25">
      <c r="A785" s="228" t="s">
        <v>1074</v>
      </c>
      <c r="B785" s="228">
        <v>204003</v>
      </c>
      <c r="E785" s="235" t="s">
        <v>749</v>
      </c>
    </row>
    <row r="786" spans="1:496" s="233" customFormat="1" ht="15" customHeight="1" x14ac:dyDescent="0.25">
      <c r="A786" s="231"/>
      <c r="B786" s="231"/>
      <c r="D786" s="231"/>
      <c r="F786" s="227"/>
      <c r="G786" s="227"/>
      <c r="H786" s="227"/>
      <c r="I786" s="227"/>
      <c r="J786" s="227"/>
      <c r="K786" s="227"/>
      <c r="L786" s="227"/>
      <c r="M786" s="227"/>
      <c r="N786" s="227"/>
      <c r="O786" s="227"/>
      <c r="P786" s="227"/>
      <c r="Q786" s="227"/>
      <c r="R786" s="227"/>
      <c r="S786" s="227"/>
      <c r="T786" s="227"/>
      <c r="U786" s="227"/>
      <c r="V786" s="227"/>
      <c r="W786" s="227"/>
      <c r="X786" s="227"/>
      <c r="Y786" s="227"/>
      <c r="Z786" s="227"/>
      <c r="AA786" s="227"/>
      <c r="AB786" s="227"/>
      <c r="AC786" s="227"/>
      <c r="AD786" s="227"/>
      <c r="AE786" s="227"/>
      <c r="AF786" s="227"/>
      <c r="AG786" s="227"/>
      <c r="AH786" s="227"/>
      <c r="AI786" s="227"/>
      <c r="AJ786" s="227"/>
      <c r="AK786" s="227"/>
      <c r="AL786" s="227"/>
      <c r="AM786" s="227"/>
      <c r="AN786" s="227"/>
      <c r="AO786" s="227"/>
      <c r="AP786" s="227"/>
      <c r="AQ786" s="227"/>
      <c r="AR786" s="227"/>
      <c r="AS786" s="227"/>
      <c r="AT786" s="227"/>
      <c r="AU786" s="227"/>
      <c r="AV786" s="227"/>
      <c r="AW786" s="227"/>
      <c r="AX786" s="227"/>
      <c r="AY786" s="227"/>
      <c r="AZ786" s="227"/>
      <c r="BA786" s="227"/>
      <c r="BB786" s="227"/>
      <c r="BC786" s="227"/>
      <c r="BD786" s="227"/>
      <c r="BE786" s="227"/>
      <c r="BF786" s="227"/>
      <c r="BG786" s="227"/>
      <c r="BH786" s="227"/>
      <c r="BI786" s="227"/>
      <c r="BJ786" s="227"/>
      <c r="BK786" s="227"/>
      <c r="BL786" s="227"/>
      <c r="BM786" s="227"/>
      <c r="BN786" s="227"/>
      <c r="BO786" s="227"/>
      <c r="BP786" s="227"/>
      <c r="BQ786" s="227"/>
      <c r="BR786" s="227"/>
      <c r="BS786" s="227"/>
      <c r="BT786" s="227"/>
      <c r="BU786" s="227"/>
      <c r="BV786" s="227"/>
      <c r="BW786" s="227"/>
      <c r="BX786" s="227"/>
      <c r="BY786" s="227"/>
      <c r="BZ786" s="227"/>
      <c r="CA786" s="227"/>
      <c r="CB786" s="227"/>
      <c r="CC786" s="227"/>
      <c r="CD786" s="227"/>
      <c r="CE786" s="227"/>
      <c r="CF786" s="227"/>
      <c r="CG786" s="227"/>
      <c r="CH786" s="227"/>
      <c r="CI786" s="227"/>
      <c r="CJ786" s="227"/>
      <c r="CK786" s="227"/>
      <c r="CL786" s="227"/>
      <c r="CM786" s="227"/>
      <c r="CN786" s="227"/>
      <c r="CO786" s="227"/>
      <c r="CP786" s="227"/>
      <c r="CQ786" s="227"/>
      <c r="CR786" s="227"/>
      <c r="CS786" s="227"/>
      <c r="CT786" s="227"/>
      <c r="CU786" s="227"/>
      <c r="CV786" s="227"/>
      <c r="CW786" s="227"/>
      <c r="CX786" s="227"/>
      <c r="CY786" s="227"/>
      <c r="CZ786" s="227"/>
      <c r="DA786" s="227"/>
      <c r="DB786" s="227"/>
      <c r="DC786" s="227"/>
      <c r="DD786" s="227"/>
      <c r="DE786" s="227"/>
      <c r="DF786" s="227"/>
      <c r="DG786" s="227"/>
      <c r="DH786" s="227"/>
      <c r="DI786" s="227"/>
      <c r="DJ786" s="227"/>
      <c r="DK786" s="227"/>
      <c r="DL786" s="227"/>
      <c r="DM786" s="227"/>
      <c r="DN786" s="227"/>
      <c r="DO786" s="227"/>
      <c r="DP786" s="227"/>
      <c r="DQ786" s="227"/>
      <c r="DR786" s="227"/>
      <c r="DS786" s="227"/>
      <c r="DT786" s="227"/>
      <c r="DU786" s="227"/>
      <c r="DV786" s="227"/>
      <c r="DW786" s="227"/>
      <c r="DX786" s="227"/>
      <c r="DY786" s="227"/>
      <c r="DZ786" s="227"/>
      <c r="EA786" s="227"/>
      <c r="EB786" s="227"/>
      <c r="EC786" s="227"/>
      <c r="ED786" s="227"/>
      <c r="EE786" s="227"/>
      <c r="EF786" s="227"/>
      <c r="EG786" s="227"/>
      <c r="EH786" s="227"/>
      <c r="EI786" s="227"/>
      <c r="EJ786" s="227"/>
      <c r="EK786" s="227"/>
      <c r="EL786" s="227"/>
      <c r="EM786" s="227"/>
      <c r="EN786" s="227"/>
      <c r="EO786" s="227"/>
      <c r="EP786" s="227"/>
      <c r="EQ786" s="227"/>
      <c r="ER786" s="227"/>
      <c r="ES786" s="227"/>
      <c r="ET786" s="227"/>
      <c r="EU786" s="227"/>
      <c r="EV786" s="227"/>
      <c r="EW786" s="227"/>
      <c r="EX786" s="227"/>
      <c r="EY786" s="227"/>
      <c r="EZ786" s="227"/>
      <c r="FA786" s="227"/>
      <c r="FB786" s="227"/>
      <c r="FC786" s="227"/>
      <c r="FD786" s="227"/>
      <c r="FE786" s="227"/>
      <c r="FF786" s="227"/>
      <c r="FG786" s="227"/>
      <c r="FH786" s="227"/>
      <c r="FI786" s="227"/>
      <c r="FJ786" s="227"/>
      <c r="FK786" s="227"/>
      <c r="FL786" s="227"/>
      <c r="FM786" s="227"/>
      <c r="FN786" s="227"/>
      <c r="FO786" s="227"/>
      <c r="FP786" s="227"/>
      <c r="FQ786" s="227"/>
      <c r="FR786" s="227"/>
      <c r="FS786" s="227"/>
      <c r="FT786" s="227"/>
      <c r="FU786" s="227"/>
      <c r="FV786" s="227"/>
      <c r="FW786" s="227"/>
      <c r="FX786" s="227"/>
      <c r="FY786" s="227"/>
      <c r="FZ786" s="227"/>
      <c r="GA786" s="227"/>
      <c r="GB786" s="227"/>
      <c r="GC786" s="227"/>
      <c r="GD786" s="227"/>
      <c r="GE786" s="227"/>
      <c r="GF786" s="227"/>
      <c r="GG786" s="227"/>
      <c r="GH786" s="227"/>
      <c r="GI786" s="227"/>
      <c r="GJ786" s="227"/>
      <c r="GK786" s="227"/>
      <c r="GL786" s="227"/>
      <c r="GM786" s="227"/>
      <c r="GN786" s="227"/>
      <c r="GO786" s="227"/>
      <c r="GP786" s="227"/>
      <c r="GQ786" s="227"/>
      <c r="GR786" s="227"/>
      <c r="GS786" s="227"/>
      <c r="GT786" s="227"/>
      <c r="GU786" s="227"/>
      <c r="GV786" s="227"/>
      <c r="GW786" s="227"/>
      <c r="GX786" s="227"/>
      <c r="GY786" s="227"/>
      <c r="GZ786" s="227"/>
      <c r="HA786" s="227"/>
      <c r="HB786" s="227"/>
      <c r="HC786" s="227"/>
      <c r="HD786" s="227"/>
      <c r="HE786" s="227"/>
      <c r="HF786" s="227"/>
      <c r="HG786" s="227"/>
      <c r="HH786" s="227"/>
      <c r="HI786" s="227"/>
      <c r="HJ786" s="227"/>
      <c r="HK786" s="227"/>
      <c r="HL786" s="227"/>
      <c r="HM786" s="227"/>
      <c r="HN786" s="227"/>
      <c r="HO786" s="227"/>
      <c r="HP786" s="227"/>
      <c r="HQ786" s="227"/>
      <c r="HR786" s="227"/>
      <c r="HS786" s="227"/>
      <c r="HT786" s="227"/>
      <c r="HU786" s="227"/>
      <c r="HV786" s="227"/>
      <c r="HW786" s="227"/>
      <c r="HX786" s="227"/>
      <c r="HY786" s="227"/>
      <c r="HZ786" s="227"/>
      <c r="IA786" s="227"/>
      <c r="IB786" s="227"/>
      <c r="IC786" s="227"/>
      <c r="ID786" s="227"/>
      <c r="IE786" s="227"/>
      <c r="IF786" s="227"/>
      <c r="IG786" s="227"/>
      <c r="IH786" s="227"/>
      <c r="II786" s="227"/>
      <c r="IJ786" s="227"/>
      <c r="IK786" s="227"/>
      <c r="IL786" s="227"/>
      <c r="IM786" s="227"/>
      <c r="IN786" s="227"/>
      <c r="IO786" s="227"/>
      <c r="IP786" s="227"/>
      <c r="IQ786" s="227"/>
      <c r="IR786" s="227"/>
      <c r="IS786" s="227"/>
      <c r="IT786" s="227"/>
      <c r="IU786" s="227"/>
      <c r="IV786" s="227"/>
      <c r="IW786" s="227"/>
      <c r="IX786" s="227"/>
      <c r="IY786" s="227"/>
      <c r="IZ786" s="227"/>
      <c r="JA786" s="227"/>
      <c r="JB786" s="227"/>
      <c r="JC786" s="227"/>
      <c r="JD786" s="227"/>
      <c r="JE786" s="227"/>
      <c r="JF786" s="227"/>
      <c r="JG786" s="227"/>
      <c r="JH786" s="227"/>
      <c r="JI786" s="227"/>
      <c r="JJ786" s="227"/>
      <c r="JK786" s="227"/>
      <c r="JL786" s="227"/>
      <c r="JM786" s="227"/>
      <c r="JN786" s="227"/>
      <c r="JO786" s="227"/>
      <c r="JP786" s="227"/>
      <c r="JQ786" s="227"/>
      <c r="JR786" s="227"/>
      <c r="JS786" s="227"/>
      <c r="JT786" s="227"/>
      <c r="JU786" s="227"/>
      <c r="JV786" s="227"/>
      <c r="JW786" s="227"/>
      <c r="JX786" s="227"/>
      <c r="JY786" s="227"/>
      <c r="JZ786" s="227"/>
      <c r="KA786" s="227"/>
      <c r="KB786" s="227"/>
      <c r="KC786" s="227"/>
      <c r="KD786" s="227"/>
      <c r="KE786" s="227"/>
      <c r="KF786" s="227"/>
      <c r="KG786" s="227"/>
      <c r="KH786" s="227"/>
      <c r="KI786" s="227"/>
      <c r="KJ786" s="227"/>
      <c r="KK786" s="227"/>
      <c r="KL786" s="227"/>
      <c r="KM786" s="227"/>
      <c r="KN786" s="227"/>
      <c r="KO786" s="227"/>
      <c r="KP786" s="227"/>
      <c r="KQ786" s="227"/>
      <c r="KR786" s="227"/>
      <c r="KS786" s="227"/>
      <c r="KT786" s="227"/>
      <c r="KU786" s="227"/>
      <c r="KV786" s="227"/>
      <c r="KW786" s="227"/>
      <c r="KX786" s="227"/>
      <c r="KY786" s="227"/>
      <c r="KZ786" s="227"/>
      <c r="LA786" s="227"/>
      <c r="LB786" s="227"/>
      <c r="LC786" s="227"/>
      <c r="LD786" s="227"/>
      <c r="LE786" s="227"/>
      <c r="LF786" s="227"/>
      <c r="LG786" s="227"/>
      <c r="LH786" s="227"/>
      <c r="LI786" s="227"/>
      <c r="LJ786" s="227"/>
      <c r="LK786" s="227"/>
      <c r="LL786" s="227"/>
      <c r="LM786" s="227"/>
      <c r="LN786" s="227"/>
      <c r="LO786" s="227"/>
      <c r="LP786" s="227"/>
      <c r="LQ786" s="227"/>
      <c r="LR786" s="227"/>
      <c r="LS786" s="227"/>
      <c r="LT786" s="227"/>
      <c r="LU786" s="227"/>
      <c r="LV786" s="227"/>
      <c r="LW786" s="227"/>
      <c r="LX786" s="227"/>
      <c r="LY786" s="227"/>
      <c r="LZ786" s="227"/>
      <c r="MA786" s="227"/>
      <c r="MB786" s="227"/>
      <c r="MC786" s="227"/>
      <c r="MD786" s="227"/>
      <c r="ME786" s="227"/>
      <c r="MF786" s="227"/>
      <c r="MG786" s="227"/>
      <c r="MH786" s="227"/>
      <c r="MI786" s="227"/>
      <c r="MJ786" s="227"/>
      <c r="MK786" s="227"/>
      <c r="ML786" s="227"/>
      <c r="MM786" s="227"/>
      <c r="MN786" s="227"/>
      <c r="MO786" s="227"/>
      <c r="MP786" s="227"/>
      <c r="MQ786" s="227"/>
      <c r="MR786" s="227"/>
      <c r="MS786" s="227"/>
      <c r="MT786" s="227"/>
      <c r="MU786" s="227"/>
      <c r="MV786" s="227"/>
      <c r="MW786" s="227"/>
      <c r="MX786" s="227"/>
      <c r="MY786" s="227"/>
      <c r="MZ786" s="227"/>
      <c r="NA786" s="227"/>
      <c r="NB786" s="227"/>
      <c r="NC786" s="227"/>
      <c r="ND786" s="227"/>
      <c r="NE786" s="227"/>
      <c r="NF786" s="227"/>
      <c r="NG786" s="227"/>
      <c r="NH786" s="227"/>
      <c r="NI786" s="227"/>
      <c r="NJ786" s="227"/>
      <c r="NK786" s="227"/>
      <c r="NL786" s="227"/>
      <c r="NM786" s="227"/>
      <c r="NN786" s="227"/>
      <c r="NO786" s="227"/>
      <c r="NP786" s="227"/>
      <c r="NQ786" s="227"/>
      <c r="NR786" s="227"/>
      <c r="NS786" s="227"/>
      <c r="NT786" s="227"/>
      <c r="NU786" s="227"/>
      <c r="NV786" s="227"/>
      <c r="NW786" s="227"/>
      <c r="NX786" s="227"/>
      <c r="NY786" s="227"/>
      <c r="NZ786" s="227"/>
      <c r="OA786" s="227"/>
      <c r="OB786" s="227"/>
      <c r="OC786" s="227"/>
      <c r="OD786" s="227"/>
      <c r="OE786" s="227"/>
      <c r="OF786" s="227"/>
      <c r="OG786" s="227"/>
      <c r="OH786" s="227"/>
      <c r="OI786" s="227"/>
      <c r="OJ786" s="227"/>
      <c r="OK786" s="227"/>
      <c r="OL786" s="227"/>
      <c r="OM786" s="227"/>
      <c r="ON786" s="227"/>
      <c r="OO786" s="227"/>
      <c r="OP786" s="227"/>
      <c r="OQ786" s="227"/>
      <c r="OR786" s="227"/>
      <c r="OS786" s="227"/>
      <c r="OT786" s="227"/>
      <c r="OU786" s="227"/>
      <c r="OV786" s="227"/>
      <c r="OW786" s="227"/>
      <c r="OX786" s="227"/>
      <c r="OY786" s="227"/>
      <c r="OZ786" s="227"/>
      <c r="PA786" s="227"/>
      <c r="PB786" s="227"/>
      <c r="PC786" s="227"/>
      <c r="PD786" s="227"/>
      <c r="PE786" s="227"/>
      <c r="PF786" s="227"/>
      <c r="PG786" s="227"/>
      <c r="PH786" s="227"/>
      <c r="PI786" s="227"/>
      <c r="PJ786" s="227"/>
      <c r="PK786" s="227"/>
      <c r="PL786" s="227"/>
      <c r="PM786" s="227"/>
      <c r="PN786" s="227"/>
      <c r="PO786" s="227"/>
      <c r="PP786" s="227"/>
      <c r="PQ786" s="227"/>
      <c r="PR786" s="227"/>
      <c r="PS786" s="227"/>
      <c r="PT786" s="227"/>
      <c r="PU786" s="227"/>
      <c r="PV786" s="227"/>
      <c r="PW786" s="227"/>
      <c r="PX786" s="227"/>
      <c r="PY786" s="227"/>
      <c r="PZ786" s="227"/>
      <c r="QA786" s="227"/>
      <c r="QB786" s="227"/>
      <c r="QC786" s="227"/>
      <c r="QD786" s="227"/>
      <c r="QE786" s="227"/>
      <c r="QF786" s="227"/>
      <c r="QG786" s="227"/>
      <c r="QH786" s="227"/>
      <c r="QI786" s="227"/>
      <c r="QJ786" s="227"/>
      <c r="QK786" s="227"/>
      <c r="QL786" s="227"/>
      <c r="QM786" s="227"/>
      <c r="QN786" s="227"/>
      <c r="QO786" s="227"/>
      <c r="QP786" s="227"/>
      <c r="QQ786" s="227"/>
      <c r="QR786" s="227"/>
      <c r="QS786" s="227"/>
      <c r="QT786" s="227"/>
      <c r="QU786" s="227"/>
      <c r="QV786" s="227"/>
      <c r="QW786" s="227"/>
      <c r="QX786" s="227"/>
      <c r="QY786" s="227"/>
      <c r="QZ786" s="227"/>
      <c r="RA786" s="227"/>
      <c r="RB786" s="227"/>
      <c r="RC786" s="227"/>
      <c r="RD786" s="227"/>
      <c r="RE786" s="227"/>
      <c r="RF786" s="227"/>
      <c r="RG786" s="227"/>
      <c r="RH786" s="227"/>
      <c r="RI786" s="227"/>
      <c r="RJ786" s="227"/>
      <c r="RK786" s="227"/>
      <c r="RL786" s="227"/>
      <c r="RM786" s="227"/>
      <c r="RN786" s="227"/>
      <c r="RO786" s="227"/>
      <c r="RP786" s="227"/>
      <c r="RQ786" s="227"/>
      <c r="RR786" s="227"/>
      <c r="RS786" s="227"/>
      <c r="RT786" s="227"/>
      <c r="RU786" s="227"/>
      <c r="RV786" s="227"/>
      <c r="RW786" s="227"/>
      <c r="RX786" s="227"/>
      <c r="RY786" s="227"/>
      <c r="RZ786" s="227"/>
      <c r="SA786" s="227"/>
      <c r="SB786" s="227"/>
    </row>
    <row r="787" spans="1:496" s="233" customFormat="1" ht="15" customHeight="1" x14ac:dyDescent="0.25">
      <c r="A787" s="231"/>
      <c r="B787" s="231"/>
      <c r="D787" s="231"/>
      <c r="F787" s="227"/>
      <c r="G787" s="227"/>
      <c r="H787" s="227"/>
      <c r="I787" s="227"/>
      <c r="J787" s="227"/>
      <c r="K787" s="227"/>
      <c r="L787" s="227"/>
      <c r="M787" s="227"/>
      <c r="N787" s="227"/>
      <c r="O787" s="227"/>
      <c r="P787" s="227"/>
      <c r="Q787" s="227"/>
      <c r="R787" s="227"/>
      <c r="S787" s="227"/>
      <c r="T787" s="227"/>
      <c r="U787" s="227"/>
      <c r="V787" s="227"/>
      <c r="W787" s="227"/>
      <c r="X787" s="227"/>
      <c r="Y787" s="227"/>
      <c r="Z787" s="227"/>
      <c r="AA787" s="227"/>
      <c r="AB787" s="227"/>
      <c r="AC787" s="227"/>
      <c r="AD787" s="227"/>
      <c r="AE787" s="227"/>
      <c r="AF787" s="227"/>
      <c r="AG787" s="227"/>
      <c r="AH787" s="227"/>
      <c r="AI787" s="227"/>
      <c r="AJ787" s="227"/>
      <c r="AK787" s="227"/>
      <c r="AL787" s="227"/>
      <c r="AM787" s="227"/>
      <c r="AN787" s="227"/>
      <c r="AO787" s="227"/>
      <c r="AP787" s="227"/>
      <c r="AQ787" s="227"/>
      <c r="AR787" s="227"/>
      <c r="AS787" s="227"/>
      <c r="AT787" s="227"/>
      <c r="AU787" s="227"/>
      <c r="AV787" s="227"/>
      <c r="AW787" s="227"/>
      <c r="AX787" s="227"/>
      <c r="AY787" s="227"/>
      <c r="AZ787" s="227"/>
      <c r="BA787" s="227"/>
      <c r="BB787" s="227"/>
      <c r="BC787" s="227"/>
      <c r="BD787" s="227"/>
      <c r="BE787" s="227"/>
      <c r="BF787" s="227"/>
      <c r="BG787" s="227"/>
      <c r="BH787" s="227"/>
      <c r="BI787" s="227"/>
      <c r="BJ787" s="227"/>
      <c r="BK787" s="227"/>
      <c r="BL787" s="227"/>
      <c r="BM787" s="227"/>
      <c r="BN787" s="227"/>
      <c r="BO787" s="227"/>
      <c r="BP787" s="227"/>
      <c r="BQ787" s="227"/>
      <c r="BR787" s="227"/>
      <c r="BS787" s="227"/>
      <c r="BT787" s="227"/>
      <c r="BU787" s="227"/>
      <c r="BV787" s="227"/>
      <c r="BW787" s="227"/>
      <c r="BX787" s="227"/>
      <c r="BY787" s="227"/>
      <c r="BZ787" s="227"/>
      <c r="CA787" s="227"/>
      <c r="CB787" s="227"/>
      <c r="CC787" s="227"/>
      <c r="CD787" s="227"/>
      <c r="CE787" s="227"/>
      <c r="CF787" s="227"/>
      <c r="CG787" s="227"/>
      <c r="CH787" s="227"/>
      <c r="CI787" s="227"/>
      <c r="CJ787" s="227"/>
      <c r="CK787" s="227"/>
      <c r="CL787" s="227"/>
      <c r="CM787" s="227"/>
      <c r="CN787" s="227"/>
      <c r="CO787" s="227"/>
      <c r="CP787" s="227"/>
      <c r="CQ787" s="227"/>
      <c r="CR787" s="227"/>
      <c r="CS787" s="227"/>
      <c r="CT787" s="227"/>
      <c r="CU787" s="227"/>
      <c r="CV787" s="227"/>
      <c r="CW787" s="227"/>
      <c r="CX787" s="227"/>
      <c r="CY787" s="227"/>
      <c r="CZ787" s="227"/>
      <c r="DA787" s="227"/>
      <c r="DB787" s="227"/>
      <c r="DC787" s="227"/>
      <c r="DD787" s="227"/>
      <c r="DE787" s="227"/>
      <c r="DF787" s="227"/>
      <c r="DG787" s="227"/>
      <c r="DH787" s="227"/>
      <c r="DI787" s="227"/>
      <c r="DJ787" s="227"/>
      <c r="DK787" s="227"/>
      <c r="DL787" s="227"/>
      <c r="DM787" s="227"/>
      <c r="DN787" s="227"/>
      <c r="DO787" s="227"/>
      <c r="DP787" s="227"/>
      <c r="DQ787" s="227"/>
      <c r="DR787" s="227"/>
      <c r="DS787" s="227"/>
      <c r="DT787" s="227"/>
      <c r="DU787" s="227"/>
      <c r="DV787" s="227"/>
      <c r="DW787" s="227"/>
      <c r="DX787" s="227"/>
      <c r="DY787" s="227"/>
      <c r="DZ787" s="227"/>
      <c r="EA787" s="227"/>
      <c r="EB787" s="227"/>
      <c r="EC787" s="227"/>
      <c r="ED787" s="227"/>
      <c r="EE787" s="227"/>
      <c r="EF787" s="227"/>
      <c r="EG787" s="227"/>
      <c r="EH787" s="227"/>
      <c r="EI787" s="227"/>
      <c r="EJ787" s="227"/>
      <c r="EK787" s="227"/>
      <c r="EL787" s="227"/>
      <c r="EM787" s="227"/>
      <c r="EN787" s="227"/>
      <c r="EO787" s="227"/>
      <c r="EP787" s="227"/>
      <c r="EQ787" s="227"/>
      <c r="ER787" s="227"/>
      <c r="ES787" s="227"/>
      <c r="ET787" s="227"/>
      <c r="EU787" s="227"/>
      <c r="EV787" s="227"/>
      <c r="EW787" s="227"/>
      <c r="EX787" s="227"/>
      <c r="EY787" s="227"/>
      <c r="EZ787" s="227"/>
      <c r="FA787" s="227"/>
      <c r="FB787" s="227"/>
      <c r="FC787" s="227"/>
      <c r="FD787" s="227"/>
      <c r="FE787" s="227"/>
      <c r="FF787" s="227"/>
      <c r="FG787" s="227"/>
      <c r="FH787" s="227"/>
      <c r="FI787" s="227"/>
      <c r="FJ787" s="227"/>
      <c r="FK787" s="227"/>
      <c r="FL787" s="227"/>
      <c r="FM787" s="227"/>
      <c r="FN787" s="227"/>
      <c r="FO787" s="227"/>
      <c r="FP787" s="227"/>
      <c r="FQ787" s="227"/>
      <c r="FR787" s="227"/>
      <c r="FS787" s="227"/>
      <c r="FT787" s="227"/>
      <c r="FU787" s="227"/>
      <c r="FV787" s="227"/>
      <c r="FW787" s="227"/>
      <c r="FX787" s="227"/>
      <c r="FY787" s="227"/>
      <c r="FZ787" s="227"/>
      <c r="GA787" s="227"/>
      <c r="GB787" s="227"/>
      <c r="GC787" s="227"/>
      <c r="GD787" s="227"/>
      <c r="GE787" s="227"/>
      <c r="GF787" s="227"/>
      <c r="GG787" s="227"/>
      <c r="GH787" s="227"/>
      <c r="GI787" s="227"/>
      <c r="GJ787" s="227"/>
      <c r="GK787" s="227"/>
      <c r="GL787" s="227"/>
      <c r="GM787" s="227"/>
      <c r="GN787" s="227"/>
      <c r="GO787" s="227"/>
      <c r="GP787" s="227"/>
      <c r="GQ787" s="227"/>
      <c r="GR787" s="227"/>
      <c r="GS787" s="227"/>
      <c r="GT787" s="227"/>
      <c r="GU787" s="227"/>
      <c r="GV787" s="227"/>
      <c r="GW787" s="227"/>
      <c r="GX787" s="227"/>
      <c r="GY787" s="227"/>
      <c r="GZ787" s="227"/>
      <c r="HA787" s="227"/>
      <c r="HB787" s="227"/>
      <c r="HC787" s="227"/>
      <c r="HD787" s="227"/>
      <c r="HE787" s="227"/>
      <c r="HF787" s="227"/>
      <c r="HG787" s="227"/>
      <c r="HH787" s="227"/>
      <c r="HI787" s="227"/>
      <c r="HJ787" s="227"/>
      <c r="HK787" s="227"/>
      <c r="HL787" s="227"/>
      <c r="HM787" s="227"/>
      <c r="HN787" s="227"/>
      <c r="HO787" s="227"/>
      <c r="HP787" s="227"/>
      <c r="HQ787" s="227"/>
      <c r="HR787" s="227"/>
      <c r="HS787" s="227"/>
      <c r="HT787" s="227"/>
      <c r="HU787" s="227"/>
      <c r="HV787" s="227"/>
      <c r="HW787" s="227"/>
      <c r="HX787" s="227"/>
      <c r="HY787" s="227"/>
      <c r="HZ787" s="227"/>
      <c r="IA787" s="227"/>
      <c r="IB787" s="227"/>
      <c r="IC787" s="227"/>
      <c r="ID787" s="227"/>
      <c r="IE787" s="227"/>
      <c r="IF787" s="227"/>
      <c r="IG787" s="227"/>
      <c r="IH787" s="227"/>
      <c r="II787" s="227"/>
      <c r="IJ787" s="227"/>
      <c r="IK787" s="227"/>
      <c r="IL787" s="227"/>
      <c r="IM787" s="227"/>
      <c r="IN787" s="227"/>
      <c r="IO787" s="227"/>
      <c r="IP787" s="227"/>
      <c r="IQ787" s="227"/>
      <c r="IR787" s="227"/>
      <c r="IS787" s="227"/>
      <c r="IT787" s="227"/>
      <c r="IU787" s="227"/>
      <c r="IV787" s="227"/>
      <c r="IW787" s="227"/>
      <c r="IX787" s="227"/>
      <c r="IY787" s="227"/>
      <c r="IZ787" s="227"/>
      <c r="JA787" s="227"/>
      <c r="JB787" s="227"/>
      <c r="JC787" s="227"/>
      <c r="JD787" s="227"/>
      <c r="JE787" s="227"/>
      <c r="JF787" s="227"/>
      <c r="JG787" s="227"/>
      <c r="JH787" s="227"/>
      <c r="JI787" s="227"/>
      <c r="JJ787" s="227"/>
      <c r="JK787" s="227"/>
      <c r="JL787" s="227"/>
      <c r="JM787" s="227"/>
      <c r="JN787" s="227"/>
      <c r="JO787" s="227"/>
      <c r="JP787" s="227"/>
      <c r="JQ787" s="227"/>
      <c r="JR787" s="227"/>
      <c r="JS787" s="227"/>
      <c r="JT787" s="227"/>
      <c r="JU787" s="227"/>
      <c r="JV787" s="227"/>
      <c r="JW787" s="227"/>
      <c r="JX787" s="227"/>
      <c r="JY787" s="227"/>
      <c r="JZ787" s="227"/>
      <c r="KA787" s="227"/>
      <c r="KB787" s="227"/>
      <c r="KC787" s="227"/>
      <c r="KD787" s="227"/>
      <c r="KE787" s="227"/>
      <c r="KF787" s="227"/>
      <c r="KG787" s="227"/>
      <c r="KH787" s="227"/>
      <c r="KI787" s="227"/>
      <c r="KJ787" s="227"/>
      <c r="KK787" s="227"/>
      <c r="KL787" s="227"/>
      <c r="KM787" s="227"/>
      <c r="KN787" s="227"/>
      <c r="KO787" s="227"/>
      <c r="KP787" s="227"/>
      <c r="KQ787" s="227"/>
      <c r="KR787" s="227"/>
      <c r="KS787" s="227"/>
      <c r="KT787" s="227"/>
      <c r="KU787" s="227"/>
      <c r="KV787" s="227"/>
      <c r="KW787" s="227"/>
      <c r="KX787" s="227"/>
      <c r="KY787" s="227"/>
      <c r="KZ787" s="227"/>
      <c r="LA787" s="227"/>
      <c r="LB787" s="227"/>
      <c r="LC787" s="227"/>
      <c r="LD787" s="227"/>
      <c r="LE787" s="227"/>
      <c r="LF787" s="227"/>
      <c r="LG787" s="227"/>
      <c r="LH787" s="227"/>
      <c r="LI787" s="227"/>
      <c r="LJ787" s="227"/>
      <c r="LK787" s="227"/>
      <c r="LL787" s="227"/>
      <c r="LM787" s="227"/>
      <c r="LN787" s="227"/>
      <c r="LO787" s="227"/>
      <c r="LP787" s="227"/>
      <c r="LQ787" s="227"/>
      <c r="LR787" s="227"/>
      <c r="LS787" s="227"/>
      <c r="LT787" s="227"/>
      <c r="LU787" s="227"/>
      <c r="LV787" s="227"/>
      <c r="LW787" s="227"/>
      <c r="LX787" s="227"/>
      <c r="LY787" s="227"/>
      <c r="LZ787" s="227"/>
      <c r="MA787" s="227"/>
      <c r="MB787" s="227"/>
      <c r="MC787" s="227"/>
      <c r="MD787" s="227"/>
      <c r="ME787" s="227"/>
      <c r="MF787" s="227"/>
      <c r="MG787" s="227"/>
      <c r="MH787" s="227"/>
      <c r="MI787" s="227"/>
      <c r="MJ787" s="227"/>
      <c r="MK787" s="227"/>
      <c r="ML787" s="227"/>
      <c r="MM787" s="227"/>
      <c r="MN787" s="227"/>
      <c r="MO787" s="227"/>
      <c r="MP787" s="227"/>
      <c r="MQ787" s="227"/>
      <c r="MR787" s="227"/>
      <c r="MS787" s="227"/>
      <c r="MT787" s="227"/>
      <c r="MU787" s="227"/>
      <c r="MV787" s="227"/>
      <c r="MW787" s="227"/>
      <c r="MX787" s="227"/>
      <c r="MY787" s="227"/>
      <c r="MZ787" s="227"/>
      <c r="NA787" s="227"/>
      <c r="NB787" s="227"/>
      <c r="NC787" s="227"/>
      <c r="ND787" s="227"/>
      <c r="NE787" s="227"/>
      <c r="NF787" s="227"/>
      <c r="NG787" s="227"/>
      <c r="NH787" s="227"/>
      <c r="NI787" s="227"/>
      <c r="NJ787" s="227"/>
      <c r="NK787" s="227"/>
      <c r="NL787" s="227"/>
      <c r="NM787" s="227"/>
      <c r="NN787" s="227"/>
      <c r="NO787" s="227"/>
      <c r="NP787" s="227"/>
      <c r="NQ787" s="227"/>
      <c r="NR787" s="227"/>
      <c r="NS787" s="227"/>
      <c r="NT787" s="227"/>
      <c r="NU787" s="227"/>
      <c r="NV787" s="227"/>
      <c r="NW787" s="227"/>
      <c r="NX787" s="227"/>
      <c r="NY787" s="227"/>
      <c r="NZ787" s="227"/>
      <c r="OA787" s="227"/>
      <c r="OB787" s="227"/>
      <c r="OC787" s="227"/>
      <c r="OD787" s="227"/>
      <c r="OE787" s="227"/>
      <c r="OF787" s="227"/>
      <c r="OG787" s="227"/>
      <c r="OH787" s="227"/>
      <c r="OI787" s="227"/>
      <c r="OJ787" s="227"/>
      <c r="OK787" s="227"/>
      <c r="OL787" s="227"/>
      <c r="OM787" s="227"/>
      <c r="ON787" s="227"/>
      <c r="OO787" s="227"/>
      <c r="OP787" s="227"/>
      <c r="OQ787" s="227"/>
      <c r="OR787" s="227"/>
      <c r="OS787" s="227"/>
      <c r="OT787" s="227"/>
      <c r="OU787" s="227"/>
      <c r="OV787" s="227"/>
      <c r="OW787" s="227"/>
      <c r="OX787" s="227"/>
      <c r="OY787" s="227"/>
      <c r="OZ787" s="227"/>
      <c r="PA787" s="227"/>
      <c r="PB787" s="227"/>
      <c r="PC787" s="227"/>
      <c r="PD787" s="227"/>
      <c r="PE787" s="227"/>
      <c r="PF787" s="227"/>
      <c r="PG787" s="227"/>
      <c r="PH787" s="227"/>
      <c r="PI787" s="227"/>
      <c r="PJ787" s="227"/>
      <c r="PK787" s="227"/>
      <c r="PL787" s="227"/>
      <c r="PM787" s="227"/>
      <c r="PN787" s="227"/>
      <c r="PO787" s="227"/>
      <c r="PP787" s="227"/>
      <c r="PQ787" s="227"/>
      <c r="PR787" s="227"/>
      <c r="PS787" s="227"/>
      <c r="PT787" s="227"/>
      <c r="PU787" s="227"/>
      <c r="PV787" s="227"/>
      <c r="PW787" s="227"/>
      <c r="PX787" s="227"/>
      <c r="PY787" s="227"/>
      <c r="PZ787" s="227"/>
      <c r="QA787" s="227"/>
      <c r="QB787" s="227"/>
      <c r="QC787" s="227"/>
      <c r="QD787" s="227"/>
      <c r="QE787" s="227"/>
      <c r="QF787" s="227"/>
      <c r="QG787" s="227"/>
      <c r="QH787" s="227"/>
      <c r="QI787" s="227"/>
      <c r="QJ787" s="227"/>
      <c r="QK787" s="227"/>
      <c r="QL787" s="227"/>
      <c r="QM787" s="227"/>
      <c r="QN787" s="227"/>
      <c r="QO787" s="227"/>
      <c r="QP787" s="227"/>
      <c r="QQ787" s="227"/>
      <c r="QR787" s="227"/>
      <c r="QS787" s="227"/>
      <c r="QT787" s="227"/>
      <c r="QU787" s="227"/>
      <c r="QV787" s="227"/>
      <c r="QW787" s="227"/>
      <c r="QX787" s="227"/>
      <c r="QY787" s="227"/>
      <c r="QZ787" s="227"/>
      <c r="RA787" s="227"/>
      <c r="RB787" s="227"/>
      <c r="RC787" s="227"/>
      <c r="RD787" s="227"/>
      <c r="RE787" s="227"/>
      <c r="RF787" s="227"/>
      <c r="RG787" s="227"/>
      <c r="RH787" s="227"/>
      <c r="RI787" s="227"/>
      <c r="RJ787" s="227"/>
      <c r="RK787" s="227"/>
      <c r="RL787" s="227"/>
      <c r="RM787" s="227"/>
      <c r="RN787" s="227"/>
      <c r="RO787" s="227"/>
      <c r="RP787" s="227"/>
      <c r="RQ787" s="227"/>
      <c r="RR787" s="227"/>
      <c r="RS787" s="227"/>
      <c r="RT787" s="227"/>
      <c r="RU787" s="227"/>
      <c r="RV787" s="227"/>
      <c r="RW787" s="227"/>
      <c r="RX787" s="227"/>
      <c r="RY787" s="227"/>
      <c r="RZ787" s="227"/>
      <c r="SA787" s="227"/>
      <c r="SB787" s="227"/>
    </row>
    <row r="788" spans="1:496" ht="15" customHeight="1" x14ac:dyDescent="0.25">
      <c r="A788" s="228"/>
    </row>
    <row r="789" spans="1:496" ht="15" customHeight="1" x14ac:dyDescent="0.25">
      <c r="A789" s="228" t="s">
        <v>1075</v>
      </c>
      <c r="B789" s="228">
        <v>205</v>
      </c>
      <c r="E789" s="227" t="s">
        <v>750</v>
      </c>
    </row>
    <row r="790" spans="1:496" ht="15" customHeight="1" x14ac:dyDescent="0.25">
      <c r="A790" s="228" t="s">
        <v>1076</v>
      </c>
      <c r="B790" s="228">
        <v>205001</v>
      </c>
      <c r="E790" s="227" t="s">
        <v>1077</v>
      </c>
    </row>
    <row r="791" spans="1:496" ht="15" customHeight="1" x14ac:dyDescent="0.25">
      <c r="A791" s="228" t="s">
        <v>1078</v>
      </c>
      <c r="B791" s="228">
        <v>205002</v>
      </c>
      <c r="E791" s="227" t="s">
        <v>1079</v>
      </c>
    </row>
    <row r="792" spans="1:496" s="233" customFormat="1" ht="15" customHeight="1" x14ac:dyDescent="0.25">
      <c r="A792" s="231"/>
      <c r="B792" s="231"/>
      <c r="D792" s="231"/>
      <c r="F792" s="227"/>
      <c r="G792" s="227"/>
      <c r="H792" s="227"/>
      <c r="I792" s="227"/>
      <c r="J792" s="227"/>
      <c r="K792" s="227"/>
      <c r="L792" s="227"/>
      <c r="M792" s="227"/>
      <c r="N792" s="227"/>
      <c r="O792" s="227"/>
      <c r="P792" s="227"/>
      <c r="Q792" s="227"/>
      <c r="R792" s="227"/>
      <c r="S792" s="227"/>
      <c r="T792" s="227"/>
      <c r="U792" s="227"/>
      <c r="V792" s="227"/>
      <c r="W792" s="227"/>
      <c r="X792" s="227"/>
      <c r="Y792" s="227"/>
      <c r="Z792" s="227"/>
      <c r="AA792" s="227"/>
      <c r="AB792" s="227"/>
      <c r="AC792" s="227"/>
      <c r="AD792" s="227"/>
      <c r="AE792" s="227"/>
      <c r="AF792" s="227"/>
      <c r="AG792" s="227"/>
      <c r="AH792" s="227"/>
      <c r="AI792" s="227"/>
      <c r="AJ792" s="227"/>
      <c r="AK792" s="227"/>
      <c r="AL792" s="227"/>
      <c r="AM792" s="227"/>
      <c r="AN792" s="227"/>
      <c r="AO792" s="227"/>
      <c r="AP792" s="227"/>
      <c r="AQ792" s="227"/>
      <c r="AR792" s="227"/>
      <c r="AS792" s="227"/>
      <c r="AT792" s="227"/>
      <c r="AU792" s="227"/>
      <c r="AV792" s="227"/>
      <c r="AW792" s="227"/>
      <c r="AX792" s="227"/>
      <c r="AY792" s="227"/>
      <c r="AZ792" s="227"/>
      <c r="BA792" s="227"/>
      <c r="BB792" s="227"/>
      <c r="BC792" s="227"/>
      <c r="BD792" s="227"/>
      <c r="BE792" s="227"/>
      <c r="BF792" s="227"/>
      <c r="BG792" s="227"/>
      <c r="BH792" s="227"/>
      <c r="BI792" s="227"/>
      <c r="BJ792" s="227"/>
      <c r="BK792" s="227"/>
      <c r="BL792" s="227"/>
      <c r="BM792" s="227"/>
      <c r="BN792" s="227"/>
      <c r="BO792" s="227"/>
      <c r="BP792" s="227"/>
      <c r="BQ792" s="227"/>
      <c r="BR792" s="227"/>
      <c r="BS792" s="227"/>
      <c r="BT792" s="227"/>
      <c r="BU792" s="227"/>
      <c r="BV792" s="227"/>
      <c r="BW792" s="227"/>
      <c r="BX792" s="227"/>
      <c r="BY792" s="227"/>
      <c r="BZ792" s="227"/>
      <c r="CA792" s="227"/>
      <c r="CB792" s="227"/>
      <c r="CC792" s="227"/>
      <c r="CD792" s="227"/>
      <c r="CE792" s="227"/>
      <c r="CF792" s="227"/>
      <c r="CG792" s="227"/>
      <c r="CH792" s="227"/>
      <c r="CI792" s="227"/>
      <c r="CJ792" s="227"/>
      <c r="CK792" s="227"/>
      <c r="CL792" s="227"/>
      <c r="CM792" s="227"/>
      <c r="CN792" s="227"/>
      <c r="CO792" s="227"/>
      <c r="CP792" s="227"/>
      <c r="CQ792" s="227"/>
      <c r="CR792" s="227"/>
      <c r="CS792" s="227"/>
      <c r="CT792" s="227"/>
      <c r="CU792" s="227"/>
      <c r="CV792" s="227"/>
      <c r="CW792" s="227"/>
      <c r="CX792" s="227"/>
      <c r="CY792" s="227"/>
      <c r="CZ792" s="227"/>
      <c r="DA792" s="227"/>
      <c r="DB792" s="227"/>
      <c r="DC792" s="227"/>
      <c r="DD792" s="227"/>
      <c r="DE792" s="227"/>
      <c r="DF792" s="227"/>
      <c r="DG792" s="227"/>
      <c r="DH792" s="227"/>
      <c r="DI792" s="227"/>
      <c r="DJ792" s="227"/>
      <c r="DK792" s="227"/>
      <c r="DL792" s="227"/>
      <c r="DM792" s="227"/>
      <c r="DN792" s="227"/>
      <c r="DO792" s="227"/>
      <c r="DP792" s="227"/>
      <c r="DQ792" s="227"/>
      <c r="DR792" s="227"/>
      <c r="DS792" s="227"/>
      <c r="DT792" s="227"/>
      <c r="DU792" s="227"/>
      <c r="DV792" s="227"/>
      <c r="DW792" s="227"/>
      <c r="DX792" s="227"/>
      <c r="DY792" s="227"/>
      <c r="DZ792" s="227"/>
      <c r="EA792" s="227"/>
      <c r="EB792" s="227"/>
      <c r="EC792" s="227"/>
      <c r="ED792" s="227"/>
      <c r="EE792" s="227"/>
      <c r="EF792" s="227"/>
      <c r="EG792" s="227"/>
      <c r="EH792" s="227"/>
      <c r="EI792" s="227"/>
      <c r="EJ792" s="227"/>
      <c r="EK792" s="227"/>
      <c r="EL792" s="227"/>
      <c r="EM792" s="227"/>
      <c r="EN792" s="227"/>
      <c r="EO792" s="227"/>
      <c r="EP792" s="227"/>
      <c r="EQ792" s="227"/>
      <c r="ER792" s="227"/>
      <c r="ES792" s="227"/>
      <c r="ET792" s="227"/>
      <c r="EU792" s="227"/>
      <c r="EV792" s="227"/>
      <c r="EW792" s="227"/>
      <c r="EX792" s="227"/>
      <c r="EY792" s="227"/>
      <c r="EZ792" s="227"/>
      <c r="FA792" s="227"/>
      <c r="FB792" s="227"/>
      <c r="FC792" s="227"/>
      <c r="FD792" s="227"/>
      <c r="FE792" s="227"/>
      <c r="FF792" s="227"/>
      <c r="FG792" s="227"/>
      <c r="FH792" s="227"/>
      <c r="FI792" s="227"/>
      <c r="FJ792" s="227"/>
      <c r="FK792" s="227"/>
      <c r="FL792" s="227"/>
      <c r="FM792" s="227"/>
      <c r="FN792" s="227"/>
      <c r="FO792" s="227"/>
      <c r="FP792" s="227"/>
      <c r="FQ792" s="227"/>
      <c r="FR792" s="227"/>
      <c r="FS792" s="227"/>
      <c r="FT792" s="227"/>
      <c r="FU792" s="227"/>
      <c r="FV792" s="227"/>
      <c r="FW792" s="227"/>
      <c r="FX792" s="227"/>
      <c r="FY792" s="227"/>
      <c r="FZ792" s="227"/>
      <c r="GA792" s="227"/>
      <c r="GB792" s="227"/>
      <c r="GC792" s="227"/>
      <c r="GD792" s="227"/>
      <c r="GE792" s="227"/>
      <c r="GF792" s="227"/>
      <c r="GG792" s="227"/>
      <c r="GH792" s="227"/>
      <c r="GI792" s="227"/>
      <c r="GJ792" s="227"/>
      <c r="GK792" s="227"/>
      <c r="GL792" s="227"/>
      <c r="GM792" s="227"/>
      <c r="GN792" s="227"/>
      <c r="GO792" s="227"/>
      <c r="GP792" s="227"/>
      <c r="GQ792" s="227"/>
      <c r="GR792" s="227"/>
      <c r="GS792" s="227"/>
      <c r="GT792" s="227"/>
      <c r="GU792" s="227"/>
      <c r="GV792" s="227"/>
      <c r="GW792" s="227"/>
      <c r="GX792" s="227"/>
      <c r="GY792" s="227"/>
      <c r="GZ792" s="227"/>
      <c r="HA792" s="227"/>
      <c r="HB792" s="227"/>
      <c r="HC792" s="227"/>
      <c r="HD792" s="227"/>
      <c r="HE792" s="227"/>
      <c r="HF792" s="227"/>
      <c r="HG792" s="227"/>
      <c r="HH792" s="227"/>
      <c r="HI792" s="227"/>
      <c r="HJ792" s="227"/>
      <c r="HK792" s="227"/>
      <c r="HL792" s="227"/>
      <c r="HM792" s="227"/>
      <c r="HN792" s="227"/>
      <c r="HO792" s="227"/>
      <c r="HP792" s="227"/>
      <c r="HQ792" s="227"/>
      <c r="HR792" s="227"/>
      <c r="HS792" s="227"/>
      <c r="HT792" s="227"/>
      <c r="HU792" s="227"/>
      <c r="HV792" s="227"/>
      <c r="HW792" s="227"/>
      <c r="HX792" s="227"/>
      <c r="HY792" s="227"/>
      <c r="HZ792" s="227"/>
      <c r="IA792" s="227"/>
      <c r="IB792" s="227"/>
      <c r="IC792" s="227"/>
      <c r="ID792" s="227"/>
      <c r="IE792" s="227"/>
      <c r="IF792" s="227"/>
      <c r="IG792" s="227"/>
      <c r="IH792" s="227"/>
      <c r="II792" s="227"/>
      <c r="IJ792" s="227"/>
      <c r="IK792" s="227"/>
      <c r="IL792" s="227"/>
      <c r="IM792" s="227"/>
      <c r="IN792" s="227"/>
      <c r="IO792" s="227"/>
      <c r="IP792" s="227"/>
      <c r="IQ792" s="227"/>
      <c r="IR792" s="227"/>
      <c r="IS792" s="227"/>
      <c r="IT792" s="227"/>
      <c r="IU792" s="227"/>
      <c r="IV792" s="227"/>
      <c r="IW792" s="227"/>
      <c r="IX792" s="227"/>
      <c r="IY792" s="227"/>
      <c r="IZ792" s="227"/>
      <c r="JA792" s="227"/>
      <c r="JB792" s="227"/>
      <c r="JC792" s="227"/>
      <c r="JD792" s="227"/>
      <c r="JE792" s="227"/>
      <c r="JF792" s="227"/>
      <c r="JG792" s="227"/>
      <c r="JH792" s="227"/>
      <c r="JI792" s="227"/>
      <c r="JJ792" s="227"/>
      <c r="JK792" s="227"/>
      <c r="JL792" s="227"/>
      <c r="JM792" s="227"/>
      <c r="JN792" s="227"/>
      <c r="JO792" s="227"/>
      <c r="JP792" s="227"/>
      <c r="JQ792" s="227"/>
      <c r="JR792" s="227"/>
      <c r="JS792" s="227"/>
      <c r="JT792" s="227"/>
      <c r="JU792" s="227"/>
      <c r="JV792" s="227"/>
      <c r="JW792" s="227"/>
      <c r="JX792" s="227"/>
      <c r="JY792" s="227"/>
      <c r="JZ792" s="227"/>
      <c r="KA792" s="227"/>
      <c r="KB792" s="227"/>
      <c r="KC792" s="227"/>
      <c r="KD792" s="227"/>
      <c r="KE792" s="227"/>
      <c r="KF792" s="227"/>
      <c r="KG792" s="227"/>
      <c r="KH792" s="227"/>
      <c r="KI792" s="227"/>
      <c r="KJ792" s="227"/>
      <c r="KK792" s="227"/>
      <c r="KL792" s="227"/>
      <c r="KM792" s="227"/>
      <c r="KN792" s="227"/>
      <c r="KO792" s="227"/>
      <c r="KP792" s="227"/>
      <c r="KQ792" s="227"/>
      <c r="KR792" s="227"/>
      <c r="KS792" s="227"/>
      <c r="KT792" s="227"/>
      <c r="KU792" s="227"/>
      <c r="KV792" s="227"/>
      <c r="KW792" s="227"/>
      <c r="KX792" s="227"/>
      <c r="KY792" s="227"/>
      <c r="KZ792" s="227"/>
      <c r="LA792" s="227"/>
      <c r="LB792" s="227"/>
      <c r="LC792" s="227"/>
      <c r="LD792" s="227"/>
      <c r="LE792" s="227"/>
      <c r="LF792" s="227"/>
      <c r="LG792" s="227"/>
      <c r="LH792" s="227"/>
      <c r="LI792" s="227"/>
      <c r="LJ792" s="227"/>
      <c r="LK792" s="227"/>
      <c r="LL792" s="227"/>
      <c r="LM792" s="227"/>
      <c r="LN792" s="227"/>
      <c r="LO792" s="227"/>
      <c r="LP792" s="227"/>
      <c r="LQ792" s="227"/>
      <c r="LR792" s="227"/>
      <c r="LS792" s="227"/>
      <c r="LT792" s="227"/>
      <c r="LU792" s="227"/>
      <c r="LV792" s="227"/>
      <c r="LW792" s="227"/>
      <c r="LX792" s="227"/>
      <c r="LY792" s="227"/>
      <c r="LZ792" s="227"/>
      <c r="MA792" s="227"/>
      <c r="MB792" s="227"/>
      <c r="MC792" s="227"/>
      <c r="MD792" s="227"/>
      <c r="ME792" s="227"/>
      <c r="MF792" s="227"/>
      <c r="MG792" s="227"/>
      <c r="MH792" s="227"/>
      <c r="MI792" s="227"/>
      <c r="MJ792" s="227"/>
      <c r="MK792" s="227"/>
      <c r="ML792" s="227"/>
      <c r="MM792" s="227"/>
      <c r="MN792" s="227"/>
      <c r="MO792" s="227"/>
      <c r="MP792" s="227"/>
      <c r="MQ792" s="227"/>
      <c r="MR792" s="227"/>
      <c r="MS792" s="227"/>
      <c r="MT792" s="227"/>
      <c r="MU792" s="227"/>
      <c r="MV792" s="227"/>
      <c r="MW792" s="227"/>
      <c r="MX792" s="227"/>
      <c r="MY792" s="227"/>
      <c r="MZ792" s="227"/>
      <c r="NA792" s="227"/>
      <c r="NB792" s="227"/>
      <c r="NC792" s="227"/>
      <c r="ND792" s="227"/>
      <c r="NE792" s="227"/>
      <c r="NF792" s="227"/>
      <c r="NG792" s="227"/>
      <c r="NH792" s="227"/>
      <c r="NI792" s="227"/>
      <c r="NJ792" s="227"/>
      <c r="NK792" s="227"/>
      <c r="NL792" s="227"/>
      <c r="NM792" s="227"/>
      <c r="NN792" s="227"/>
      <c r="NO792" s="227"/>
      <c r="NP792" s="227"/>
      <c r="NQ792" s="227"/>
      <c r="NR792" s="227"/>
      <c r="NS792" s="227"/>
      <c r="NT792" s="227"/>
      <c r="NU792" s="227"/>
      <c r="NV792" s="227"/>
      <c r="NW792" s="227"/>
      <c r="NX792" s="227"/>
      <c r="NY792" s="227"/>
      <c r="NZ792" s="227"/>
      <c r="OA792" s="227"/>
      <c r="OB792" s="227"/>
      <c r="OC792" s="227"/>
      <c r="OD792" s="227"/>
      <c r="OE792" s="227"/>
      <c r="OF792" s="227"/>
      <c r="OG792" s="227"/>
      <c r="OH792" s="227"/>
      <c r="OI792" s="227"/>
      <c r="OJ792" s="227"/>
      <c r="OK792" s="227"/>
      <c r="OL792" s="227"/>
      <c r="OM792" s="227"/>
      <c r="ON792" s="227"/>
      <c r="OO792" s="227"/>
      <c r="OP792" s="227"/>
      <c r="OQ792" s="227"/>
      <c r="OR792" s="227"/>
      <c r="OS792" s="227"/>
      <c r="OT792" s="227"/>
      <c r="OU792" s="227"/>
      <c r="OV792" s="227"/>
      <c r="OW792" s="227"/>
      <c r="OX792" s="227"/>
      <c r="OY792" s="227"/>
      <c r="OZ792" s="227"/>
      <c r="PA792" s="227"/>
      <c r="PB792" s="227"/>
      <c r="PC792" s="227"/>
      <c r="PD792" s="227"/>
      <c r="PE792" s="227"/>
      <c r="PF792" s="227"/>
      <c r="PG792" s="227"/>
      <c r="PH792" s="227"/>
      <c r="PI792" s="227"/>
      <c r="PJ792" s="227"/>
      <c r="PK792" s="227"/>
      <c r="PL792" s="227"/>
      <c r="PM792" s="227"/>
      <c r="PN792" s="227"/>
      <c r="PO792" s="227"/>
      <c r="PP792" s="227"/>
      <c r="PQ792" s="227"/>
      <c r="PR792" s="227"/>
      <c r="PS792" s="227"/>
      <c r="PT792" s="227"/>
      <c r="PU792" s="227"/>
      <c r="PV792" s="227"/>
      <c r="PW792" s="227"/>
      <c r="PX792" s="227"/>
      <c r="PY792" s="227"/>
      <c r="PZ792" s="227"/>
      <c r="QA792" s="227"/>
      <c r="QB792" s="227"/>
      <c r="QC792" s="227"/>
      <c r="QD792" s="227"/>
      <c r="QE792" s="227"/>
      <c r="QF792" s="227"/>
      <c r="QG792" s="227"/>
      <c r="QH792" s="227"/>
      <c r="QI792" s="227"/>
      <c r="QJ792" s="227"/>
      <c r="QK792" s="227"/>
      <c r="QL792" s="227"/>
      <c r="QM792" s="227"/>
      <c r="QN792" s="227"/>
      <c r="QO792" s="227"/>
      <c r="QP792" s="227"/>
      <c r="QQ792" s="227"/>
      <c r="QR792" s="227"/>
      <c r="QS792" s="227"/>
      <c r="QT792" s="227"/>
      <c r="QU792" s="227"/>
      <c r="QV792" s="227"/>
      <c r="QW792" s="227"/>
      <c r="QX792" s="227"/>
      <c r="QY792" s="227"/>
      <c r="QZ792" s="227"/>
      <c r="RA792" s="227"/>
      <c r="RB792" s="227"/>
      <c r="RC792" s="227"/>
      <c r="RD792" s="227"/>
      <c r="RE792" s="227"/>
      <c r="RF792" s="227"/>
      <c r="RG792" s="227"/>
      <c r="RH792" s="227"/>
      <c r="RI792" s="227"/>
      <c r="RJ792" s="227"/>
      <c r="RK792" s="227"/>
      <c r="RL792" s="227"/>
      <c r="RM792" s="227"/>
      <c r="RN792" s="227"/>
      <c r="RO792" s="227"/>
      <c r="RP792" s="227"/>
      <c r="RQ792" s="227"/>
      <c r="RR792" s="227"/>
      <c r="RS792" s="227"/>
      <c r="RT792" s="227"/>
      <c r="RU792" s="227"/>
      <c r="RV792" s="227"/>
      <c r="RW792" s="227"/>
      <c r="RX792" s="227"/>
      <c r="RY792" s="227"/>
      <c r="RZ792" s="227"/>
      <c r="SA792" s="227"/>
      <c r="SB792" s="227"/>
    </row>
    <row r="793" spans="1:496" s="233" customFormat="1" ht="15" customHeight="1" x14ac:dyDescent="0.25">
      <c r="A793" s="231"/>
      <c r="B793" s="231"/>
      <c r="D793" s="231"/>
      <c r="F793" s="227"/>
      <c r="G793" s="227"/>
      <c r="H793" s="227"/>
      <c r="I793" s="227"/>
      <c r="J793" s="227"/>
      <c r="K793" s="227"/>
      <c r="L793" s="227"/>
      <c r="M793" s="227"/>
      <c r="N793" s="227"/>
      <c r="O793" s="227"/>
      <c r="P793" s="227"/>
      <c r="Q793" s="227"/>
      <c r="R793" s="227"/>
      <c r="S793" s="227"/>
      <c r="T793" s="227"/>
      <c r="U793" s="227"/>
      <c r="V793" s="227"/>
      <c r="W793" s="227"/>
      <c r="X793" s="227"/>
      <c r="Y793" s="227"/>
      <c r="Z793" s="227"/>
      <c r="AA793" s="227"/>
      <c r="AB793" s="227"/>
      <c r="AC793" s="227"/>
      <c r="AD793" s="227"/>
      <c r="AE793" s="227"/>
      <c r="AF793" s="227"/>
      <c r="AG793" s="227"/>
      <c r="AH793" s="227"/>
      <c r="AI793" s="227"/>
      <c r="AJ793" s="227"/>
      <c r="AK793" s="227"/>
      <c r="AL793" s="227"/>
      <c r="AM793" s="227"/>
      <c r="AN793" s="227"/>
      <c r="AO793" s="227"/>
      <c r="AP793" s="227"/>
      <c r="AQ793" s="227"/>
      <c r="AR793" s="227"/>
      <c r="AS793" s="227"/>
      <c r="AT793" s="227"/>
      <c r="AU793" s="227"/>
      <c r="AV793" s="227"/>
      <c r="AW793" s="227"/>
      <c r="AX793" s="227"/>
      <c r="AY793" s="227"/>
      <c r="AZ793" s="227"/>
      <c r="BA793" s="227"/>
      <c r="BB793" s="227"/>
      <c r="BC793" s="227"/>
      <c r="BD793" s="227"/>
      <c r="BE793" s="227"/>
      <c r="BF793" s="227"/>
      <c r="BG793" s="227"/>
      <c r="BH793" s="227"/>
      <c r="BI793" s="227"/>
      <c r="BJ793" s="227"/>
      <c r="BK793" s="227"/>
      <c r="BL793" s="227"/>
      <c r="BM793" s="227"/>
      <c r="BN793" s="227"/>
      <c r="BO793" s="227"/>
      <c r="BP793" s="227"/>
      <c r="BQ793" s="227"/>
      <c r="BR793" s="227"/>
      <c r="BS793" s="227"/>
      <c r="BT793" s="227"/>
      <c r="BU793" s="227"/>
      <c r="BV793" s="227"/>
      <c r="BW793" s="227"/>
      <c r="BX793" s="227"/>
      <c r="BY793" s="227"/>
      <c r="BZ793" s="227"/>
      <c r="CA793" s="227"/>
      <c r="CB793" s="227"/>
      <c r="CC793" s="227"/>
      <c r="CD793" s="227"/>
      <c r="CE793" s="227"/>
      <c r="CF793" s="227"/>
      <c r="CG793" s="227"/>
      <c r="CH793" s="227"/>
      <c r="CI793" s="227"/>
      <c r="CJ793" s="227"/>
      <c r="CK793" s="227"/>
      <c r="CL793" s="227"/>
      <c r="CM793" s="227"/>
      <c r="CN793" s="227"/>
      <c r="CO793" s="227"/>
      <c r="CP793" s="227"/>
      <c r="CQ793" s="227"/>
      <c r="CR793" s="227"/>
      <c r="CS793" s="227"/>
      <c r="CT793" s="227"/>
      <c r="CU793" s="227"/>
      <c r="CV793" s="227"/>
      <c r="CW793" s="227"/>
      <c r="CX793" s="227"/>
      <c r="CY793" s="227"/>
      <c r="CZ793" s="227"/>
      <c r="DA793" s="227"/>
      <c r="DB793" s="227"/>
      <c r="DC793" s="227"/>
      <c r="DD793" s="227"/>
      <c r="DE793" s="227"/>
      <c r="DF793" s="227"/>
      <c r="DG793" s="227"/>
      <c r="DH793" s="227"/>
      <c r="DI793" s="227"/>
      <c r="DJ793" s="227"/>
      <c r="DK793" s="227"/>
      <c r="DL793" s="227"/>
      <c r="DM793" s="227"/>
      <c r="DN793" s="227"/>
      <c r="DO793" s="227"/>
      <c r="DP793" s="227"/>
      <c r="DQ793" s="227"/>
      <c r="DR793" s="227"/>
      <c r="DS793" s="227"/>
      <c r="DT793" s="227"/>
      <c r="DU793" s="227"/>
      <c r="DV793" s="227"/>
      <c r="DW793" s="227"/>
      <c r="DX793" s="227"/>
      <c r="DY793" s="227"/>
      <c r="DZ793" s="227"/>
      <c r="EA793" s="227"/>
      <c r="EB793" s="227"/>
      <c r="EC793" s="227"/>
      <c r="ED793" s="227"/>
      <c r="EE793" s="227"/>
      <c r="EF793" s="227"/>
      <c r="EG793" s="227"/>
      <c r="EH793" s="227"/>
      <c r="EI793" s="227"/>
      <c r="EJ793" s="227"/>
      <c r="EK793" s="227"/>
      <c r="EL793" s="227"/>
      <c r="EM793" s="227"/>
      <c r="EN793" s="227"/>
      <c r="EO793" s="227"/>
      <c r="EP793" s="227"/>
      <c r="EQ793" s="227"/>
      <c r="ER793" s="227"/>
      <c r="ES793" s="227"/>
      <c r="ET793" s="227"/>
      <c r="EU793" s="227"/>
      <c r="EV793" s="227"/>
      <c r="EW793" s="227"/>
      <c r="EX793" s="227"/>
      <c r="EY793" s="227"/>
      <c r="EZ793" s="227"/>
      <c r="FA793" s="227"/>
      <c r="FB793" s="227"/>
      <c r="FC793" s="227"/>
      <c r="FD793" s="227"/>
      <c r="FE793" s="227"/>
      <c r="FF793" s="227"/>
      <c r="FG793" s="227"/>
      <c r="FH793" s="227"/>
      <c r="FI793" s="227"/>
      <c r="FJ793" s="227"/>
      <c r="FK793" s="227"/>
      <c r="FL793" s="227"/>
      <c r="FM793" s="227"/>
      <c r="FN793" s="227"/>
      <c r="FO793" s="227"/>
      <c r="FP793" s="227"/>
      <c r="FQ793" s="227"/>
      <c r="FR793" s="227"/>
      <c r="FS793" s="227"/>
      <c r="FT793" s="227"/>
      <c r="FU793" s="227"/>
      <c r="FV793" s="227"/>
      <c r="FW793" s="227"/>
      <c r="FX793" s="227"/>
      <c r="FY793" s="227"/>
      <c r="FZ793" s="227"/>
      <c r="GA793" s="227"/>
      <c r="GB793" s="227"/>
      <c r="GC793" s="227"/>
      <c r="GD793" s="227"/>
      <c r="GE793" s="227"/>
      <c r="GF793" s="227"/>
      <c r="GG793" s="227"/>
      <c r="GH793" s="227"/>
      <c r="GI793" s="227"/>
      <c r="GJ793" s="227"/>
      <c r="GK793" s="227"/>
      <c r="GL793" s="227"/>
      <c r="GM793" s="227"/>
      <c r="GN793" s="227"/>
      <c r="GO793" s="227"/>
      <c r="GP793" s="227"/>
      <c r="GQ793" s="227"/>
      <c r="GR793" s="227"/>
      <c r="GS793" s="227"/>
      <c r="GT793" s="227"/>
      <c r="GU793" s="227"/>
      <c r="GV793" s="227"/>
      <c r="GW793" s="227"/>
      <c r="GX793" s="227"/>
      <c r="GY793" s="227"/>
      <c r="GZ793" s="227"/>
      <c r="HA793" s="227"/>
      <c r="HB793" s="227"/>
      <c r="HC793" s="227"/>
      <c r="HD793" s="227"/>
      <c r="HE793" s="227"/>
      <c r="HF793" s="227"/>
      <c r="HG793" s="227"/>
      <c r="HH793" s="227"/>
      <c r="HI793" s="227"/>
      <c r="HJ793" s="227"/>
      <c r="HK793" s="227"/>
      <c r="HL793" s="227"/>
      <c r="HM793" s="227"/>
      <c r="HN793" s="227"/>
      <c r="HO793" s="227"/>
      <c r="HP793" s="227"/>
      <c r="HQ793" s="227"/>
      <c r="HR793" s="227"/>
      <c r="HS793" s="227"/>
      <c r="HT793" s="227"/>
      <c r="HU793" s="227"/>
      <c r="HV793" s="227"/>
      <c r="HW793" s="227"/>
      <c r="HX793" s="227"/>
      <c r="HY793" s="227"/>
      <c r="HZ793" s="227"/>
      <c r="IA793" s="227"/>
      <c r="IB793" s="227"/>
      <c r="IC793" s="227"/>
      <c r="ID793" s="227"/>
      <c r="IE793" s="227"/>
      <c r="IF793" s="227"/>
      <c r="IG793" s="227"/>
      <c r="IH793" s="227"/>
      <c r="II793" s="227"/>
      <c r="IJ793" s="227"/>
      <c r="IK793" s="227"/>
      <c r="IL793" s="227"/>
      <c r="IM793" s="227"/>
      <c r="IN793" s="227"/>
      <c r="IO793" s="227"/>
      <c r="IP793" s="227"/>
      <c r="IQ793" s="227"/>
      <c r="IR793" s="227"/>
      <c r="IS793" s="227"/>
      <c r="IT793" s="227"/>
      <c r="IU793" s="227"/>
      <c r="IV793" s="227"/>
      <c r="IW793" s="227"/>
      <c r="IX793" s="227"/>
      <c r="IY793" s="227"/>
      <c r="IZ793" s="227"/>
      <c r="JA793" s="227"/>
      <c r="JB793" s="227"/>
      <c r="JC793" s="227"/>
      <c r="JD793" s="227"/>
      <c r="JE793" s="227"/>
      <c r="JF793" s="227"/>
      <c r="JG793" s="227"/>
      <c r="JH793" s="227"/>
      <c r="JI793" s="227"/>
      <c r="JJ793" s="227"/>
      <c r="JK793" s="227"/>
      <c r="JL793" s="227"/>
      <c r="JM793" s="227"/>
      <c r="JN793" s="227"/>
      <c r="JO793" s="227"/>
      <c r="JP793" s="227"/>
      <c r="JQ793" s="227"/>
      <c r="JR793" s="227"/>
      <c r="JS793" s="227"/>
      <c r="JT793" s="227"/>
      <c r="JU793" s="227"/>
      <c r="JV793" s="227"/>
      <c r="JW793" s="227"/>
      <c r="JX793" s="227"/>
      <c r="JY793" s="227"/>
      <c r="JZ793" s="227"/>
      <c r="KA793" s="227"/>
      <c r="KB793" s="227"/>
      <c r="KC793" s="227"/>
      <c r="KD793" s="227"/>
      <c r="KE793" s="227"/>
      <c r="KF793" s="227"/>
      <c r="KG793" s="227"/>
      <c r="KH793" s="227"/>
      <c r="KI793" s="227"/>
      <c r="KJ793" s="227"/>
      <c r="KK793" s="227"/>
      <c r="KL793" s="227"/>
      <c r="KM793" s="227"/>
      <c r="KN793" s="227"/>
      <c r="KO793" s="227"/>
      <c r="KP793" s="227"/>
      <c r="KQ793" s="227"/>
      <c r="KR793" s="227"/>
      <c r="KS793" s="227"/>
      <c r="KT793" s="227"/>
      <c r="KU793" s="227"/>
      <c r="KV793" s="227"/>
      <c r="KW793" s="227"/>
      <c r="KX793" s="227"/>
      <c r="KY793" s="227"/>
      <c r="KZ793" s="227"/>
      <c r="LA793" s="227"/>
      <c r="LB793" s="227"/>
      <c r="LC793" s="227"/>
      <c r="LD793" s="227"/>
      <c r="LE793" s="227"/>
      <c r="LF793" s="227"/>
      <c r="LG793" s="227"/>
      <c r="LH793" s="227"/>
      <c r="LI793" s="227"/>
      <c r="LJ793" s="227"/>
      <c r="LK793" s="227"/>
      <c r="LL793" s="227"/>
      <c r="LM793" s="227"/>
      <c r="LN793" s="227"/>
      <c r="LO793" s="227"/>
      <c r="LP793" s="227"/>
      <c r="LQ793" s="227"/>
      <c r="LR793" s="227"/>
      <c r="LS793" s="227"/>
      <c r="LT793" s="227"/>
      <c r="LU793" s="227"/>
      <c r="LV793" s="227"/>
      <c r="LW793" s="227"/>
      <c r="LX793" s="227"/>
      <c r="LY793" s="227"/>
      <c r="LZ793" s="227"/>
      <c r="MA793" s="227"/>
      <c r="MB793" s="227"/>
      <c r="MC793" s="227"/>
      <c r="MD793" s="227"/>
      <c r="ME793" s="227"/>
      <c r="MF793" s="227"/>
      <c r="MG793" s="227"/>
      <c r="MH793" s="227"/>
      <c r="MI793" s="227"/>
      <c r="MJ793" s="227"/>
      <c r="MK793" s="227"/>
      <c r="ML793" s="227"/>
      <c r="MM793" s="227"/>
      <c r="MN793" s="227"/>
      <c r="MO793" s="227"/>
      <c r="MP793" s="227"/>
      <c r="MQ793" s="227"/>
      <c r="MR793" s="227"/>
      <c r="MS793" s="227"/>
      <c r="MT793" s="227"/>
      <c r="MU793" s="227"/>
      <c r="MV793" s="227"/>
      <c r="MW793" s="227"/>
      <c r="MX793" s="227"/>
      <c r="MY793" s="227"/>
      <c r="MZ793" s="227"/>
      <c r="NA793" s="227"/>
      <c r="NB793" s="227"/>
      <c r="NC793" s="227"/>
      <c r="ND793" s="227"/>
      <c r="NE793" s="227"/>
      <c r="NF793" s="227"/>
      <c r="NG793" s="227"/>
      <c r="NH793" s="227"/>
      <c r="NI793" s="227"/>
      <c r="NJ793" s="227"/>
      <c r="NK793" s="227"/>
      <c r="NL793" s="227"/>
      <c r="NM793" s="227"/>
      <c r="NN793" s="227"/>
      <c r="NO793" s="227"/>
      <c r="NP793" s="227"/>
      <c r="NQ793" s="227"/>
      <c r="NR793" s="227"/>
      <c r="NS793" s="227"/>
      <c r="NT793" s="227"/>
      <c r="NU793" s="227"/>
      <c r="NV793" s="227"/>
      <c r="NW793" s="227"/>
      <c r="NX793" s="227"/>
      <c r="NY793" s="227"/>
      <c r="NZ793" s="227"/>
      <c r="OA793" s="227"/>
      <c r="OB793" s="227"/>
      <c r="OC793" s="227"/>
      <c r="OD793" s="227"/>
      <c r="OE793" s="227"/>
      <c r="OF793" s="227"/>
      <c r="OG793" s="227"/>
      <c r="OH793" s="227"/>
      <c r="OI793" s="227"/>
      <c r="OJ793" s="227"/>
      <c r="OK793" s="227"/>
      <c r="OL793" s="227"/>
      <c r="OM793" s="227"/>
      <c r="ON793" s="227"/>
      <c r="OO793" s="227"/>
      <c r="OP793" s="227"/>
      <c r="OQ793" s="227"/>
      <c r="OR793" s="227"/>
      <c r="OS793" s="227"/>
      <c r="OT793" s="227"/>
      <c r="OU793" s="227"/>
      <c r="OV793" s="227"/>
      <c r="OW793" s="227"/>
      <c r="OX793" s="227"/>
      <c r="OY793" s="227"/>
      <c r="OZ793" s="227"/>
      <c r="PA793" s="227"/>
      <c r="PB793" s="227"/>
      <c r="PC793" s="227"/>
      <c r="PD793" s="227"/>
      <c r="PE793" s="227"/>
      <c r="PF793" s="227"/>
      <c r="PG793" s="227"/>
      <c r="PH793" s="227"/>
      <c r="PI793" s="227"/>
      <c r="PJ793" s="227"/>
      <c r="PK793" s="227"/>
      <c r="PL793" s="227"/>
      <c r="PM793" s="227"/>
      <c r="PN793" s="227"/>
      <c r="PO793" s="227"/>
      <c r="PP793" s="227"/>
      <c r="PQ793" s="227"/>
      <c r="PR793" s="227"/>
      <c r="PS793" s="227"/>
      <c r="PT793" s="227"/>
      <c r="PU793" s="227"/>
      <c r="PV793" s="227"/>
      <c r="PW793" s="227"/>
      <c r="PX793" s="227"/>
      <c r="PY793" s="227"/>
      <c r="PZ793" s="227"/>
      <c r="QA793" s="227"/>
      <c r="QB793" s="227"/>
      <c r="QC793" s="227"/>
      <c r="QD793" s="227"/>
      <c r="QE793" s="227"/>
      <c r="QF793" s="227"/>
      <c r="QG793" s="227"/>
      <c r="QH793" s="227"/>
      <c r="QI793" s="227"/>
      <c r="QJ793" s="227"/>
      <c r="QK793" s="227"/>
      <c r="QL793" s="227"/>
      <c r="QM793" s="227"/>
      <c r="QN793" s="227"/>
      <c r="QO793" s="227"/>
      <c r="QP793" s="227"/>
      <c r="QQ793" s="227"/>
      <c r="QR793" s="227"/>
      <c r="QS793" s="227"/>
      <c r="QT793" s="227"/>
      <c r="QU793" s="227"/>
      <c r="QV793" s="227"/>
      <c r="QW793" s="227"/>
      <c r="QX793" s="227"/>
      <c r="QY793" s="227"/>
      <c r="QZ793" s="227"/>
      <c r="RA793" s="227"/>
      <c r="RB793" s="227"/>
      <c r="RC793" s="227"/>
      <c r="RD793" s="227"/>
      <c r="RE793" s="227"/>
      <c r="RF793" s="227"/>
      <c r="RG793" s="227"/>
      <c r="RH793" s="227"/>
      <c r="RI793" s="227"/>
      <c r="RJ793" s="227"/>
      <c r="RK793" s="227"/>
      <c r="RL793" s="227"/>
      <c r="RM793" s="227"/>
      <c r="RN793" s="227"/>
      <c r="RO793" s="227"/>
      <c r="RP793" s="227"/>
      <c r="RQ793" s="227"/>
      <c r="RR793" s="227"/>
      <c r="RS793" s="227"/>
      <c r="RT793" s="227"/>
      <c r="RU793" s="227"/>
      <c r="RV793" s="227"/>
      <c r="RW793" s="227"/>
      <c r="RX793" s="227"/>
      <c r="RY793" s="227"/>
      <c r="RZ793" s="227"/>
      <c r="SA793" s="227"/>
      <c r="SB793" s="227"/>
    </row>
    <row r="794" spans="1:496" s="233" customFormat="1" ht="15" customHeight="1" x14ac:dyDescent="0.25">
      <c r="A794" s="231"/>
      <c r="B794" s="231"/>
      <c r="D794" s="231"/>
      <c r="F794" s="227"/>
      <c r="G794" s="227"/>
      <c r="H794" s="227"/>
      <c r="I794" s="227"/>
      <c r="J794" s="227"/>
      <c r="K794" s="227"/>
      <c r="L794" s="227"/>
      <c r="M794" s="227"/>
      <c r="N794" s="227"/>
      <c r="O794" s="227"/>
      <c r="P794" s="227"/>
      <c r="Q794" s="227"/>
      <c r="R794" s="227"/>
      <c r="S794" s="227"/>
      <c r="T794" s="227"/>
      <c r="U794" s="227"/>
      <c r="V794" s="227"/>
      <c r="W794" s="227"/>
      <c r="X794" s="227"/>
      <c r="Y794" s="227"/>
      <c r="Z794" s="227"/>
      <c r="AA794" s="227"/>
      <c r="AB794" s="227"/>
      <c r="AC794" s="227"/>
      <c r="AD794" s="227"/>
      <c r="AE794" s="227"/>
      <c r="AF794" s="227"/>
      <c r="AG794" s="227"/>
      <c r="AH794" s="227"/>
      <c r="AI794" s="227"/>
      <c r="AJ794" s="227"/>
      <c r="AK794" s="227"/>
      <c r="AL794" s="227"/>
      <c r="AM794" s="227"/>
      <c r="AN794" s="227"/>
      <c r="AO794" s="227"/>
      <c r="AP794" s="227"/>
      <c r="AQ794" s="227"/>
      <c r="AR794" s="227"/>
      <c r="AS794" s="227"/>
      <c r="AT794" s="227"/>
      <c r="AU794" s="227"/>
      <c r="AV794" s="227"/>
      <c r="AW794" s="227"/>
      <c r="AX794" s="227"/>
      <c r="AY794" s="227"/>
      <c r="AZ794" s="227"/>
      <c r="BA794" s="227"/>
      <c r="BB794" s="227"/>
      <c r="BC794" s="227"/>
      <c r="BD794" s="227"/>
      <c r="BE794" s="227"/>
      <c r="BF794" s="227"/>
      <c r="BG794" s="227"/>
      <c r="BH794" s="227"/>
      <c r="BI794" s="227"/>
      <c r="BJ794" s="227"/>
      <c r="BK794" s="227"/>
      <c r="BL794" s="227"/>
      <c r="BM794" s="227"/>
      <c r="BN794" s="227"/>
      <c r="BO794" s="227"/>
      <c r="BP794" s="227"/>
      <c r="BQ794" s="227"/>
      <c r="BR794" s="227"/>
      <c r="BS794" s="227"/>
      <c r="BT794" s="227"/>
      <c r="BU794" s="227"/>
      <c r="BV794" s="227"/>
      <c r="BW794" s="227"/>
      <c r="BX794" s="227"/>
      <c r="BY794" s="227"/>
      <c r="BZ794" s="227"/>
      <c r="CA794" s="227"/>
      <c r="CB794" s="227"/>
      <c r="CC794" s="227"/>
      <c r="CD794" s="227"/>
      <c r="CE794" s="227"/>
      <c r="CF794" s="227"/>
      <c r="CG794" s="227"/>
      <c r="CH794" s="227"/>
      <c r="CI794" s="227"/>
      <c r="CJ794" s="227"/>
      <c r="CK794" s="227"/>
      <c r="CL794" s="227"/>
      <c r="CM794" s="227"/>
      <c r="CN794" s="227"/>
      <c r="CO794" s="227"/>
      <c r="CP794" s="227"/>
      <c r="CQ794" s="227"/>
      <c r="CR794" s="227"/>
      <c r="CS794" s="227"/>
      <c r="CT794" s="227"/>
      <c r="CU794" s="227"/>
      <c r="CV794" s="227"/>
      <c r="CW794" s="227"/>
      <c r="CX794" s="227"/>
      <c r="CY794" s="227"/>
      <c r="CZ794" s="227"/>
      <c r="DA794" s="227"/>
      <c r="DB794" s="227"/>
      <c r="DC794" s="227"/>
      <c r="DD794" s="227"/>
      <c r="DE794" s="227"/>
      <c r="DF794" s="227"/>
      <c r="DG794" s="227"/>
      <c r="DH794" s="227"/>
      <c r="DI794" s="227"/>
      <c r="DJ794" s="227"/>
      <c r="DK794" s="227"/>
      <c r="DL794" s="227"/>
      <c r="DM794" s="227"/>
      <c r="DN794" s="227"/>
      <c r="DO794" s="227"/>
      <c r="DP794" s="227"/>
      <c r="DQ794" s="227"/>
      <c r="DR794" s="227"/>
      <c r="DS794" s="227"/>
      <c r="DT794" s="227"/>
      <c r="DU794" s="227"/>
      <c r="DV794" s="227"/>
      <c r="DW794" s="227"/>
      <c r="DX794" s="227"/>
      <c r="DY794" s="227"/>
      <c r="DZ794" s="227"/>
      <c r="EA794" s="227"/>
      <c r="EB794" s="227"/>
      <c r="EC794" s="227"/>
      <c r="ED794" s="227"/>
      <c r="EE794" s="227"/>
      <c r="EF794" s="227"/>
      <c r="EG794" s="227"/>
      <c r="EH794" s="227"/>
      <c r="EI794" s="227"/>
      <c r="EJ794" s="227"/>
      <c r="EK794" s="227"/>
      <c r="EL794" s="227"/>
      <c r="EM794" s="227"/>
      <c r="EN794" s="227"/>
      <c r="EO794" s="227"/>
      <c r="EP794" s="227"/>
      <c r="EQ794" s="227"/>
      <c r="ER794" s="227"/>
      <c r="ES794" s="227"/>
      <c r="ET794" s="227"/>
      <c r="EU794" s="227"/>
      <c r="EV794" s="227"/>
      <c r="EW794" s="227"/>
      <c r="EX794" s="227"/>
      <c r="EY794" s="227"/>
      <c r="EZ794" s="227"/>
      <c r="FA794" s="227"/>
      <c r="FB794" s="227"/>
      <c r="FC794" s="227"/>
      <c r="FD794" s="227"/>
      <c r="FE794" s="227"/>
      <c r="FF794" s="227"/>
      <c r="FG794" s="227"/>
      <c r="FH794" s="227"/>
      <c r="FI794" s="227"/>
      <c r="FJ794" s="227"/>
      <c r="FK794" s="227"/>
      <c r="FL794" s="227"/>
      <c r="FM794" s="227"/>
      <c r="FN794" s="227"/>
      <c r="FO794" s="227"/>
      <c r="FP794" s="227"/>
      <c r="FQ794" s="227"/>
      <c r="FR794" s="227"/>
      <c r="FS794" s="227"/>
      <c r="FT794" s="227"/>
      <c r="FU794" s="227"/>
      <c r="FV794" s="227"/>
      <c r="FW794" s="227"/>
      <c r="FX794" s="227"/>
      <c r="FY794" s="227"/>
      <c r="FZ794" s="227"/>
      <c r="GA794" s="227"/>
      <c r="GB794" s="227"/>
      <c r="GC794" s="227"/>
      <c r="GD794" s="227"/>
      <c r="GE794" s="227"/>
      <c r="GF794" s="227"/>
      <c r="GG794" s="227"/>
      <c r="GH794" s="227"/>
      <c r="GI794" s="227"/>
      <c r="GJ794" s="227"/>
      <c r="GK794" s="227"/>
      <c r="GL794" s="227"/>
      <c r="GM794" s="227"/>
      <c r="GN794" s="227"/>
      <c r="GO794" s="227"/>
      <c r="GP794" s="227"/>
      <c r="GQ794" s="227"/>
      <c r="GR794" s="227"/>
      <c r="GS794" s="227"/>
      <c r="GT794" s="227"/>
      <c r="GU794" s="227"/>
      <c r="GV794" s="227"/>
      <c r="GW794" s="227"/>
      <c r="GX794" s="227"/>
      <c r="GY794" s="227"/>
      <c r="GZ794" s="227"/>
      <c r="HA794" s="227"/>
      <c r="HB794" s="227"/>
      <c r="HC794" s="227"/>
      <c r="HD794" s="227"/>
      <c r="HE794" s="227"/>
      <c r="HF794" s="227"/>
      <c r="HG794" s="227"/>
      <c r="HH794" s="227"/>
      <c r="HI794" s="227"/>
      <c r="HJ794" s="227"/>
      <c r="HK794" s="227"/>
      <c r="HL794" s="227"/>
      <c r="HM794" s="227"/>
      <c r="HN794" s="227"/>
      <c r="HO794" s="227"/>
      <c r="HP794" s="227"/>
      <c r="HQ794" s="227"/>
      <c r="HR794" s="227"/>
      <c r="HS794" s="227"/>
      <c r="HT794" s="227"/>
      <c r="HU794" s="227"/>
      <c r="HV794" s="227"/>
      <c r="HW794" s="227"/>
      <c r="HX794" s="227"/>
      <c r="HY794" s="227"/>
      <c r="HZ794" s="227"/>
      <c r="IA794" s="227"/>
      <c r="IB794" s="227"/>
      <c r="IC794" s="227"/>
      <c r="ID794" s="227"/>
      <c r="IE794" s="227"/>
      <c r="IF794" s="227"/>
      <c r="IG794" s="227"/>
      <c r="IH794" s="227"/>
      <c r="II794" s="227"/>
      <c r="IJ794" s="227"/>
      <c r="IK794" s="227"/>
      <c r="IL794" s="227"/>
      <c r="IM794" s="227"/>
      <c r="IN794" s="227"/>
      <c r="IO794" s="227"/>
      <c r="IP794" s="227"/>
      <c r="IQ794" s="227"/>
      <c r="IR794" s="227"/>
      <c r="IS794" s="227"/>
      <c r="IT794" s="227"/>
      <c r="IU794" s="227"/>
      <c r="IV794" s="227"/>
      <c r="IW794" s="227"/>
      <c r="IX794" s="227"/>
      <c r="IY794" s="227"/>
      <c r="IZ794" s="227"/>
      <c r="JA794" s="227"/>
      <c r="JB794" s="227"/>
      <c r="JC794" s="227"/>
      <c r="JD794" s="227"/>
      <c r="JE794" s="227"/>
      <c r="JF794" s="227"/>
      <c r="JG794" s="227"/>
      <c r="JH794" s="227"/>
      <c r="JI794" s="227"/>
      <c r="JJ794" s="227"/>
      <c r="JK794" s="227"/>
      <c r="JL794" s="227"/>
      <c r="JM794" s="227"/>
      <c r="JN794" s="227"/>
      <c r="JO794" s="227"/>
      <c r="JP794" s="227"/>
      <c r="JQ794" s="227"/>
      <c r="JR794" s="227"/>
      <c r="JS794" s="227"/>
      <c r="JT794" s="227"/>
      <c r="JU794" s="227"/>
      <c r="JV794" s="227"/>
      <c r="JW794" s="227"/>
      <c r="JX794" s="227"/>
      <c r="JY794" s="227"/>
      <c r="JZ794" s="227"/>
      <c r="KA794" s="227"/>
      <c r="KB794" s="227"/>
      <c r="KC794" s="227"/>
      <c r="KD794" s="227"/>
      <c r="KE794" s="227"/>
      <c r="KF794" s="227"/>
      <c r="KG794" s="227"/>
      <c r="KH794" s="227"/>
      <c r="KI794" s="227"/>
      <c r="KJ794" s="227"/>
      <c r="KK794" s="227"/>
      <c r="KL794" s="227"/>
      <c r="KM794" s="227"/>
      <c r="KN794" s="227"/>
      <c r="KO794" s="227"/>
      <c r="KP794" s="227"/>
      <c r="KQ794" s="227"/>
      <c r="KR794" s="227"/>
      <c r="KS794" s="227"/>
      <c r="KT794" s="227"/>
      <c r="KU794" s="227"/>
      <c r="KV794" s="227"/>
      <c r="KW794" s="227"/>
      <c r="KX794" s="227"/>
      <c r="KY794" s="227"/>
      <c r="KZ794" s="227"/>
      <c r="LA794" s="227"/>
      <c r="LB794" s="227"/>
      <c r="LC794" s="227"/>
      <c r="LD794" s="227"/>
      <c r="LE794" s="227"/>
      <c r="LF794" s="227"/>
      <c r="LG794" s="227"/>
      <c r="LH794" s="227"/>
      <c r="LI794" s="227"/>
      <c r="LJ794" s="227"/>
      <c r="LK794" s="227"/>
      <c r="LL794" s="227"/>
      <c r="LM794" s="227"/>
      <c r="LN794" s="227"/>
      <c r="LO794" s="227"/>
      <c r="LP794" s="227"/>
      <c r="LQ794" s="227"/>
      <c r="LR794" s="227"/>
      <c r="LS794" s="227"/>
      <c r="LT794" s="227"/>
      <c r="LU794" s="227"/>
      <c r="LV794" s="227"/>
      <c r="LW794" s="227"/>
      <c r="LX794" s="227"/>
      <c r="LY794" s="227"/>
      <c r="LZ794" s="227"/>
      <c r="MA794" s="227"/>
      <c r="MB794" s="227"/>
      <c r="MC794" s="227"/>
      <c r="MD794" s="227"/>
      <c r="ME794" s="227"/>
      <c r="MF794" s="227"/>
      <c r="MG794" s="227"/>
      <c r="MH794" s="227"/>
      <c r="MI794" s="227"/>
      <c r="MJ794" s="227"/>
      <c r="MK794" s="227"/>
      <c r="ML794" s="227"/>
      <c r="MM794" s="227"/>
      <c r="MN794" s="227"/>
      <c r="MO794" s="227"/>
      <c r="MP794" s="227"/>
      <c r="MQ794" s="227"/>
      <c r="MR794" s="227"/>
      <c r="MS794" s="227"/>
      <c r="MT794" s="227"/>
      <c r="MU794" s="227"/>
      <c r="MV794" s="227"/>
      <c r="MW794" s="227"/>
      <c r="MX794" s="227"/>
      <c r="MY794" s="227"/>
      <c r="MZ794" s="227"/>
      <c r="NA794" s="227"/>
      <c r="NB794" s="227"/>
      <c r="NC794" s="227"/>
      <c r="ND794" s="227"/>
      <c r="NE794" s="227"/>
      <c r="NF794" s="227"/>
      <c r="NG794" s="227"/>
      <c r="NH794" s="227"/>
      <c r="NI794" s="227"/>
      <c r="NJ794" s="227"/>
      <c r="NK794" s="227"/>
      <c r="NL794" s="227"/>
      <c r="NM794" s="227"/>
      <c r="NN794" s="227"/>
      <c r="NO794" s="227"/>
      <c r="NP794" s="227"/>
      <c r="NQ794" s="227"/>
      <c r="NR794" s="227"/>
      <c r="NS794" s="227"/>
      <c r="NT794" s="227"/>
      <c r="NU794" s="227"/>
      <c r="NV794" s="227"/>
      <c r="NW794" s="227"/>
      <c r="NX794" s="227"/>
      <c r="NY794" s="227"/>
      <c r="NZ794" s="227"/>
      <c r="OA794" s="227"/>
      <c r="OB794" s="227"/>
      <c r="OC794" s="227"/>
      <c r="OD794" s="227"/>
      <c r="OE794" s="227"/>
      <c r="OF794" s="227"/>
      <c r="OG794" s="227"/>
      <c r="OH794" s="227"/>
      <c r="OI794" s="227"/>
      <c r="OJ794" s="227"/>
      <c r="OK794" s="227"/>
      <c r="OL794" s="227"/>
      <c r="OM794" s="227"/>
      <c r="ON794" s="227"/>
      <c r="OO794" s="227"/>
      <c r="OP794" s="227"/>
      <c r="OQ794" s="227"/>
      <c r="OR794" s="227"/>
      <c r="OS794" s="227"/>
      <c r="OT794" s="227"/>
      <c r="OU794" s="227"/>
      <c r="OV794" s="227"/>
      <c r="OW794" s="227"/>
      <c r="OX794" s="227"/>
      <c r="OY794" s="227"/>
      <c r="OZ794" s="227"/>
      <c r="PA794" s="227"/>
      <c r="PB794" s="227"/>
      <c r="PC794" s="227"/>
      <c r="PD794" s="227"/>
      <c r="PE794" s="227"/>
      <c r="PF794" s="227"/>
      <c r="PG794" s="227"/>
      <c r="PH794" s="227"/>
      <c r="PI794" s="227"/>
      <c r="PJ794" s="227"/>
      <c r="PK794" s="227"/>
      <c r="PL794" s="227"/>
      <c r="PM794" s="227"/>
      <c r="PN794" s="227"/>
      <c r="PO794" s="227"/>
      <c r="PP794" s="227"/>
      <c r="PQ794" s="227"/>
      <c r="PR794" s="227"/>
      <c r="PS794" s="227"/>
      <c r="PT794" s="227"/>
      <c r="PU794" s="227"/>
      <c r="PV794" s="227"/>
      <c r="PW794" s="227"/>
      <c r="PX794" s="227"/>
      <c r="PY794" s="227"/>
      <c r="PZ794" s="227"/>
      <c r="QA794" s="227"/>
      <c r="QB794" s="227"/>
      <c r="QC794" s="227"/>
      <c r="QD794" s="227"/>
      <c r="QE794" s="227"/>
      <c r="QF794" s="227"/>
      <c r="QG794" s="227"/>
      <c r="QH794" s="227"/>
      <c r="QI794" s="227"/>
      <c r="QJ794" s="227"/>
      <c r="QK794" s="227"/>
      <c r="QL794" s="227"/>
      <c r="QM794" s="227"/>
      <c r="QN794" s="227"/>
      <c r="QO794" s="227"/>
      <c r="QP794" s="227"/>
      <c r="QQ794" s="227"/>
      <c r="QR794" s="227"/>
      <c r="QS794" s="227"/>
      <c r="QT794" s="227"/>
      <c r="QU794" s="227"/>
      <c r="QV794" s="227"/>
      <c r="QW794" s="227"/>
      <c r="QX794" s="227"/>
      <c r="QY794" s="227"/>
      <c r="QZ794" s="227"/>
      <c r="RA794" s="227"/>
      <c r="RB794" s="227"/>
      <c r="RC794" s="227"/>
      <c r="RD794" s="227"/>
      <c r="RE794" s="227"/>
      <c r="RF794" s="227"/>
      <c r="RG794" s="227"/>
      <c r="RH794" s="227"/>
      <c r="RI794" s="227"/>
      <c r="RJ794" s="227"/>
      <c r="RK794" s="227"/>
      <c r="RL794" s="227"/>
      <c r="RM794" s="227"/>
      <c r="RN794" s="227"/>
      <c r="RO794" s="227"/>
      <c r="RP794" s="227"/>
      <c r="RQ794" s="227"/>
      <c r="RR794" s="227"/>
      <c r="RS794" s="227"/>
      <c r="RT794" s="227"/>
      <c r="RU794" s="227"/>
      <c r="RV794" s="227"/>
      <c r="RW794" s="227"/>
      <c r="RX794" s="227"/>
      <c r="RY794" s="227"/>
      <c r="RZ794" s="227"/>
      <c r="SA794" s="227"/>
      <c r="SB794" s="227"/>
    </row>
    <row r="795" spans="1:496" ht="15" customHeight="1" x14ac:dyDescent="0.25">
      <c r="A795" s="228"/>
    </row>
    <row r="796" spans="1:496" ht="15" customHeight="1" x14ac:dyDescent="0.25">
      <c r="A796" s="228" t="s">
        <v>1080</v>
      </c>
      <c r="B796" s="228">
        <v>206</v>
      </c>
      <c r="E796" s="227" t="s">
        <v>751</v>
      </c>
    </row>
    <row r="797" spans="1:496" ht="15" customHeight="1" x14ac:dyDescent="0.25">
      <c r="A797" s="228" t="s">
        <v>1081</v>
      </c>
      <c r="B797" s="228">
        <v>206001</v>
      </c>
      <c r="E797" s="227" t="s">
        <v>752</v>
      </c>
    </row>
    <row r="798" spans="1:496" ht="15" customHeight="1" x14ac:dyDescent="0.25">
      <c r="A798" s="228" t="s">
        <v>1082</v>
      </c>
      <c r="B798" s="228">
        <v>206002</v>
      </c>
      <c r="E798" s="227" t="s">
        <v>516</v>
      </c>
    </row>
    <row r="799" spans="1:496" s="233" customFormat="1" ht="15" customHeight="1" x14ac:dyDescent="0.25">
      <c r="A799" s="231"/>
      <c r="B799" s="231"/>
      <c r="D799" s="231"/>
      <c r="F799" s="227"/>
      <c r="G799" s="227"/>
      <c r="H799" s="227"/>
      <c r="I799" s="227"/>
      <c r="J799" s="227"/>
      <c r="K799" s="227"/>
      <c r="L799" s="227"/>
      <c r="M799" s="227"/>
      <c r="N799" s="227"/>
      <c r="O799" s="227"/>
      <c r="P799" s="227"/>
      <c r="Q799" s="227"/>
      <c r="R799" s="227"/>
      <c r="S799" s="227"/>
      <c r="T799" s="227"/>
      <c r="U799" s="227"/>
      <c r="V799" s="227"/>
      <c r="W799" s="227"/>
      <c r="X799" s="227"/>
      <c r="Y799" s="227"/>
      <c r="Z799" s="227"/>
      <c r="AA799" s="227"/>
      <c r="AB799" s="227"/>
      <c r="AC799" s="227"/>
      <c r="AD799" s="227"/>
      <c r="AE799" s="227"/>
      <c r="AF799" s="227"/>
      <c r="AG799" s="227"/>
      <c r="AH799" s="227"/>
      <c r="AI799" s="227"/>
      <c r="AJ799" s="227"/>
      <c r="AK799" s="227"/>
      <c r="AL799" s="227"/>
      <c r="AM799" s="227"/>
      <c r="AN799" s="227"/>
      <c r="AO799" s="227"/>
      <c r="AP799" s="227"/>
      <c r="AQ799" s="227"/>
      <c r="AR799" s="227"/>
      <c r="AS799" s="227"/>
      <c r="AT799" s="227"/>
      <c r="AU799" s="227"/>
      <c r="AV799" s="227"/>
      <c r="AW799" s="227"/>
      <c r="AX799" s="227"/>
      <c r="AY799" s="227"/>
      <c r="AZ799" s="227"/>
      <c r="BA799" s="227"/>
      <c r="BB799" s="227"/>
      <c r="BC799" s="227"/>
      <c r="BD799" s="227"/>
      <c r="BE799" s="227"/>
      <c r="BF799" s="227"/>
      <c r="BG799" s="227"/>
      <c r="BH799" s="227"/>
      <c r="BI799" s="227"/>
      <c r="BJ799" s="227"/>
      <c r="BK799" s="227"/>
      <c r="BL799" s="227"/>
      <c r="BM799" s="227"/>
      <c r="BN799" s="227"/>
      <c r="BO799" s="227"/>
      <c r="BP799" s="227"/>
      <c r="BQ799" s="227"/>
      <c r="BR799" s="227"/>
      <c r="BS799" s="227"/>
      <c r="BT799" s="227"/>
      <c r="BU799" s="227"/>
      <c r="BV799" s="227"/>
      <c r="BW799" s="227"/>
      <c r="BX799" s="227"/>
      <c r="BY799" s="227"/>
      <c r="BZ799" s="227"/>
      <c r="CA799" s="227"/>
      <c r="CB799" s="227"/>
      <c r="CC799" s="227"/>
      <c r="CD799" s="227"/>
      <c r="CE799" s="227"/>
      <c r="CF799" s="227"/>
      <c r="CG799" s="227"/>
      <c r="CH799" s="227"/>
      <c r="CI799" s="227"/>
      <c r="CJ799" s="227"/>
      <c r="CK799" s="227"/>
      <c r="CL799" s="227"/>
      <c r="CM799" s="227"/>
      <c r="CN799" s="227"/>
      <c r="CO799" s="227"/>
      <c r="CP799" s="227"/>
      <c r="CQ799" s="227"/>
      <c r="CR799" s="227"/>
      <c r="CS799" s="227"/>
      <c r="CT799" s="227"/>
      <c r="CU799" s="227"/>
      <c r="CV799" s="227"/>
      <c r="CW799" s="227"/>
      <c r="CX799" s="227"/>
      <c r="CY799" s="227"/>
      <c r="CZ799" s="227"/>
      <c r="DA799" s="227"/>
      <c r="DB799" s="227"/>
      <c r="DC799" s="227"/>
      <c r="DD799" s="227"/>
      <c r="DE799" s="227"/>
      <c r="DF799" s="227"/>
      <c r="DG799" s="227"/>
      <c r="DH799" s="227"/>
      <c r="DI799" s="227"/>
      <c r="DJ799" s="227"/>
      <c r="DK799" s="227"/>
      <c r="DL799" s="227"/>
      <c r="DM799" s="227"/>
      <c r="DN799" s="227"/>
      <c r="DO799" s="227"/>
      <c r="DP799" s="227"/>
      <c r="DQ799" s="227"/>
      <c r="DR799" s="227"/>
      <c r="DS799" s="227"/>
      <c r="DT799" s="227"/>
      <c r="DU799" s="227"/>
      <c r="DV799" s="227"/>
      <c r="DW799" s="227"/>
      <c r="DX799" s="227"/>
      <c r="DY799" s="227"/>
      <c r="DZ799" s="227"/>
      <c r="EA799" s="227"/>
      <c r="EB799" s="227"/>
      <c r="EC799" s="227"/>
      <c r="ED799" s="227"/>
      <c r="EE799" s="227"/>
      <c r="EF799" s="227"/>
      <c r="EG799" s="227"/>
      <c r="EH799" s="227"/>
      <c r="EI799" s="227"/>
      <c r="EJ799" s="227"/>
      <c r="EK799" s="227"/>
      <c r="EL799" s="227"/>
      <c r="EM799" s="227"/>
      <c r="EN799" s="227"/>
      <c r="EO799" s="227"/>
      <c r="EP799" s="227"/>
      <c r="EQ799" s="227"/>
      <c r="ER799" s="227"/>
      <c r="ES799" s="227"/>
      <c r="ET799" s="227"/>
      <c r="EU799" s="227"/>
      <c r="EV799" s="227"/>
      <c r="EW799" s="227"/>
      <c r="EX799" s="227"/>
      <c r="EY799" s="227"/>
      <c r="EZ799" s="227"/>
      <c r="FA799" s="227"/>
      <c r="FB799" s="227"/>
      <c r="FC799" s="227"/>
      <c r="FD799" s="227"/>
      <c r="FE799" s="227"/>
      <c r="FF799" s="227"/>
      <c r="FG799" s="227"/>
      <c r="FH799" s="227"/>
      <c r="FI799" s="227"/>
      <c r="FJ799" s="227"/>
      <c r="FK799" s="227"/>
      <c r="FL799" s="227"/>
      <c r="FM799" s="227"/>
      <c r="FN799" s="227"/>
      <c r="FO799" s="227"/>
      <c r="FP799" s="227"/>
      <c r="FQ799" s="227"/>
      <c r="FR799" s="227"/>
      <c r="FS799" s="227"/>
      <c r="FT799" s="227"/>
      <c r="FU799" s="227"/>
      <c r="FV799" s="227"/>
      <c r="FW799" s="227"/>
      <c r="FX799" s="227"/>
      <c r="FY799" s="227"/>
      <c r="FZ799" s="227"/>
      <c r="GA799" s="227"/>
      <c r="GB799" s="227"/>
      <c r="GC799" s="227"/>
      <c r="GD799" s="227"/>
      <c r="GE799" s="227"/>
      <c r="GF799" s="227"/>
      <c r="GG799" s="227"/>
      <c r="GH799" s="227"/>
      <c r="GI799" s="227"/>
      <c r="GJ799" s="227"/>
      <c r="GK799" s="227"/>
      <c r="GL799" s="227"/>
      <c r="GM799" s="227"/>
      <c r="GN799" s="227"/>
      <c r="GO799" s="227"/>
      <c r="GP799" s="227"/>
      <c r="GQ799" s="227"/>
      <c r="GR799" s="227"/>
      <c r="GS799" s="227"/>
      <c r="GT799" s="227"/>
      <c r="GU799" s="227"/>
      <c r="GV799" s="227"/>
      <c r="GW799" s="227"/>
      <c r="GX799" s="227"/>
      <c r="GY799" s="227"/>
      <c r="GZ799" s="227"/>
      <c r="HA799" s="227"/>
      <c r="HB799" s="227"/>
      <c r="HC799" s="227"/>
      <c r="HD799" s="227"/>
      <c r="HE799" s="227"/>
      <c r="HF799" s="227"/>
      <c r="HG799" s="227"/>
      <c r="HH799" s="227"/>
      <c r="HI799" s="227"/>
      <c r="HJ799" s="227"/>
      <c r="HK799" s="227"/>
      <c r="HL799" s="227"/>
      <c r="HM799" s="227"/>
      <c r="HN799" s="227"/>
      <c r="HO799" s="227"/>
      <c r="HP799" s="227"/>
      <c r="HQ799" s="227"/>
      <c r="HR799" s="227"/>
      <c r="HS799" s="227"/>
      <c r="HT799" s="227"/>
      <c r="HU799" s="227"/>
      <c r="HV799" s="227"/>
      <c r="HW799" s="227"/>
      <c r="HX799" s="227"/>
      <c r="HY799" s="227"/>
      <c r="HZ799" s="227"/>
      <c r="IA799" s="227"/>
      <c r="IB799" s="227"/>
      <c r="IC799" s="227"/>
      <c r="ID799" s="227"/>
      <c r="IE799" s="227"/>
      <c r="IF799" s="227"/>
      <c r="IG799" s="227"/>
      <c r="IH799" s="227"/>
      <c r="II799" s="227"/>
      <c r="IJ799" s="227"/>
      <c r="IK799" s="227"/>
      <c r="IL799" s="227"/>
      <c r="IM799" s="227"/>
      <c r="IN799" s="227"/>
      <c r="IO799" s="227"/>
      <c r="IP799" s="227"/>
      <c r="IQ799" s="227"/>
      <c r="IR799" s="227"/>
      <c r="IS799" s="227"/>
      <c r="IT799" s="227"/>
      <c r="IU799" s="227"/>
      <c r="IV799" s="227"/>
      <c r="IW799" s="227"/>
      <c r="IX799" s="227"/>
      <c r="IY799" s="227"/>
      <c r="IZ799" s="227"/>
      <c r="JA799" s="227"/>
      <c r="JB799" s="227"/>
      <c r="JC799" s="227"/>
      <c r="JD799" s="227"/>
      <c r="JE799" s="227"/>
      <c r="JF799" s="227"/>
      <c r="JG799" s="227"/>
      <c r="JH799" s="227"/>
      <c r="JI799" s="227"/>
      <c r="JJ799" s="227"/>
      <c r="JK799" s="227"/>
      <c r="JL799" s="227"/>
      <c r="JM799" s="227"/>
      <c r="JN799" s="227"/>
      <c r="JO799" s="227"/>
      <c r="JP799" s="227"/>
      <c r="JQ799" s="227"/>
      <c r="JR799" s="227"/>
      <c r="JS799" s="227"/>
      <c r="JT799" s="227"/>
      <c r="JU799" s="227"/>
      <c r="JV799" s="227"/>
      <c r="JW799" s="227"/>
      <c r="JX799" s="227"/>
      <c r="JY799" s="227"/>
      <c r="JZ799" s="227"/>
      <c r="KA799" s="227"/>
      <c r="KB799" s="227"/>
      <c r="KC799" s="227"/>
      <c r="KD799" s="227"/>
      <c r="KE799" s="227"/>
      <c r="KF799" s="227"/>
      <c r="KG799" s="227"/>
      <c r="KH799" s="227"/>
      <c r="KI799" s="227"/>
      <c r="KJ799" s="227"/>
      <c r="KK799" s="227"/>
      <c r="KL799" s="227"/>
      <c r="KM799" s="227"/>
      <c r="KN799" s="227"/>
      <c r="KO799" s="227"/>
      <c r="KP799" s="227"/>
      <c r="KQ799" s="227"/>
      <c r="KR799" s="227"/>
      <c r="KS799" s="227"/>
      <c r="KT799" s="227"/>
      <c r="KU799" s="227"/>
      <c r="KV799" s="227"/>
      <c r="KW799" s="227"/>
      <c r="KX799" s="227"/>
      <c r="KY799" s="227"/>
      <c r="KZ799" s="227"/>
      <c r="LA799" s="227"/>
      <c r="LB799" s="227"/>
      <c r="LC799" s="227"/>
      <c r="LD799" s="227"/>
      <c r="LE799" s="227"/>
      <c r="LF799" s="227"/>
      <c r="LG799" s="227"/>
      <c r="LH799" s="227"/>
      <c r="LI799" s="227"/>
      <c r="LJ799" s="227"/>
      <c r="LK799" s="227"/>
      <c r="LL799" s="227"/>
      <c r="LM799" s="227"/>
      <c r="LN799" s="227"/>
      <c r="LO799" s="227"/>
      <c r="LP799" s="227"/>
      <c r="LQ799" s="227"/>
      <c r="LR799" s="227"/>
      <c r="LS799" s="227"/>
      <c r="LT799" s="227"/>
      <c r="LU799" s="227"/>
      <c r="LV799" s="227"/>
      <c r="LW799" s="227"/>
      <c r="LX799" s="227"/>
      <c r="LY799" s="227"/>
      <c r="LZ799" s="227"/>
      <c r="MA799" s="227"/>
      <c r="MB799" s="227"/>
      <c r="MC799" s="227"/>
      <c r="MD799" s="227"/>
      <c r="ME799" s="227"/>
      <c r="MF799" s="227"/>
      <c r="MG799" s="227"/>
      <c r="MH799" s="227"/>
      <c r="MI799" s="227"/>
      <c r="MJ799" s="227"/>
      <c r="MK799" s="227"/>
      <c r="ML799" s="227"/>
      <c r="MM799" s="227"/>
      <c r="MN799" s="227"/>
      <c r="MO799" s="227"/>
      <c r="MP799" s="227"/>
      <c r="MQ799" s="227"/>
      <c r="MR799" s="227"/>
      <c r="MS799" s="227"/>
      <c r="MT799" s="227"/>
      <c r="MU799" s="227"/>
      <c r="MV799" s="227"/>
      <c r="MW799" s="227"/>
      <c r="MX799" s="227"/>
      <c r="MY799" s="227"/>
      <c r="MZ799" s="227"/>
      <c r="NA799" s="227"/>
      <c r="NB799" s="227"/>
      <c r="NC799" s="227"/>
      <c r="ND799" s="227"/>
      <c r="NE799" s="227"/>
      <c r="NF799" s="227"/>
      <c r="NG799" s="227"/>
      <c r="NH799" s="227"/>
      <c r="NI799" s="227"/>
      <c r="NJ799" s="227"/>
      <c r="NK799" s="227"/>
      <c r="NL799" s="227"/>
      <c r="NM799" s="227"/>
      <c r="NN799" s="227"/>
      <c r="NO799" s="227"/>
      <c r="NP799" s="227"/>
      <c r="NQ799" s="227"/>
      <c r="NR799" s="227"/>
      <c r="NS799" s="227"/>
      <c r="NT799" s="227"/>
      <c r="NU799" s="227"/>
      <c r="NV799" s="227"/>
      <c r="NW799" s="227"/>
      <c r="NX799" s="227"/>
      <c r="NY799" s="227"/>
      <c r="NZ799" s="227"/>
      <c r="OA799" s="227"/>
      <c r="OB799" s="227"/>
      <c r="OC799" s="227"/>
      <c r="OD799" s="227"/>
      <c r="OE799" s="227"/>
      <c r="OF799" s="227"/>
      <c r="OG799" s="227"/>
      <c r="OH799" s="227"/>
      <c r="OI799" s="227"/>
      <c r="OJ799" s="227"/>
      <c r="OK799" s="227"/>
      <c r="OL799" s="227"/>
      <c r="OM799" s="227"/>
      <c r="ON799" s="227"/>
      <c r="OO799" s="227"/>
      <c r="OP799" s="227"/>
      <c r="OQ799" s="227"/>
      <c r="OR799" s="227"/>
      <c r="OS799" s="227"/>
      <c r="OT799" s="227"/>
      <c r="OU799" s="227"/>
      <c r="OV799" s="227"/>
      <c r="OW799" s="227"/>
      <c r="OX799" s="227"/>
      <c r="OY799" s="227"/>
      <c r="OZ799" s="227"/>
      <c r="PA799" s="227"/>
      <c r="PB799" s="227"/>
      <c r="PC799" s="227"/>
      <c r="PD799" s="227"/>
      <c r="PE799" s="227"/>
      <c r="PF799" s="227"/>
      <c r="PG799" s="227"/>
      <c r="PH799" s="227"/>
      <c r="PI799" s="227"/>
      <c r="PJ799" s="227"/>
      <c r="PK799" s="227"/>
      <c r="PL799" s="227"/>
      <c r="PM799" s="227"/>
      <c r="PN799" s="227"/>
      <c r="PO799" s="227"/>
      <c r="PP799" s="227"/>
      <c r="PQ799" s="227"/>
      <c r="PR799" s="227"/>
      <c r="PS799" s="227"/>
      <c r="PT799" s="227"/>
      <c r="PU799" s="227"/>
      <c r="PV799" s="227"/>
      <c r="PW799" s="227"/>
      <c r="PX799" s="227"/>
      <c r="PY799" s="227"/>
      <c r="PZ799" s="227"/>
      <c r="QA799" s="227"/>
      <c r="QB799" s="227"/>
      <c r="QC799" s="227"/>
      <c r="QD799" s="227"/>
      <c r="QE799" s="227"/>
      <c r="QF799" s="227"/>
      <c r="QG799" s="227"/>
      <c r="QH799" s="227"/>
      <c r="QI799" s="227"/>
      <c r="QJ799" s="227"/>
      <c r="QK799" s="227"/>
      <c r="QL799" s="227"/>
      <c r="QM799" s="227"/>
      <c r="QN799" s="227"/>
      <c r="QO799" s="227"/>
      <c r="QP799" s="227"/>
      <c r="QQ799" s="227"/>
      <c r="QR799" s="227"/>
      <c r="QS799" s="227"/>
      <c r="QT799" s="227"/>
      <c r="QU799" s="227"/>
      <c r="QV799" s="227"/>
      <c r="QW799" s="227"/>
      <c r="QX799" s="227"/>
      <c r="QY799" s="227"/>
      <c r="QZ799" s="227"/>
      <c r="RA799" s="227"/>
      <c r="RB799" s="227"/>
      <c r="RC799" s="227"/>
      <c r="RD799" s="227"/>
      <c r="RE799" s="227"/>
      <c r="RF799" s="227"/>
      <c r="RG799" s="227"/>
      <c r="RH799" s="227"/>
      <c r="RI799" s="227"/>
      <c r="RJ799" s="227"/>
      <c r="RK799" s="227"/>
      <c r="RL799" s="227"/>
      <c r="RM799" s="227"/>
      <c r="RN799" s="227"/>
      <c r="RO799" s="227"/>
      <c r="RP799" s="227"/>
      <c r="RQ799" s="227"/>
      <c r="RR799" s="227"/>
      <c r="RS799" s="227"/>
      <c r="RT799" s="227"/>
      <c r="RU799" s="227"/>
      <c r="RV799" s="227"/>
      <c r="RW799" s="227"/>
      <c r="RX799" s="227"/>
      <c r="RY799" s="227"/>
      <c r="RZ799" s="227"/>
      <c r="SA799" s="227"/>
      <c r="SB799" s="227"/>
    </row>
    <row r="800" spans="1:496" s="233" customFormat="1" ht="15" customHeight="1" x14ac:dyDescent="0.25">
      <c r="A800" s="231"/>
      <c r="B800" s="231"/>
      <c r="D800" s="231"/>
      <c r="F800" s="227"/>
      <c r="G800" s="227"/>
      <c r="H800" s="227"/>
      <c r="I800" s="227"/>
      <c r="J800" s="227"/>
      <c r="K800" s="227"/>
      <c r="L800" s="227"/>
      <c r="M800" s="227"/>
      <c r="N800" s="227"/>
      <c r="O800" s="227"/>
      <c r="P800" s="227"/>
      <c r="Q800" s="227"/>
      <c r="R800" s="227"/>
      <c r="S800" s="227"/>
      <c r="T800" s="227"/>
      <c r="U800" s="227"/>
      <c r="V800" s="227"/>
      <c r="W800" s="227"/>
      <c r="X800" s="227"/>
      <c r="Y800" s="227"/>
      <c r="Z800" s="227"/>
      <c r="AA800" s="227"/>
      <c r="AB800" s="227"/>
      <c r="AC800" s="227"/>
      <c r="AD800" s="227"/>
      <c r="AE800" s="227"/>
      <c r="AF800" s="227"/>
      <c r="AG800" s="227"/>
      <c r="AH800" s="227"/>
      <c r="AI800" s="227"/>
      <c r="AJ800" s="227"/>
      <c r="AK800" s="227"/>
      <c r="AL800" s="227"/>
      <c r="AM800" s="227"/>
      <c r="AN800" s="227"/>
      <c r="AO800" s="227"/>
      <c r="AP800" s="227"/>
      <c r="AQ800" s="227"/>
      <c r="AR800" s="227"/>
      <c r="AS800" s="227"/>
      <c r="AT800" s="227"/>
      <c r="AU800" s="227"/>
      <c r="AV800" s="227"/>
      <c r="AW800" s="227"/>
      <c r="AX800" s="227"/>
      <c r="AY800" s="227"/>
      <c r="AZ800" s="227"/>
      <c r="BA800" s="227"/>
      <c r="BB800" s="227"/>
      <c r="BC800" s="227"/>
      <c r="BD800" s="227"/>
      <c r="BE800" s="227"/>
      <c r="BF800" s="227"/>
      <c r="BG800" s="227"/>
      <c r="BH800" s="227"/>
      <c r="BI800" s="227"/>
      <c r="BJ800" s="227"/>
      <c r="BK800" s="227"/>
      <c r="BL800" s="227"/>
      <c r="BM800" s="227"/>
      <c r="BN800" s="227"/>
      <c r="BO800" s="227"/>
      <c r="BP800" s="227"/>
      <c r="BQ800" s="227"/>
      <c r="BR800" s="227"/>
      <c r="BS800" s="227"/>
      <c r="BT800" s="227"/>
      <c r="BU800" s="227"/>
      <c r="BV800" s="227"/>
      <c r="BW800" s="227"/>
      <c r="BX800" s="227"/>
      <c r="BY800" s="227"/>
      <c r="BZ800" s="227"/>
      <c r="CA800" s="227"/>
      <c r="CB800" s="227"/>
      <c r="CC800" s="227"/>
      <c r="CD800" s="227"/>
      <c r="CE800" s="227"/>
      <c r="CF800" s="227"/>
      <c r="CG800" s="227"/>
      <c r="CH800" s="227"/>
      <c r="CI800" s="227"/>
      <c r="CJ800" s="227"/>
      <c r="CK800" s="227"/>
      <c r="CL800" s="227"/>
      <c r="CM800" s="227"/>
      <c r="CN800" s="227"/>
      <c r="CO800" s="227"/>
      <c r="CP800" s="227"/>
      <c r="CQ800" s="227"/>
      <c r="CR800" s="227"/>
      <c r="CS800" s="227"/>
      <c r="CT800" s="227"/>
      <c r="CU800" s="227"/>
      <c r="CV800" s="227"/>
      <c r="CW800" s="227"/>
      <c r="CX800" s="227"/>
      <c r="CY800" s="227"/>
      <c r="CZ800" s="227"/>
      <c r="DA800" s="227"/>
      <c r="DB800" s="227"/>
      <c r="DC800" s="227"/>
      <c r="DD800" s="227"/>
      <c r="DE800" s="227"/>
      <c r="DF800" s="227"/>
      <c r="DG800" s="227"/>
      <c r="DH800" s="227"/>
      <c r="DI800" s="227"/>
      <c r="DJ800" s="227"/>
      <c r="DK800" s="227"/>
      <c r="DL800" s="227"/>
      <c r="DM800" s="227"/>
      <c r="DN800" s="227"/>
      <c r="DO800" s="227"/>
      <c r="DP800" s="227"/>
      <c r="DQ800" s="227"/>
      <c r="DR800" s="227"/>
      <c r="DS800" s="227"/>
      <c r="DT800" s="227"/>
      <c r="DU800" s="227"/>
      <c r="DV800" s="227"/>
      <c r="DW800" s="227"/>
      <c r="DX800" s="227"/>
      <c r="DY800" s="227"/>
      <c r="DZ800" s="227"/>
      <c r="EA800" s="227"/>
      <c r="EB800" s="227"/>
      <c r="EC800" s="227"/>
      <c r="ED800" s="227"/>
      <c r="EE800" s="227"/>
      <c r="EF800" s="227"/>
      <c r="EG800" s="227"/>
      <c r="EH800" s="227"/>
      <c r="EI800" s="227"/>
      <c r="EJ800" s="227"/>
      <c r="EK800" s="227"/>
      <c r="EL800" s="227"/>
      <c r="EM800" s="227"/>
      <c r="EN800" s="227"/>
      <c r="EO800" s="227"/>
      <c r="EP800" s="227"/>
      <c r="EQ800" s="227"/>
      <c r="ER800" s="227"/>
      <c r="ES800" s="227"/>
      <c r="ET800" s="227"/>
      <c r="EU800" s="227"/>
      <c r="EV800" s="227"/>
      <c r="EW800" s="227"/>
      <c r="EX800" s="227"/>
      <c r="EY800" s="227"/>
      <c r="EZ800" s="227"/>
      <c r="FA800" s="227"/>
      <c r="FB800" s="227"/>
      <c r="FC800" s="227"/>
      <c r="FD800" s="227"/>
      <c r="FE800" s="227"/>
      <c r="FF800" s="227"/>
      <c r="FG800" s="227"/>
      <c r="FH800" s="227"/>
      <c r="FI800" s="227"/>
      <c r="FJ800" s="227"/>
      <c r="FK800" s="227"/>
      <c r="FL800" s="227"/>
      <c r="FM800" s="227"/>
      <c r="FN800" s="227"/>
      <c r="FO800" s="227"/>
      <c r="FP800" s="227"/>
      <c r="FQ800" s="227"/>
      <c r="FR800" s="227"/>
      <c r="FS800" s="227"/>
      <c r="FT800" s="227"/>
      <c r="FU800" s="227"/>
      <c r="FV800" s="227"/>
      <c r="FW800" s="227"/>
      <c r="FX800" s="227"/>
      <c r="FY800" s="227"/>
      <c r="FZ800" s="227"/>
      <c r="GA800" s="227"/>
      <c r="GB800" s="227"/>
      <c r="GC800" s="227"/>
      <c r="GD800" s="227"/>
      <c r="GE800" s="227"/>
      <c r="GF800" s="227"/>
      <c r="GG800" s="227"/>
      <c r="GH800" s="227"/>
      <c r="GI800" s="227"/>
      <c r="GJ800" s="227"/>
      <c r="GK800" s="227"/>
      <c r="GL800" s="227"/>
      <c r="GM800" s="227"/>
      <c r="GN800" s="227"/>
      <c r="GO800" s="227"/>
      <c r="GP800" s="227"/>
      <c r="GQ800" s="227"/>
      <c r="GR800" s="227"/>
      <c r="GS800" s="227"/>
      <c r="GT800" s="227"/>
      <c r="GU800" s="227"/>
      <c r="GV800" s="227"/>
      <c r="GW800" s="227"/>
      <c r="GX800" s="227"/>
      <c r="GY800" s="227"/>
      <c r="GZ800" s="227"/>
      <c r="HA800" s="227"/>
      <c r="HB800" s="227"/>
      <c r="HC800" s="227"/>
      <c r="HD800" s="227"/>
      <c r="HE800" s="227"/>
      <c r="HF800" s="227"/>
      <c r="HG800" s="227"/>
      <c r="HH800" s="227"/>
      <c r="HI800" s="227"/>
      <c r="HJ800" s="227"/>
      <c r="HK800" s="227"/>
      <c r="HL800" s="227"/>
      <c r="HM800" s="227"/>
      <c r="HN800" s="227"/>
      <c r="HO800" s="227"/>
      <c r="HP800" s="227"/>
      <c r="HQ800" s="227"/>
      <c r="HR800" s="227"/>
      <c r="HS800" s="227"/>
      <c r="HT800" s="227"/>
      <c r="HU800" s="227"/>
      <c r="HV800" s="227"/>
      <c r="HW800" s="227"/>
      <c r="HX800" s="227"/>
      <c r="HY800" s="227"/>
      <c r="HZ800" s="227"/>
      <c r="IA800" s="227"/>
      <c r="IB800" s="227"/>
      <c r="IC800" s="227"/>
      <c r="ID800" s="227"/>
      <c r="IE800" s="227"/>
      <c r="IF800" s="227"/>
      <c r="IG800" s="227"/>
      <c r="IH800" s="227"/>
      <c r="II800" s="227"/>
      <c r="IJ800" s="227"/>
      <c r="IK800" s="227"/>
      <c r="IL800" s="227"/>
      <c r="IM800" s="227"/>
      <c r="IN800" s="227"/>
      <c r="IO800" s="227"/>
      <c r="IP800" s="227"/>
      <c r="IQ800" s="227"/>
      <c r="IR800" s="227"/>
      <c r="IS800" s="227"/>
      <c r="IT800" s="227"/>
      <c r="IU800" s="227"/>
      <c r="IV800" s="227"/>
      <c r="IW800" s="227"/>
      <c r="IX800" s="227"/>
      <c r="IY800" s="227"/>
      <c r="IZ800" s="227"/>
      <c r="JA800" s="227"/>
      <c r="JB800" s="227"/>
      <c r="JC800" s="227"/>
      <c r="JD800" s="227"/>
      <c r="JE800" s="227"/>
      <c r="JF800" s="227"/>
      <c r="JG800" s="227"/>
      <c r="JH800" s="227"/>
      <c r="JI800" s="227"/>
      <c r="JJ800" s="227"/>
      <c r="JK800" s="227"/>
      <c r="JL800" s="227"/>
      <c r="JM800" s="227"/>
      <c r="JN800" s="227"/>
      <c r="JO800" s="227"/>
      <c r="JP800" s="227"/>
      <c r="JQ800" s="227"/>
      <c r="JR800" s="227"/>
      <c r="JS800" s="227"/>
      <c r="JT800" s="227"/>
      <c r="JU800" s="227"/>
      <c r="JV800" s="227"/>
      <c r="JW800" s="227"/>
      <c r="JX800" s="227"/>
      <c r="JY800" s="227"/>
      <c r="JZ800" s="227"/>
      <c r="KA800" s="227"/>
      <c r="KB800" s="227"/>
      <c r="KC800" s="227"/>
      <c r="KD800" s="227"/>
      <c r="KE800" s="227"/>
      <c r="KF800" s="227"/>
      <c r="KG800" s="227"/>
      <c r="KH800" s="227"/>
      <c r="KI800" s="227"/>
      <c r="KJ800" s="227"/>
      <c r="KK800" s="227"/>
      <c r="KL800" s="227"/>
      <c r="KM800" s="227"/>
      <c r="KN800" s="227"/>
      <c r="KO800" s="227"/>
      <c r="KP800" s="227"/>
      <c r="KQ800" s="227"/>
      <c r="KR800" s="227"/>
      <c r="KS800" s="227"/>
      <c r="KT800" s="227"/>
      <c r="KU800" s="227"/>
      <c r="KV800" s="227"/>
      <c r="KW800" s="227"/>
      <c r="KX800" s="227"/>
      <c r="KY800" s="227"/>
      <c r="KZ800" s="227"/>
      <c r="LA800" s="227"/>
      <c r="LB800" s="227"/>
      <c r="LC800" s="227"/>
      <c r="LD800" s="227"/>
      <c r="LE800" s="227"/>
      <c r="LF800" s="227"/>
      <c r="LG800" s="227"/>
      <c r="LH800" s="227"/>
      <c r="LI800" s="227"/>
      <c r="LJ800" s="227"/>
      <c r="LK800" s="227"/>
      <c r="LL800" s="227"/>
      <c r="LM800" s="227"/>
      <c r="LN800" s="227"/>
      <c r="LO800" s="227"/>
      <c r="LP800" s="227"/>
      <c r="LQ800" s="227"/>
      <c r="LR800" s="227"/>
      <c r="LS800" s="227"/>
      <c r="LT800" s="227"/>
      <c r="LU800" s="227"/>
      <c r="LV800" s="227"/>
      <c r="LW800" s="227"/>
      <c r="LX800" s="227"/>
      <c r="LY800" s="227"/>
      <c r="LZ800" s="227"/>
      <c r="MA800" s="227"/>
      <c r="MB800" s="227"/>
      <c r="MC800" s="227"/>
      <c r="MD800" s="227"/>
      <c r="ME800" s="227"/>
      <c r="MF800" s="227"/>
      <c r="MG800" s="227"/>
      <c r="MH800" s="227"/>
      <c r="MI800" s="227"/>
      <c r="MJ800" s="227"/>
      <c r="MK800" s="227"/>
      <c r="ML800" s="227"/>
      <c r="MM800" s="227"/>
      <c r="MN800" s="227"/>
      <c r="MO800" s="227"/>
      <c r="MP800" s="227"/>
      <c r="MQ800" s="227"/>
      <c r="MR800" s="227"/>
      <c r="MS800" s="227"/>
      <c r="MT800" s="227"/>
      <c r="MU800" s="227"/>
      <c r="MV800" s="227"/>
      <c r="MW800" s="227"/>
      <c r="MX800" s="227"/>
      <c r="MY800" s="227"/>
      <c r="MZ800" s="227"/>
      <c r="NA800" s="227"/>
      <c r="NB800" s="227"/>
      <c r="NC800" s="227"/>
      <c r="ND800" s="227"/>
      <c r="NE800" s="227"/>
      <c r="NF800" s="227"/>
      <c r="NG800" s="227"/>
      <c r="NH800" s="227"/>
      <c r="NI800" s="227"/>
      <c r="NJ800" s="227"/>
      <c r="NK800" s="227"/>
      <c r="NL800" s="227"/>
      <c r="NM800" s="227"/>
      <c r="NN800" s="227"/>
      <c r="NO800" s="227"/>
      <c r="NP800" s="227"/>
      <c r="NQ800" s="227"/>
      <c r="NR800" s="227"/>
      <c r="NS800" s="227"/>
      <c r="NT800" s="227"/>
      <c r="NU800" s="227"/>
      <c r="NV800" s="227"/>
      <c r="NW800" s="227"/>
      <c r="NX800" s="227"/>
      <c r="NY800" s="227"/>
      <c r="NZ800" s="227"/>
      <c r="OA800" s="227"/>
      <c r="OB800" s="227"/>
      <c r="OC800" s="227"/>
      <c r="OD800" s="227"/>
      <c r="OE800" s="227"/>
      <c r="OF800" s="227"/>
      <c r="OG800" s="227"/>
      <c r="OH800" s="227"/>
      <c r="OI800" s="227"/>
      <c r="OJ800" s="227"/>
      <c r="OK800" s="227"/>
      <c r="OL800" s="227"/>
      <c r="OM800" s="227"/>
      <c r="ON800" s="227"/>
      <c r="OO800" s="227"/>
      <c r="OP800" s="227"/>
      <c r="OQ800" s="227"/>
      <c r="OR800" s="227"/>
      <c r="OS800" s="227"/>
      <c r="OT800" s="227"/>
      <c r="OU800" s="227"/>
      <c r="OV800" s="227"/>
      <c r="OW800" s="227"/>
      <c r="OX800" s="227"/>
      <c r="OY800" s="227"/>
      <c r="OZ800" s="227"/>
      <c r="PA800" s="227"/>
      <c r="PB800" s="227"/>
      <c r="PC800" s="227"/>
      <c r="PD800" s="227"/>
      <c r="PE800" s="227"/>
      <c r="PF800" s="227"/>
      <c r="PG800" s="227"/>
      <c r="PH800" s="227"/>
      <c r="PI800" s="227"/>
      <c r="PJ800" s="227"/>
      <c r="PK800" s="227"/>
      <c r="PL800" s="227"/>
      <c r="PM800" s="227"/>
      <c r="PN800" s="227"/>
      <c r="PO800" s="227"/>
      <c r="PP800" s="227"/>
      <c r="PQ800" s="227"/>
      <c r="PR800" s="227"/>
      <c r="PS800" s="227"/>
      <c r="PT800" s="227"/>
      <c r="PU800" s="227"/>
      <c r="PV800" s="227"/>
      <c r="PW800" s="227"/>
      <c r="PX800" s="227"/>
      <c r="PY800" s="227"/>
      <c r="PZ800" s="227"/>
      <c r="QA800" s="227"/>
      <c r="QB800" s="227"/>
      <c r="QC800" s="227"/>
      <c r="QD800" s="227"/>
      <c r="QE800" s="227"/>
      <c r="QF800" s="227"/>
      <c r="QG800" s="227"/>
      <c r="QH800" s="227"/>
      <c r="QI800" s="227"/>
      <c r="QJ800" s="227"/>
      <c r="QK800" s="227"/>
      <c r="QL800" s="227"/>
      <c r="QM800" s="227"/>
      <c r="QN800" s="227"/>
      <c r="QO800" s="227"/>
      <c r="QP800" s="227"/>
      <c r="QQ800" s="227"/>
      <c r="QR800" s="227"/>
      <c r="QS800" s="227"/>
      <c r="QT800" s="227"/>
      <c r="QU800" s="227"/>
      <c r="QV800" s="227"/>
      <c r="QW800" s="227"/>
      <c r="QX800" s="227"/>
      <c r="QY800" s="227"/>
      <c r="QZ800" s="227"/>
      <c r="RA800" s="227"/>
      <c r="RB800" s="227"/>
      <c r="RC800" s="227"/>
      <c r="RD800" s="227"/>
      <c r="RE800" s="227"/>
      <c r="RF800" s="227"/>
      <c r="RG800" s="227"/>
      <c r="RH800" s="227"/>
      <c r="RI800" s="227"/>
      <c r="RJ800" s="227"/>
      <c r="RK800" s="227"/>
      <c r="RL800" s="227"/>
      <c r="RM800" s="227"/>
      <c r="RN800" s="227"/>
      <c r="RO800" s="227"/>
      <c r="RP800" s="227"/>
      <c r="RQ800" s="227"/>
      <c r="RR800" s="227"/>
      <c r="RS800" s="227"/>
      <c r="RT800" s="227"/>
      <c r="RU800" s="227"/>
      <c r="RV800" s="227"/>
      <c r="RW800" s="227"/>
      <c r="RX800" s="227"/>
      <c r="RY800" s="227"/>
      <c r="RZ800" s="227"/>
      <c r="SA800" s="227"/>
      <c r="SB800" s="227"/>
    </row>
    <row r="801" spans="1:496" ht="15" customHeight="1" x14ac:dyDescent="0.25">
      <c r="A801" s="228"/>
    </row>
    <row r="802" spans="1:496" ht="15" customHeight="1" x14ac:dyDescent="0.25">
      <c r="A802" s="228" t="s">
        <v>1083</v>
      </c>
      <c r="B802" s="228">
        <v>207</v>
      </c>
      <c r="E802" s="227" t="s">
        <v>753</v>
      </c>
    </row>
    <row r="803" spans="1:496" ht="15" customHeight="1" x14ac:dyDescent="0.25">
      <c r="A803" s="228" t="s">
        <v>1084</v>
      </c>
      <c r="B803" s="228">
        <v>207001</v>
      </c>
      <c r="E803" s="227" t="s">
        <v>517</v>
      </c>
    </row>
    <row r="804" spans="1:496" s="233" customFormat="1" ht="15" customHeight="1" x14ac:dyDescent="0.25">
      <c r="A804" s="231"/>
      <c r="B804" s="231"/>
      <c r="D804" s="231"/>
      <c r="F804" s="227"/>
      <c r="G804" s="227"/>
      <c r="H804" s="227"/>
      <c r="I804" s="227"/>
      <c r="J804" s="227"/>
      <c r="K804" s="227"/>
      <c r="L804" s="227"/>
      <c r="M804" s="227"/>
      <c r="N804" s="227"/>
      <c r="O804" s="227"/>
      <c r="P804" s="227"/>
      <c r="Q804" s="227"/>
      <c r="R804" s="227"/>
      <c r="S804" s="227"/>
      <c r="T804" s="227"/>
      <c r="U804" s="227"/>
      <c r="V804" s="227"/>
      <c r="W804" s="227"/>
      <c r="X804" s="227"/>
      <c r="Y804" s="227"/>
      <c r="Z804" s="227"/>
      <c r="AA804" s="227"/>
      <c r="AB804" s="227"/>
      <c r="AC804" s="227"/>
      <c r="AD804" s="227"/>
      <c r="AE804" s="227"/>
      <c r="AF804" s="227"/>
      <c r="AG804" s="227"/>
      <c r="AH804" s="227"/>
      <c r="AI804" s="227"/>
      <c r="AJ804" s="227"/>
      <c r="AK804" s="227"/>
      <c r="AL804" s="227"/>
      <c r="AM804" s="227"/>
      <c r="AN804" s="227"/>
      <c r="AO804" s="227"/>
      <c r="AP804" s="227"/>
      <c r="AQ804" s="227"/>
      <c r="AR804" s="227"/>
      <c r="AS804" s="227"/>
      <c r="AT804" s="227"/>
      <c r="AU804" s="227"/>
      <c r="AV804" s="227"/>
      <c r="AW804" s="227"/>
      <c r="AX804" s="227"/>
      <c r="AY804" s="227"/>
      <c r="AZ804" s="227"/>
      <c r="BA804" s="227"/>
      <c r="BB804" s="227"/>
      <c r="BC804" s="227"/>
      <c r="BD804" s="227"/>
      <c r="BE804" s="227"/>
      <c r="BF804" s="227"/>
      <c r="BG804" s="227"/>
      <c r="BH804" s="227"/>
      <c r="BI804" s="227"/>
      <c r="BJ804" s="227"/>
      <c r="BK804" s="227"/>
      <c r="BL804" s="227"/>
      <c r="BM804" s="227"/>
      <c r="BN804" s="227"/>
      <c r="BO804" s="227"/>
      <c r="BP804" s="227"/>
      <c r="BQ804" s="227"/>
      <c r="BR804" s="227"/>
      <c r="BS804" s="227"/>
      <c r="BT804" s="227"/>
      <c r="BU804" s="227"/>
      <c r="BV804" s="227"/>
      <c r="BW804" s="227"/>
      <c r="BX804" s="227"/>
      <c r="BY804" s="227"/>
      <c r="BZ804" s="227"/>
      <c r="CA804" s="227"/>
      <c r="CB804" s="227"/>
      <c r="CC804" s="227"/>
      <c r="CD804" s="227"/>
      <c r="CE804" s="227"/>
      <c r="CF804" s="227"/>
      <c r="CG804" s="227"/>
      <c r="CH804" s="227"/>
      <c r="CI804" s="227"/>
      <c r="CJ804" s="227"/>
      <c r="CK804" s="227"/>
      <c r="CL804" s="227"/>
      <c r="CM804" s="227"/>
      <c r="CN804" s="227"/>
      <c r="CO804" s="227"/>
      <c r="CP804" s="227"/>
      <c r="CQ804" s="227"/>
      <c r="CR804" s="227"/>
      <c r="CS804" s="227"/>
      <c r="CT804" s="227"/>
      <c r="CU804" s="227"/>
      <c r="CV804" s="227"/>
      <c r="CW804" s="227"/>
      <c r="CX804" s="227"/>
      <c r="CY804" s="227"/>
      <c r="CZ804" s="227"/>
      <c r="DA804" s="227"/>
      <c r="DB804" s="227"/>
      <c r="DC804" s="227"/>
      <c r="DD804" s="227"/>
      <c r="DE804" s="227"/>
      <c r="DF804" s="227"/>
      <c r="DG804" s="227"/>
      <c r="DH804" s="227"/>
      <c r="DI804" s="227"/>
      <c r="DJ804" s="227"/>
      <c r="DK804" s="227"/>
      <c r="DL804" s="227"/>
      <c r="DM804" s="227"/>
      <c r="DN804" s="227"/>
      <c r="DO804" s="227"/>
      <c r="DP804" s="227"/>
      <c r="DQ804" s="227"/>
      <c r="DR804" s="227"/>
      <c r="DS804" s="227"/>
      <c r="DT804" s="227"/>
      <c r="DU804" s="227"/>
      <c r="DV804" s="227"/>
      <c r="DW804" s="227"/>
      <c r="DX804" s="227"/>
      <c r="DY804" s="227"/>
      <c r="DZ804" s="227"/>
      <c r="EA804" s="227"/>
      <c r="EB804" s="227"/>
      <c r="EC804" s="227"/>
      <c r="ED804" s="227"/>
      <c r="EE804" s="227"/>
      <c r="EF804" s="227"/>
      <c r="EG804" s="227"/>
      <c r="EH804" s="227"/>
      <c r="EI804" s="227"/>
      <c r="EJ804" s="227"/>
      <c r="EK804" s="227"/>
      <c r="EL804" s="227"/>
      <c r="EM804" s="227"/>
      <c r="EN804" s="227"/>
      <c r="EO804" s="227"/>
      <c r="EP804" s="227"/>
      <c r="EQ804" s="227"/>
      <c r="ER804" s="227"/>
      <c r="ES804" s="227"/>
      <c r="ET804" s="227"/>
      <c r="EU804" s="227"/>
      <c r="EV804" s="227"/>
      <c r="EW804" s="227"/>
      <c r="EX804" s="227"/>
      <c r="EY804" s="227"/>
      <c r="EZ804" s="227"/>
      <c r="FA804" s="227"/>
      <c r="FB804" s="227"/>
      <c r="FC804" s="227"/>
      <c r="FD804" s="227"/>
      <c r="FE804" s="227"/>
      <c r="FF804" s="227"/>
      <c r="FG804" s="227"/>
      <c r="FH804" s="227"/>
      <c r="FI804" s="227"/>
      <c r="FJ804" s="227"/>
      <c r="FK804" s="227"/>
      <c r="FL804" s="227"/>
      <c r="FM804" s="227"/>
      <c r="FN804" s="227"/>
      <c r="FO804" s="227"/>
      <c r="FP804" s="227"/>
      <c r="FQ804" s="227"/>
      <c r="FR804" s="227"/>
      <c r="FS804" s="227"/>
      <c r="FT804" s="227"/>
      <c r="FU804" s="227"/>
      <c r="FV804" s="227"/>
      <c r="FW804" s="227"/>
      <c r="FX804" s="227"/>
      <c r="FY804" s="227"/>
      <c r="FZ804" s="227"/>
      <c r="GA804" s="227"/>
      <c r="GB804" s="227"/>
      <c r="GC804" s="227"/>
      <c r="GD804" s="227"/>
      <c r="GE804" s="227"/>
      <c r="GF804" s="227"/>
      <c r="GG804" s="227"/>
      <c r="GH804" s="227"/>
      <c r="GI804" s="227"/>
      <c r="GJ804" s="227"/>
      <c r="GK804" s="227"/>
      <c r="GL804" s="227"/>
      <c r="GM804" s="227"/>
      <c r="GN804" s="227"/>
      <c r="GO804" s="227"/>
      <c r="GP804" s="227"/>
      <c r="GQ804" s="227"/>
      <c r="GR804" s="227"/>
      <c r="GS804" s="227"/>
      <c r="GT804" s="227"/>
      <c r="GU804" s="227"/>
      <c r="GV804" s="227"/>
      <c r="GW804" s="227"/>
      <c r="GX804" s="227"/>
      <c r="GY804" s="227"/>
      <c r="GZ804" s="227"/>
      <c r="HA804" s="227"/>
      <c r="HB804" s="227"/>
      <c r="HC804" s="227"/>
      <c r="HD804" s="227"/>
      <c r="HE804" s="227"/>
      <c r="HF804" s="227"/>
      <c r="HG804" s="227"/>
      <c r="HH804" s="227"/>
      <c r="HI804" s="227"/>
      <c r="HJ804" s="227"/>
      <c r="HK804" s="227"/>
      <c r="HL804" s="227"/>
      <c r="HM804" s="227"/>
      <c r="HN804" s="227"/>
      <c r="HO804" s="227"/>
      <c r="HP804" s="227"/>
      <c r="HQ804" s="227"/>
      <c r="HR804" s="227"/>
      <c r="HS804" s="227"/>
      <c r="HT804" s="227"/>
      <c r="HU804" s="227"/>
      <c r="HV804" s="227"/>
      <c r="HW804" s="227"/>
      <c r="HX804" s="227"/>
      <c r="HY804" s="227"/>
      <c r="HZ804" s="227"/>
      <c r="IA804" s="227"/>
      <c r="IB804" s="227"/>
      <c r="IC804" s="227"/>
      <c r="ID804" s="227"/>
      <c r="IE804" s="227"/>
      <c r="IF804" s="227"/>
      <c r="IG804" s="227"/>
      <c r="IH804" s="227"/>
      <c r="II804" s="227"/>
      <c r="IJ804" s="227"/>
      <c r="IK804" s="227"/>
      <c r="IL804" s="227"/>
      <c r="IM804" s="227"/>
      <c r="IN804" s="227"/>
      <c r="IO804" s="227"/>
      <c r="IP804" s="227"/>
      <c r="IQ804" s="227"/>
      <c r="IR804" s="227"/>
      <c r="IS804" s="227"/>
      <c r="IT804" s="227"/>
      <c r="IU804" s="227"/>
      <c r="IV804" s="227"/>
      <c r="IW804" s="227"/>
      <c r="IX804" s="227"/>
      <c r="IY804" s="227"/>
      <c r="IZ804" s="227"/>
      <c r="JA804" s="227"/>
      <c r="JB804" s="227"/>
      <c r="JC804" s="227"/>
      <c r="JD804" s="227"/>
      <c r="JE804" s="227"/>
      <c r="JF804" s="227"/>
      <c r="JG804" s="227"/>
      <c r="JH804" s="227"/>
      <c r="JI804" s="227"/>
      <c r="JJ804" s="227"/>
      <c r="JK804" s="227"/>
      <c r="JL804" s="227"/>
      <c r="JM804" s="227"/>
      <c r="JN804" s="227"/>
      <c r="JO804" s="227"/>
      <c r="JP804" s="227"/>
      <c r="JQ804" s="227"/>
      <c r="JR804" s="227"/>
      <c r="JS804" s="227"/>
      <c r="JT804" s="227"/>
      <c r="JU804" s="227"/>
      <c r="JV804" s="227"/>
      <c r="JW804" s="227"/>
      <c r="JX804" s="227"/>
      <c r="JY804" s="227"/>
      <c r="JZ804" s="227"/>
      <c r="KA804" s="227"/>
      <c r="KB804" s="227"/>
      <c r="KC804" s="227"/>
      <c r="KD804" s="227"/>
      <c r="KE804" s="227"/>
      <c r="KF804" s="227"/>
      <c r="KG804" s="227"/>
      <c r="KH804" s="227"/>
      <c r="KI804" s="227"/>
      <c r="KJ804" s="227"/>
      <c r="KK804" s="227"/>
      <c r="KL804" s="227"/>
      <c r="KM804" s="227"/>
      <c r="KN804" s="227"/>
      <c r="KO804" s="227"/>
      <c r="KP804" s="227"/>
      <c r="KQ804" s="227"/>
      <c r="KR804" s="227"/>
      <c r="KS804" s="227"/>
      <c r="KT804" s="227"/>
      <c r="KU804" s="227"/>
      <c r="KV804" s="227"/>
      <c r="KW804" s="227"/>
      <c r="KX804" s="227"/>
      <c r="KY804" s="227"/>
      <c r="KZ804" s="227"/>
      <c r="LA804" s="227"/>
      <c r="LB804" s="227"/>
      <c r="LC804" s="227"/>
      <c r="LD804" s="227"/>
      <c r="LE804" s="227"/>
      <c r="LF804" s="227"/>
      <c r="LG804" s="227"/>
      <c r="LH804" s="227"/>
      <c r="LI804" s="227"/>
      <c r="LJ804" s="227"/>
      <c r="LK804" s="227"/>
      <c r="LL804" s="227"/>
      <c r="LM804" s="227"/>
      <c r="LN804" s="227"/>
      <c r="LO804" s="227"/>
      <c r="LP804" s="227"/>
      <c r="LQ804" s="227"/>
      <c r="LR804" s="227"/>
      <c r="LS804" s="227"/>
      <c r="LT804" s="227"/>
      <c r="LU804" s="227"/>
      <c r="LV804" s="227"/>
      <c r="LW804" s="227"/>
      <c r="LX804" s="227"/>
      <c r="LY804" s="227"/>
      <c r="LZ804" s="227"/>
      <c r="MA804" s="227"/>
      <c r="MB804" s="227"/>
      <c r="MC804" s="227"/>
      <c r="MD804" s="227"/>
      <c r="ME804" s="227"/>
      <c r="MF804" s="227"/>
      <c r="MG804" s="227"/>
      <c r="MH804" s="227"/>
      <c r="MI804" s="227"/>
      <c r="MJ804" s="227"/>
      <c r="MK804" s="227"/>
      <c r="ML804" s="227"/>
      <c r="MM804" s="227"/>
      <c r="MN804" s="227"/>
      <c r="MO804" s="227"/>
      <c r="MP804" s="227"/>
      <c r="MQ804" s="227"/>
      <c r="MR804" s="227"/>
      <c r="MS804" s="227"/>
      <c r="MT804" s="227"/>
      <c r="MU804" s="227"/>
      <c r="MV804" s="227"/>
      <c r="MW804" s="227"/>
      <c r="MX804" s="227"/>
      <c r="MY804" s="227"/>
      <c r="MZ804" s="227"/>
      <c r="NA804" s="227"/>
      <c r="NB804" s="227"/>
      <c r="NC804" s="227"/>
      <c r="ND804" s="227"/>
      <c r="NE804" s="227"/>
      <c r="NF804" s="227"/>
      <c r="NG804" s="227"/>
      <c r="NH804" s="227"/>
      <c r="NI804" s="227"/>
      <c r="NJ804" s="227"/>
      <c r="NK804" s="227"/>
      <c r="NL804" s="227"/>
      <c r="NM804" s="227"/>
      <c r="NN804" s="227"/>
      <c r="NO804" s="227"/>
      <c r="NP804" s="227"/>
      <c r="NQ804" s="227"/>
      <c r="NR804" s="227"/>
      <c r="NS804" s="227"/>
      <c r="NT804" s="227"/>
      <c r="NU804" s="227"/>
      <c r="NV804" s="227"/>
      <c r="NW804" s="227"/>
      <c r="NX804" s="227"/>
      <c r="NY804" s="227"/>
      <c r="NZ804" s="227"/>
      <c r="OA804" s="227"/>
      <c r="OB804" s="227"/>
      <c r="OC804" s="227"/>
      <c r="OD804" s="227"/>
      <c r="OE804" s="227"/>
      <c r="OF804" s="227"/>
      <c r="OG804" s="227"/>
      <c r="OH804" s="227"/>
      <c r="OI804" s="227"/>
      <c r="OJ804" s="227"/>
      <c r="OK804" s="227"/>
      <c r="OL804" s="227"/>
      <c r="OM804" s="227"/>
      <c r="ON804" s="227"/>
      <c r="OO804" s="227"/>
      <c r="OP804" s="227"/>
      <c r="OQ804" s="227"/>
      <c r="OR804" s="227"/>
      <c r="OS804" s="227"/>
      <c r="OT804" s="227"/>
      <c r="OU804" s="227"/>
      <c r="OV804" s="227"/>
      <c r="OW804" s="227"/>
      <c r="OX804" s="227"/>
      <c r="OY804" s="227"/>
      <c r="OZ804" s="227"/>
      <c r="PA804" s="227"/>
      <c r="PB804" s="227"/>
      <c r="PC804" s="227"/>
      <c r="PD804" s="227"/>
      <c r="PE804" s="227"/>
      <c r="PF804" s="227"/>
      <c r="PG804" s="227"/>
      <c r="PH804" s="227"/>
      <c r="PI804" s="227"/>
      <c r="PJ804" s="227"/>
      <c r="PK804" s="227"/>
      <c r="PL804" s="227"/>
      <c r="PM804" s="227"/>
      <c r="PN804" s="227"/>
      <c r="PO804" s="227"/>
      <c r="PP804" s="227"/>
      <c r="PQ804" s="227"/>
      <c r="PR804" s="227"/>
      <c r="PS804" s="227"/>
      <c r="PT804" s="227"/>
      <c r="PU804" s="227"/>
      <c r="PV804" s="227"/>
      <c r="PW804" s="227"/>
      <c r="PX804" s="227"/>
      <c r="PY804" s="227"/>
      <c r="PZ804" s="227"/>
      <c r="QA804" s="227"/>
      <c r="QB804" s="227"/>
      <c r="QC804" s="227"/>
      <c r="QD804" s="227"/>
      <c r="QE804" s="227"/>
      <c r="QF804" s="227"/>
      <c r="QG804" s="227"/>
      <c r="QH804" s="227"/>
      <c r="QI804" s="227"/>
      <c r="QJ804" s="227"/>
      <c r="QK804" s="227"/>
      <c r="QL804" s="227"/>
      <c r="QM804" s="227"/>
      <c r="QN804" s="227"/>
      <c r="QO804" s="227"/>
      <c r="QP804" s="227"/>
      <c r="QQ804" s="227"/>
      <c r="QR804" s="227"/>
      <c r="QS804" s="227"/>
      <c r="QT804" s="227"/>
      <c r="QU804" s="227"/>
      <c r="QV804" s="227"/>
      <c r="QW804" s="227"/>
      <c r="QX804" s="227"/>
      <c r="QY804" s="227"/>
      <c r="QZ804" s="227"/>
      <c r="RA804" s="227"/>
      <c r="RB804" s="227"/>
      <c r="RC804" s="227"/>
      <c r="RD804" s="227"/>
      <c r="RE804" s="227"/>
      <c r="RF804" s="227"/>
      <c r="RG804" s="227"/>
      <c r="RH804" s="227"/>
      <c r="RI804" s="227"/>
      <c r="RJ804" s="227"/>
      <c r="RK804" s="227"/>
      <c r="RL804" s="227"/>
      <c r="RM804" s="227"/>
      <c r="RN804" s="227"/>
      <c r="RO804" s="227"/>
      <c r="RP804" s="227"/>
      <c r="RQ804" s="227"/>
      <c r="RR804" s="227"/>
      <c r="RS804" s="227"/>
      <c r="RT804" s="227"/>
      <c r="RU804" s="227"/>
      <c r="RV804" s="227"/>
      <c r="RW804" s="227"/>
      <c r="RX804" s="227"/>
      <c r="RY804" s="227"/>
      <c r="RZ804" s="227"/>
      <c r="SA804" s="227"/>
      <c r="SB804" s="227"/>
    </row>
    <row r="805" spans="1:496" s="233" customFormat="1" ht="15" customHeight="1" x14ac:dyDescent="0.25">
      <c r="A805" s="231"/>
      <c r="B805" s="231"/>
      <c r="D805" s="231"/>
      <c r="F805" s="227"/>
      <c r="G805" s="227"/>
      <c r="H805" s="227"/>
      <c r="I805" s="227"/>
      <c r="J805" s="227"/>
      <c r="K805" s="227"/>
      <c r="L805" s="227"/>
      <c r="M805" s="227"/>
      <c r="N805" s="227"/>
      <c r="O805" s="227"/>
      <c r="P805" s="227"/>
      <c r="Q805" s="227"/>
      <c r="R805" s="227"/>
      <c r="S805" s="227"/>
      <c r="T805" s="227"/>
      <c r="U805" s="227"/>
      <c r="V805" s="227"/>
      <c r="W805" s="227"/>
      <c r="X805" s="227"/>
      <c r="Y805" s="227"/>
      <c r="Z805" s="227"/>
      <c r="AA805" s="227"/>
      <c r="AB805" s="227"/>
      <c r="AC805" s="227"/>
      <c r="AD805" s="227"/>
      <c r="AE805" s="227"/>
      <c r="AF805" s="227"/>
      <c r="AG805" s="227"/>
      <c r="AH805" s="227"/>
      <c r="AI805" s="227"/>
      <c r="AJ805" s="227"/>
      <c r="AK805" s="227"/>
      <c r="AL805" s="227"/>
      <c r="AM805" s="227"/>
      <c r="AN805" s="227"/>
      <c r="AO805" s="227"/>
      <c r="AP805" s="227"/>
      <c r="AQ805" s="227"/>
      <c r="AR805" s="227"/>
      <c r="AS805" s="227"/>
      <c r="AT805" s="227"/>
      <c r="AU805" s="227"/>
      <c r="AV805" s="227"/>
      <c r="AW805" s="227"/>
      <c r="AX805" s="227"/>
      <c r="AY805" s="227"/>
      <c r="AZ805" s="227"/>
      <c r="BA805" s="227"/>
      <c r="BB805" s="227"/>
      <c r="BC805" s="227"/>
      <c r="BD805" s="227"/>
      <c r="BE805" s="227"/>
      <c r="BF805" s="227"/>
      <c r="BG805" s="227"/>
      <c r="BH805" s="227"/>
      <c r="BI805" s="227"/>
      <c r="BJ805" s="227"/>
      <c r="BK805" s="227"/>
      <c r="BL805" s="227"/>
      <c r="BM805" s="227"/>
      <c r="BN805" s="227"/>
      <c r="BO805" s="227"/>
      <c r="BP805" s="227"/>
      <c r="BQ805" s="227"/>
      <c r="BR805" s="227"/>
      <c r="BS805" s="227"/>
      <c r="BT805" s="227"/>
      <c r="BU805" s="227"/>
      <c r="BV805" s="227"/>
      <c r="BW805" s="227"/>
      <c r="BX805" s="227"/>
      <c r="BY805" s="227"/>
      <c r="BZ805" s="227"/>
      <c r="CA805" s="227"/>
      <c r="CB805" s="227"/>
      <c r="CC805" s="227"/>
      <c r="CD805" s="227"/>
      <c r="CE805" s="227"/>
      <c r="CF805" s="227"/>
      <c r="CG805" s="227"/>
      <c r="CH805" s="227"/>
      <c r="CI805" s="227"/>
      <c r="CJ805" s="227"/>
      <c r="CK805" s="227"/>
      <c r="CL805" s="227"/>
      <c r="CM805" s="227"/>
      <c r="CN805" s="227"/>
      <c r="CO805" s="227"/>
      <c r="CP805" s="227"/>
      <c r="CQ805" s="227"/>
      <c r="CR805" s="227"/>
      <c r="CS805" s="227"/>
      <c r="CT805" s="227"/>
      <c r="CU805" s="227"/>
      <c r="CV805" s="227"/>
      <c r="CW805" s="227"/>
      <c r="CX805" s="227"/>
      <c r="CY805" s="227"/>
      <c r="CZ805" s="227"/>
      <c r="DA805" s="227"/>
      <c r="DB805" s="227"/>
      <c r="DC805" s="227"/>
      <c r="DD805" s="227"/>
      <c r="DE805" s="227"/>
      <c r="DF805" s="227"/>
      <c r="DG805" s="227"/>
      <c r="DH805" s="227"/>
      <c r="DI805" s="227"/>
      <c r="DJ805" s="227"/>
      <c r="DK805" s="227"/>
      <c r="DL805" s="227"/>
      <c r="DM805" s="227"/>
      <c r="DN805" s="227"/>
      <c r="DO805" s="227"/>
      <c r="DP805" s="227"/>
      <c r="DQ805" s="227"/>
      <c r="DR805" s="227"/>
      <c r="DS805" s="227"/>
      <c r="DT805" s="227"/>
      <c r="DU805" s="227"/>
      <c r="DV805" s="227"/>
      <c r="DW805" s="227"/>
      <c r="DX805" s="227"/>
      <c r="DY805" s="227"/>
      <c r="DZ805" s="227"/>
      <c r="EA805" s="227"/>
      <c r="EB805" s="227"/>
      <c r="EC805" s="227"/>
      <c r="ED805" s="227"/>
      <c r="EE805" s="227"/>
      <c r="EF805" s="227"/>
      <c r="EG805" s="227"/>
      <c r="EH805" s="227"/>
      <c r="EI805" s="227"/>
      <c r="EJ805" s="227"/>
      <c r="EK805" s="227"/>
      <c r="EL805" s="227"/>
      <c r="EM805" s="227"/>
      <c r="EN805" s="227"/>
      <c r="EO805" s="227"/>
      <c r="EP805" s="227"/>
      <c r="EQ805" s="227"/>
      <c r="ER805" s="227"/>
      <c r="ES805" s="227"/>
      <c r="ET805" s="227"/>
      <c r="EU805" s="227"/>
      <c r="EV805" s="227"/>
      <c r="EW805" s="227"/>
      <c r="EX805" s="227"/>
      <c r="EY805" s="227"/>
      <c r="EZ805" s="227"/>
      <c r="FA805" s="227"/>
      <c r="FB805" s="227"/>
      <c r="FC805" s="227"/>
      <c r="FD805" s="227"/>
      <c r="FE805" s="227"/>
      <c r="FF805" s="227"/>
      <c r="FG805" s="227"/>
      <c r="FH805" s="227"/>
      <c r="FI805" s="227"/>
      <c r="FJ805" s="227"/>
      <c r="FK805" s="227"/>
      <c r="FL805" s="227"/>
      <c r="FM805" s="227"/>
      <c r="FN805" s="227"/>
      <c r="FO805" s="227"/>
      <c r="FP805" s="227"/>
      <c r="FQ805" s="227"/>
      <c r="FR805" s="227"/>
      <c r="FS805" s="227"/>
      <c r="FT805" s="227"/>
      <c r="FU805" s="227"/>
      <c r="FV805" s="227"/>
      <c r="FW805" s="227"/>
      <c r="FX805" s="227"/>
      <c r="FY805" s="227"/>
      <c r="FZ805" s="227"/>
      <c r="GA805" s="227"/>
      <c r="GB805" s="227"/>
      <c r="GC805" s="227"/>
      <c r="GD805" s="227"/>
      <c r="GE805" s="227"/>
      <c r="GF805" s="227"/>
      <c r="GG805" s="227"/>
      <c r="GH805" s="227"/>
      <c r="GI805" s="227"/>
      <c r="GJ805" s="227"/>
      <c r="GK805" s="227"/>
      <c r="GL805" s="227"/>
      <c r="GM805" s="227"/>
      <c r="GN805" s="227"/>
      <c r="GO805" s="227"/>
      <c r="GP805" s="227"/>
      <c r="GQ805" s="227"/>
      <c r="GR805" s="227"/>
      <c r="GS805" s="227"/>
      <c r="GT805" s="227"/>
      <c r="GU805" s="227"/>
      <c r="GV805" s="227"/>
      <c r="GW805" s="227"/>
      <c r="GX805" s="227"/>
      <c r="GY805" s="227"/>
      <c r="GZ805" s="227"/>
      <c r="HA805" s="227"/>
      <c r="HB805" s="227"/>
      <c r="HC805" s="227"/>
      <c r="HD805" s="227"/>
      <c r="HE805" s="227"/>
      <c r="HF805" s="227"/>
      <c r="HG805" s="227"/>
      <c r="HH805" s="227"/>
      <c r="HI805" s="227"/>
      <c r="HJ805" s="227"/>
      <c r="HK805" s="227"/>
      <c r="HL805" s="227"/>
      <c r="HM805" s="227"/>
      <c r="HN805" s="227"/>
      <c r="HO805" s="227"/>
      <c r="HP805" s="227"/>
      <c r="HQ805" s="227"/>
      <c r="HR805" s="227"/>
      <c r="HS805" s="227"/>
      <c r="HT805" s="227"/>
      <c r="HU805" s="227"/>
      <c r="HV805" s="227"/>
      <c r="HW805" s="227"/>
      <c r="HX805" s="227"/>
      <c r="HY805" s="227"/>
      <c r="HZ805" s="227"/>
      <c r="IA805" s="227"/>
      <c r="IB805" s="227"/>
      <c r="IC805" s="227"/>
      <c r="ID805" s="227"/>
      <c r="IE805" s="227"/>
      <c r="IF805" s="227"/>
      <c r="IG805" s="227"/>
      <c r="IH805" s="227"/>
      <c r="II805" s="227"/>
      <c r="IJ805" s="227"/>
      <c r="IK805" s="227"/>
      <c r="IL805" s="227"/>
      <c r="IM805" s="227"/>
      <c r="IN805" s="227"/>
      <c r="IO805" s="227"/>
      <c r="IP805" s="227"/>
      <c r="IQ805" s="227"/>
      <c r="IR805" s="227"/>
      <c r="IS805" s="227"/>
      <c r="IT805" s="227"/>
      <c r="IU805" s="227"/>
      <c r="IV805" s="227"/>
      <c r="IW805" s="227"/>
      <c r="IX805" s="227"/>
      <c r="IY805" s="227"/>
      <c r="IZ805" s="227"/>
      <c r="JA805" s="227"/>
      <c r="JB805" s="227"/>
      <c r="JC805" s="227"/>
      <c r="JD805" s="227"/>
      <c r="JE805" s="227"/>
      <c r="JF805" s="227"/>
      <c r="JG805" s="227"/>
      <c r="JH805" s="227"/>
      <c r="JI805" s="227"/>
      <c r="JJ805" s="227"/>
      <c r="JK805" s="227"/>
      <c r="JL805" s="227"/>
      <c r="JM805" s="227"/>
      <c r="JN805" s="227"/>
      <c r="JO805" s="227"/>
      <c r="JP805" s="227"/>
      <c r="JQ805" s="227"/>
      <c r="JR805" s="227"/>
      <c r="JS805" s="227"/>
      <c r="JT805" s="227"/>
      <c r="JU805" s="227"/>
      <c r="JV805" s="227"/>
      <c r="JW805" s="227"/>
      <c r="JX805" s="227"/>
      <c r="JY805" s="227"/>
      <c r="JZ805" s="227"/>
      <c r="KA805" s="227"/>
      <c r="KB805" s="227"/>
      <c r="KC805" s="227"/>
      <c r="KD805" s="227"/>
      <c r="KE805" s="227"/>
      <c r="KF805" s="227"/>
      <c r="KG805" s="227"/>
      <c r="KH805" s="227"/>
      <c r="KI805" s="227"/>
      <c r="KJ805" s="227"/>
      <c r="KK805" s="227"/>
      <c r="KL805" s="227"/>
      <c r="KM805" s="227"/>
      <c r="KN805" s="227"/>
      <c r="KO805" s="227"/>
      <c r="KP805" s="227"/>
      <c r="KQ805" s="227"/>
      <c r="KR805" s="227"/>
      <c r="KS805" s="227"/>
      <c r="KT805" s="227"/>
      <c r="KU805" s="227"/>
      <c r="KV805" s="227"/>
      <c r="KW805" s="227"/>
      <c r="KX805" s="227"/>
      <c r="KY805" s="227"/>
      <c r="KZ805" s="227"/>
      <c r="LA805" s="227"/>
      <c r="LB805" s="227"/>
      <c r="LC805" s="227"/>
      <c r="LD805" s="227"/>
      <c r="LE805" s="227"/>
      <c r="LF805" s="227"/>
      <c r="LG805" s="227"/>
      <c r="LH805" s="227"/>
      <c r="LI805" s="227"/>
      <c r="LJ805" s="227"/>
      <c r="LK805" s="227"/>
      <c r="LL805" s="227"/>
      <c r="LM805" s="227"/>
      <c r="LN805" s="227"/>
      <c r="LO805" s="227"/>
      <c r="LP805" s="227"/>
      <c r="LQ805" s="227"/>
      <c r="LR805" s="227"/>
      <c r="LS805" s="227"/>
      <c r="LT805" s="227"/>
      <c r="LU805" s="227"/>
      <c r="LV805" s="227"/>
      <c r="LW805" s="227"/>
      <c r="LX805" s="227"/>
      <c r="LY805" s="227"/>
      <c r="LZ805" s="227"/>
      <c r="MA805" s="227"/>
      <c r="MB805" s="227"/>
      <c r="MC805" s="227"/>
      <c r="MD805" s="227"/>
      <c r="ME805" s="227"/>
      <c r="MF805" s="227"/>
      <c r="MG805" s="227"/>
      <c r="MH805" s="227"/>
      <c r="MI805" s="227"/>
      <c r="MJ805" s="227"/>
      <c r="MK805" s="227"/>
      <c r="ML805" s="227"/>
      <c r="MM805" s="227"/>
      <c r="MN805" s="227"/>
      <c r="MO805" s="227"/>
      <c r="MP805" s="227"/>
      <c r="MQ805" s="227"/>
      <c r="MR805" s="227"/>
      <c r="MS805" s="227"/>
      <c r="MT805" s="227"/>
      <c r="MU805" s="227"/>
      <c r="MV805" s="227"/>
      <c r="MW805" s="227"/>
      <c r="MX805" s="227"/>
      <c r="MY805" s="227"/>
      <c r="MZ805" s="227"/>
      <c r="NA805" s="227"/>
      <c r="NB805" s="227"/>
      <c r="NC805" s="227"/>
      <c r="ND805" s="227"/>
      <c r="NE805" s="227"/>
      <c r="NF805" s="227"/>
      <c r="NG805" s="227"/>
      <c r="NH805" s="227"/>
      <c r="NI805" s="227"/>
      <c r="NJ805" s="227"/>
      <c r="NK805" s="227"/>
      <c r="NL805" s="227"/>
      <c r="NM805" s="227"/>
      <c r="NN805" s="227"/>
      <c r="NO805" s="227"/>
      <c r="NP805" s="227"/>
      <c r="NQ805" s="227"/>
      <c r="NR805" s="227"/>
      <c r="NS805" s="227"/>
      <c r="NT805" s="227"/>
      <c r="NU805" s="227"/>
      <c r="NV805" s="227"/>
      <c r="NW805" s="227"/>
      <c r="NX805" s="227"/>
      <c r="NY805" s="227"/>
      <c r="NZ805" s="227"/>
      <c r="OA805" s="227"/>
      <c r="OB805" s="227"/>
      <c r="OC805" s="227"/>
      <c r="OD805" s="227"/>
      <c r="OE805" s="227"/>
      <c r="OF805" s="227"/>
      <c r="OG805" s="227"/>
      <c r="OH805" s="227"/>
      <c r="OI805" s="227"/>
      <c r="OJ805" s="227"/>
      <c r="OK805" s="227"/>
      <c r="OL805" s="227"/>
      <c r="OM805" s="227"/>
      <c r="ON805" s="227"/>
      <c r="OO805" s="227"/>
      <c r="OP805" s="227"/>
      <c r="OQ805" s="227"/>
      <c r="OR805" s="227"/>
      <c r="OS805" s="227"/>
      <c r="OT805" s="227"/>
      <c r="OU805" s="227"/>
      <c r="OV805" s="227"/>
      <c r="OW805" s="227"/>
      <c r="OX805" s="227"/>
      <c r="OY805" s="227"/>
      <c r="OZ805" s="227"/>
      <c r="PA805" s="227"/>
      <c r="PB805" s="227"/>
      <c r="PC805" s="227"/>
      <c r="PD805" s="227"/>
      <c r="PE805" s="227"/>
      <c r="PF805" s="227"/>
      <c r="PG805" s="227"/>
      <c r="PH805" s="227"/>
      <c r="PI805" s="227"/>
      <c r="PJ805" s="227"/>
      <c r="PK805" s="227"/>
      <c r="PL805" s="227"/>
      <c r="PM805" s="227"/>
      <c r="PN805" s="227"/>
      <c r="PO805" s="227"/>
      <c r="PP805" s="227"/>
      <c r="PQ805" s="227"/>
      <c r="PR805" s="227"/>
      <c r="PS805" s="227"/>
      <c r="PT805" s="227"/>
      <c r="PU805" s="227"/>
      <c r="PV805" s="227"/>
      <c r="PW805" s="227"/>
      <c r="PX805" s="227"/>
      <c r="PY805" s="227"/>
      <c r="PZ805" s="227"/>
      <c r="QA805" s="227"/>
      <c r="QB805" s="227"/>
      <c r="QC805" s="227"/>
      <c r="QD805" s="227"/>
      <c r="QE805" s="227"/>
      <c r="QF805" s="227"/>
      <c r="QG805" s="227"/>
      <c r="QH805" s="227"/>
      <c r="QI805" s="227"/>
      <c r="QJ805" s="227"/>
      <c r="QK805" s="227"/>
      <c r="QL805" s="227"/>
      <c r="QM805" s="227"/>
      <c r="QN805" s="227"/>
      <c r="QO805" s="227"/>
      <c r="QP805" s="227"/>
      <c r="QQ805" s="227"/>
      <c r="QR805" s="227"/>
      <c r="QS805" s="227"/>
      <c r="QT805" s="227"/>
      <c r="QU805" s="227"/>
      <c r="QV805" s="227"/>
      <c r="QW805" s="227"/>
      <c r="QX805" s="227"/>
      <c r="QY805" s="227"/>
      <c r="QZ805" s="227"/>
      <c r="RA805" s="227"/>
      <c r="RB805" s="227"/>
      <c r="RC805" s="227"/>
      <c r="RD805" s="227"/>
      <c r="RE805" s="227"/>
      <c r="RF805" s="227"/>
      <c r="RG805" s="227"/>
      <c r="RH805" s="227"/>
      <c r="RI805" s="227"/>
      <c r="RJ805" s="227"/>
      <c r="RK805" s="227"/>
      <c r="RL805" s="227"/>
      <c r="RM805" s="227"/>
      <c r="RN805" s="227"/>
      <c r="RO805" s="227"/>
      <c r="RP805" s="227"/>
      <c r="RQ805" s="227"/>
      <c r="RR805" s="227"/>
      <c r="RS805" s="227"/>
      <c r="RT805" s="227"/>
      <c r="RU805" s="227"/>
      <c r="RV805" s="227"/>
      <c r="RW805" s="227"/>
      <c r="RX805" s="227"/>
      <c r="RY805" s="227"/>
      <c r="RZ805" s="227"/>
      <c r="SA805" s="227"/>
      <c r="SB805" s="227"/>
    </row>
    <row r="806" spans="1:496" s="233" customFormat="1" ht="15" customHeight="1" x14ac:dyDescent="0.25">
      <c r="A806" s="231"/>
      <c r="B806" s="231"/>
      <c r="D806" s="231"/>
      <c r="F806" s="227"/>
      <c r="G806" s="227"/>
      <c r="H806" s="227"/>
      <c r="I806" s="227"/>
      <c r="J806" s="227"/>
      <c r="K806" s="227"/>
      <c r="L806" s="227"/>
      <c r="M806" s="227"/>
      <c r="N806" s="227"/>
      <c r="O806" s="227"/>
      <c r="P806" s="227"/>
      <c r="Q806" s="227"/>
      <c r="R806" s="227"/>
      <c r="S806" s="227"/>
      <c r="T806" s="227"/>
      <c r="U806" s="227"/>
      <c r="V806" s="227"/>
      <c r="W806" s="227"/>
      <c r="X806" s="227"/>
      <c r="Y806" s="227"/>
      <c r="Z806" s="227"/>
      <c r="AA806" s="227"/>
      <c r="AB806" s="227"/>
      <c r="AC806" s="227"/>
      <c r="AD806" s="227"/>
      <c r="AE806" s="227"/>
      <c r="AF806" s="227"/>
      <c r="AG806" s="227"/>
      <c r="AH806" s="227"/>
      <c r="AI806" s="227"/>
      <c r="AJ806" s="227"/>
      <c r="AK806" s="227"/>
      <c r="AL806" s="227"/>
      <c r="AM806" s="227"/>
      <c r="AN806" s="227"/>
      <c r="AO806" s="227"/>
      <c r="AP806" s="227"/>
      <c r="AQ806" s="227"/>
      <c r="AR806" s="227"/>
      <c r="AS806" s="227"/>
      <c r="AT806" s="227"/>
      <c r="AU806" s="227"/>
      <c r="AV806" s="227"/>
      <c r="AW806" s="227"/>
      <c r="AX806" s="227"/>
      <c r="AY806" s="227"/>
      <c r="AZ806" s="227"/>
      <c r="BA806" s="227"/>
      <c r="BB806" s="227"/>
      <c r="BC806" s="227"/>
      <c r="BD806" s="227"/>
      <c r="BE806" s="227"/>
      <c r="BF806" s="227"/>
      <c r="BG806" s="227"/>
      <c r="BH806" s="227"/>
      <c r="BI806" s="227"/>
      <c r="BJ806" s="227"/>
      <c r="BK806" s="227"/>
      <c r="BL806" s="227"/>
      <c r="BM806" s="227"/>
      <c r="BN806" s="227"/>
      <c r="BO806" s="227"/>
      <c r="BP806" s="227"/>
      <c r="BQ806" s="227"/>
      <c r="BR806" s="227"/>
      <c r="BS806" s="227"/>
      <c r="BT806" s="227"/>
      <c r="BU806" s="227"/>
      <c r="BV806" s="227"/>
      <c r="BW806" s="227"/>
      <c r="BX806" s="227"/>
      <c r="BY806" s="227"/>
      <c r="BZ806" s="227"/>
      <c r="CA806" s="227"/>
      <c r="CB806" s="227"/>
      <c r="CC806" s="227"/>
      <c r="CD806" s="227"/>
      <c r="CE806" s="227"/>
      <c r="CF806" s="227"/>
      <c r="CG806" s="227"/>
      <c r="CH806" s="227"/>
      <c r="CI806" s="227"/>
      <c r="CJ806" s="227"/>
      <c r="CK806" s="227"/>
      <c r="CL806" s="227"/>
      <c r="CM806" s="227"/>
      <c r="CN806" s="227"/>
      <c r="CO806" s="227"/>
      <c r="CP806" s="227"/>
      <c r="CQ806" s="227"/>
      <c r="CR806" s="227"/>
      <c r="CS806" s="227"/>
      <c r="CT806" s="227"/>
      <c r="CU806" s="227"/>
      <c r="CV806" s="227"/>
      <c r="CW806" s="227"/>
      <c r="CX806" s="227"/>
      <c r="CY806" s="227"/>
      <c r="CZ806" s="227"/>
      <c r="DA806" s="227"/>
      <c r="DB806" s="227"/>
      <c r="DC806" s="227"/>
      <c r="DD806" s="227"/>
      <c r="DE806" s="227"/>
      <c r="DF806" s="227"/>
      <c r="DG806" s="227"/>
      <c r="DH806" s="227"/>
      <c r="DI806" s="227"/>
      <c r="DJ806" s="227"/>
      <c r="DK806" s="227"/>
      <c r="DL806" s="227"/>
      <c r="DM806" s="227"/>
      <c r="DN806" s="227"/>
      <c r="DO806" s="227"/>
      <c r="DP806" s="227"/>
      <c r="DQ806" s="227"/>
      <c r="DR806" s="227"/>
      <c r="DS806" s="227"/>
      <c r="DT806" s="227"/>
      <c r="DU806" s="227"/>
      <c r="DV806" s="227"/>
      <c r="DW806" s="227"/>
      <c r="DX806" s="227"/>
      <c r="DY806" s="227"/>
      <c r="DZ806" s="227"/>
      <c r="EA806" s="227"/>
      <c r="EB806" s="227"/>
      <c r="EC806" s="227"/>
      <c r="ED806" s="227"/>
      <c r="EE806" s="227"/>
      <c r="EF806" s="227"/>
      <c r="EG806" s="227"/>
      <c r="EH806" s="227"/>
      <c r="EI806" s="227"/>
      <c r="EJ806" s="227"/>
      <c r="EK806" s="227"/>
      <c r="EL806" s="227"/>
      <c r="EM806" s="227"/>
      <c r="EN806" s="227"/>
      <c r="EO806" s="227"/>
      <c r="EP806" s="227"/>
      <c r="EQ806" s="227"/>
      <c r="ER806" s="227"/>
      <c r="ES806" s="227"/>
      <c r="ET806" s="227"/>
      <c r="EU806" s="227"/>
      <c r="EV806" s="227"/>
      <c r="EW806" s="227"/>
      <c r="EX806" s="227"/>
      <c r="EY806" s="227"/>
      <c r="EZ806" s="227"/>
      <c r="FA806" s="227"/>
      <c r="FB806" s="227"/>
      <c r="FC806" s="227"/>
      <c r="FD806" s="227"/>
      <c r="FE806" s="227"/>
      <c r="FF806" s="227"/>
      <c r="FG806" s="227"/>
      <c r="FH806" s="227"/>
      <c r="FI806" s="227"/>
      <c r="FJ806" s="227"/>
      <c r="FK806" s="227"/>
      <c r="FL806" s="227"/>
      <c r="FM806" s="227"/>
      <c r="FN806" s="227"/>
      <c r="FO806" s="227"/>
      <c r="FP806" s="227"/>
      <c r="FQ806" s="227"/>
      <c r="FR806" s="227"/>
      <c r="FS806" s="227"/>
      <c r="FT806" s="227"/>
      <c r="FU806" s="227"/>
      <c r="FV806" s="227"/>
      <c r="FW806" s="227"/>
      <c r="FX806" s="227"/>
      <c r="FY806" s="227"/>
      <c r="FZ806" s="227"/>
      <c r="GA806" s="227"/>
      <c r="GB806" s="227"/>
      <c r="GC806" s="227"/>
      <c r="GD806" s="227"/>
      <c r="GE806" s="227"/>
      <c r="GF806" s="227"/>
      <c r="GG806" s="227"/>
      <c r="GH806" s="227"/>
      <c r="GI806" s="227"/>
      <c r="GJ806" s="227"/>
      <c r="GK806" s="227"/>
      <c r="GL806" s="227"/>
      <c r="GM806" s="227"/>
      <c r="GN806" s="227"/>
      <c r="GO806" s="227"/>
      <c r="GP806" s="227"/>
      <c r="GQ806" s="227"/>
      <c r="GR806" s="227"/>
      <c r="GS806" s="227"/>
      <c r="GT806" s="227"/>
      <c r="GU806" s="227"/>
      <c r="GV806" s="227"/>
      <c r="GW806" s="227"/>
      <c r="GX806" s="227"/>
      <c r="GY806" s="227"/>
      <c r="GZ806" s="227"/>
      <c r="HA806" s="227"/>
      <c r="HB806" s="227"/>
      <c r="HC806" s="227"/>
      <c r="HD806" s="227"/>
      <c r="HE806" s="227"/>
      <c r="HF806" s="227"/>
      <c r="HG806" s="227"/>
      <c r="HH806" s="227"/>
      <c r="HI806" s="227"/>
      <c r="HJ806" s="227"/>
      <c r="HK806" s="227"/>
      <c r="HL806" s="227"/>
      <c r="HM806" s="227"/>
      <c r="HN806" s="227"/>
      <c r="HO806" s="227"/>
      <c r="HP806" s="227"/>
      <c r="HQ806" s="227"/>
      <c r="HR806" s="227"/>
      <c r="HS806" s="227"/>
      <c r="HT806" s="227"/>
      <c r="HU806" s="227"/>
      <c r="HV806" s="227"/>
      <c r="HW806" s="227"/>
      <c r="HX806" s="227"/>
      <c r="HY806" s="227"/>
      <c r="HZ806" s="227"/>
      <c r="IA806" s="227"/>
      <c r="IB806" s="227"/>
      <c r="IC806" s="227"/>
      <c r="ID806" s="227"/>
      <c r="IE806" s="227"/>
      <c r="IF806" s="227"/>
      <c r="IG806" s="227"/>
      <c r="IH806" s="227"/>
      <c r="II806" s="227"/>
      <c r="IJ806" s="227"/>
      <c r="IK806" s="227"/>
      <c r="IL806" s="227"/>
      <c r="IM806" s="227"/>
      <c r="IN806" s="227"/>
      <c r="IO806" s="227"/>
      <c r="IP806" s="227"/>
      <c r="IQ806" s="227"/>
      <c r="IR806" s="227"/>
      <c r="IS806" s="227"/>
      <c r="IT806" s="227"/>
      <c r="IU806" s="227"/>
      <c r="IV806" s="227"/>
      <c r="IW806" s="227"/>
      <c r="IX806" s="227"/>
      <c r="IY806" s="227"/>
      <c r="IZ806" s="227"/>
      <c r="JA806" s="227"/>
      <c r="JB806" s="227"/>
      <c r="JC806" s="227"/>
      <c r="JD806" s="227"/>
      <c r="JE806" s="227"/>
      <c r="JF806" s="227"/>
      <c r="JG806" s="227"/>
      <c r="JH806" s="227"/>
      <c r="JI806" s="227"/>
      <c r="JJ806" s="227"/>
      <c r="JK806" s="227"/>
      <c r="JL806" s="227"/>
      <c r="JM806" s="227"/>
      <c r="JN806" s="227"/>
      <c r="JO806" s="227"/>
      <c r="JP806" s="227"/>
      <c r="JQ806" s="227"/>
      <c r="JR806" s="227"/>
      <c r="JS806" s="227"/>
      <c r="JT806" s="227"/>
      <c r="JU806" s="227"/>
      <c r="JV806" s="227"/>
      <c r="JW806" s="227"/>
      <c r="JX806" s="227"/>
      <c r="JY806" s="227"/>
      <c r="JZ806" s="227"/>
      <c r="KA806" s="227"/>
      <c r="KB806" s="227"/>
      <c r="KC806" s="227"/>
      <c r="KD806" s="227"/>
      <c r="KE806" s="227"/>
      <c r="KF806" s="227"/>
      <c r="KG806" s="227"/>
      <c r="KH806" s="227"/>
      <c r="KI806" s="227"/>
      <c r="KJ806" s="227"/>
      <c r="KK806" s="227"/>
      <c r="KL806" s="227"/>
      <c r="KM806" s="227"/>
      <c r="KN806" s="227"/>
      <c r="KO806" s="227"/>
      <c r="KP806" s="227"/>
      <c r="KQ806" s="227"/>
      <c r="KR806" s="227"/>
      <c r="KS806" s="227"/>
      <c r="KT806" s="227"/>
      <c r="KU806" s="227"/>
      <c r="KV806" s="227"/>
      <c r="KW806" s="227"/>
      <c r="KX806" s="227"/>
      <c r="KY806" s="227"/>
      <c r="KZ806" s="227"/>
      <c r="LA806" s="227"/>
      <c r="LB806" s="227"/>
      <c r="LC806" s="227"/>
      <c r="LD806" s="227"/>
      <c r="LE806" s="227"/>
      <c r="LF806" s="227"/>
      <c r="LG806" s="227"/>
      <c r="LH806" s="227"/>
      <c r="LI806" s="227"/>
      <c r="LJ806" s="227"/>
      <c r="LK806" s="227"/>
      <c r="LL806" s="227"/>
      <c r="LM806" s="227"/>
      <c r="LN806" s="227"/>
      <c r="LO806" s="227"/>
      <c r="LP806" s="227"/>
      <c r="LQ806" s="227"/>
      <c r="LR806" s="227"/>
      <c r="LS806" s="227"/>
      <c r="LT806" s="227"/>
      <c r="LU806" s="227"/>
      <c r="LV806" s="227"/>
      <c r="LW806" s="227"/>
      <c r="LX806" s="227"/>
      <c r="LY806" s="227"/>
      <c r="LZ806" s="227"/>
      <c r="MA806" s="227"/>
      <c r="MB806" s="227"/>
      <c r="MC806" s="227"/>
      <c r="MD806" s="227"/>
      <c r="ME806" s="227"/>
      <c r="MF806" s="227"/>
      <c r="MG806" s="227"/>
      <c r="MH806" s="227"/>
      <c r="MI806" s="227"/>
      <c r="MJ806" s="227"/>
      <c r="MK806" s="227"/>
      <c r="ML806" s="227"/>
      <c r="MM806" s="227"/>
      <c r="MN806" s="227"/>
      <c r="MO806" s="227"/>
      <c r="MP806" s="227"/>
      <c r="MQ806" s="227"/>
      <c r="MR806" s="227"/>
      <c r="MS806" s="227"/>
      <c r="MT806" s="227"/>
      <c r="MU806" s="227"/>
      <c r="MV806" s="227"/>
      <c r="MW806" s="227"/>
      <c r="MX806" s="227"/>
      <c r="MY806" s="227"/>
      <c r="MZ806" s="227"/>
      <c r="NA806" s="227"/>
      <c r="NB806" s="227"/>
      <c r="NC806" s="227"/>
      <c r="ND806" s="227"/>
      <c r="NE806" s="227"/>
      <c r="NF806" s="227"/>
      <c r="NG806" s="227"/>
      <c r="NH806" s="227"/>
      <c r="NI806" s="227"/>
      <c r="NJ806" s="227"/>
      <c r="NK806" s="227"/>
      <c r="NL806" s="227"/>
      <c r="NM806" s="227"/>
      <c r="NN806" s="227"/>
      <c r="NO806" s="227"/>
      <c r="NP806" s="227"/>
      <c r="NQ806" s="227"/>
      <c r="NR806" s="227"/>
      <c r="NS806" s="227"/>
      <c r="NT806" s="227"/>
      <c r="NU806" s="227"/>
      <c r="NV806" s="227"/>
      <c r="NW806" s="227"/>
      <c r="NX806" s="227"/>
      <c r="NY806" s="227"/>
      <c r="NZ806" s="227"/>
      <c r="OA806" s="227"/>
      <c r="OB806" s="227"/>
      <c r="OC806" s="227"/>
      <c r="OD806" s="227"/>
      <c r="OE806" s="227"/>
      <c r="OF806" s="227"/>
      <c r="OG806" s="227"/>
      <c r="OH806" s="227"/>
      <c r="OI806" s="227"/>
      <c r="OJ806" s="227"/>
      <c r="OK806" s="227"/>
      <c r="OL806" s="227"/>
      <c r="OM806" s="227"/>
      <c r="ON806" s="227"/>
      <c r="OO806" s="227"/>
      <c r="OP806" s="227"/>
      <c r="OQ806" s="227"/>
      <c r="OR806" s="227"/>
      <c r="OS806" s="227"/>
      <c r="OT806" s="227"/>
      <c r="OU806" s="227"/>
      <c r="OV806" s="227"/>
      <c r="OW806" s="227"/>
      <c r="OX806" s="227"/>
      <c r="OY806" s="227"/>
      <c r="OZ806" s="227"/>
      <c r="PA806" s="227"/>
      <c r="PB806" s="227"/>
      <c r="PC806" s="227"/>
      <c r="PD806" s="227"/>
      <c r="PE806" s="227"/>
      <c r="PF806" s="227"/>
      <c r="PG806" s="227"/>
      <c r="PH806" s="227"/>
      <c r="PI806" s="227"/>
      <c r="PJ806" s="227"/>
      <c r="PK806" s="227"/>
      <c r="PL806" s="227"/>
      <c r="PM806" s="227"/>
      <c r="PN806" s="227"/>
      <c r="PO806" s="227"/>
      <c r="PP806" s="227"/>
      <c r="PQ806" s="227"/>
      <c r="PR806" s="227"/>
      <c r="PS806" s="227"/>
      <c r="PT806" s="227"/>
      <c r="PU806" s="227"/>
      <c r="PV806" s="227"/>
      <c r="PW806" s="227"/>
      <c r="PX806" s="227"/>
      <c r="PY806" s="227"/>
      <c r="PZ806" s="227"/>
      <c r="QA806" s="227"/>
      <c r="QB806" s="227"/>
      <c r="QC806" s="227"/>
      <c r="QD806" s="227"/>
      <c r="QE806" s="227"/>
      <c r="QF806" s="227"/>
      <c r="QG806" s="227"/>
      <c r="QH806" s="227"/>
      <c r="QI806" s="227"/>
      <c r="QJ806" s="227"/>
      <c r="QK806" s="227"/>
      <c r="QL806" s="227"/>
      <c r="QM806" s="227"/>
      <c r="QN806" s="227"/>
      <c r="QO806" s="227"/>
      <c r="QP806" s="227"/>
      <c r="QQ806" s="227"/>
      <c r="QR806" s="227"/>
      <c r="QS806" s="227"/>
      <c r="QT806" s="227"/>
      <c r="QU806" s="227"/>
      <c r="QV806" s="227"/>
      <c r="QW806" s="227"/>
      <c r="QX806" s="227"/>
      <c r="QY806" s="227"/>
      <c r="QZ806" s="227"/>
      <c r="RA806" s="227"/>
      <c r="RB806" s="227"/>
      <c r="RC806" s="227"/>
      <c r="RD806" s="227"/>
      <c r="RE806" s="227"/>
      <c r="RF806" s="227"/>
      <c r="RG806" s="227"/>
      <c r="RH806" s="227"/>
      <c r="RI806" s="227"/>
      <c r="RJ806" s="227"/>
      <c r="RK806" s="227"/>
      <c r="RL806" s="227"/>
      <c r="RM806" s="227"/>
      <c r="RN806" s="227"/>
      <c r="RO806" s="227"/>
      <c r="RP806" s="227"/>
      <c r="RQ806" s="227"/>
      <c r="RR806" s="227"/>
      <c r="RS806" s="227"/>
      <c r="RT806" s="227"/>
      <c r="RU806" s="227"/>
      <c r="RV806" s="227"/>
      <c r="RW806" s="227"/>
      <c r="RX806" s="227"/>
      <c r="RY806" s="227"/>
      <c r="RZ806" s="227"/>
      <c r="SA806" s="227"/>
      <c r="SB806" s="227"/>
    </row>
    <row r="807" spans="1:496" ht="15" customHeight="1" x14ac:dyDescent="0.25">
      <c r="A807" s="228"/>
    </row>
    <row r="808" spans="1:496" ht="15" customHeight="1" x14ac:dyDescent="0.25">
      <c r="A808" s="228" t="s">
        <v>1085</v>
      </c>
      <c r="B808" s="228">
        <v>208</v>
      </c>
      <c r="E808" s="227" t="s">
        <v>754</v>
      </c>
    </row>
    <row r="809" spans="1:496" ht="15" customHeight="1" x14ac:dyDescent="0.25">
      <c r="A809" s="228" t="s">
        <v>1086</v>
      </c>
      <c r="B809" s="228">
        <v>208001</v>
      </c>
      <c r="E809" s="227" t="s">
        <v>518</v>
      </c>
    </row>
    <row r="810" spans="1:496" s="233" customFormat="1" ht="15" customHeight="1" x14ac:dyDescent="0.25">
      <c r="A810" s="231"/>
      <c r="B810" s="231"/>
      <c r="D810" s="231"/>
      <c r="F810" s="227"/>
      <c r="G810" s="227"/>
      <c r="H810" s="227"/>
      <c r="I810" s="227"/>
      <c r="J810" s="227"/>
      <c r="K810" s="227"/>
      <c r="L810" s="227"/>
      <c r="M810" s="227"/>
      <c r="N810" s="227"/>
      <c r="O810" s="227"/>
      <c r="P810" s="227"/>
      <c r="Q810" s="227"/>
      <c r="R810" s="227"/>
      <c r="S810" s="227"/>
      <c r="T810" s="227"/>
      <c r="U810" s="227"/>
      <c r="V810" s="227"/>
      <c r="W810" s="227"/>
      <c r="X810" s="227"/>
      <c r="Y810" s="227"/>
      <c r="Z810" s="227"/>
      <c r="AA810" s="227"/>
      <c r="AB810" s="227"/>
      <c r="AC810" s="227"/>
      <c r="AD810" s="227"/>
      <c r="AE810" s="227"/>
      <c r="AF810" s="227"/>
      <c r="AG810" s="227"/>
      <c r="AH810" s="227"/>
      <c r="AI810" s="227"/>
      <c r="AJ810" s="227"/>
      <c r="AK810" s="227"/>
      <c r="AL810" s="227"/>
      <c r="AM810" s="227"/>
      <c r="AN810" s="227"/>
      <c r="AO810" s="227"/>
      <c r="AP810" s="227"/>
      <c r="AQ810" s="227"/>
      <c r="AR810" s="227"/>
      <c r="AS810" s="227"/>
      <c r="AT810" s="227"/>
      <c r="AU810" s="227"/>
      <c r="AV810" s="227"/>
      <c r="AW810" s="227"/>
      <c r="AX810" s="227"/>
      <c r="AY810" s="227"/>
      <c r="AZ810" s="227"/>
      <c r="BA810" s="227"/>
      <c r="BB810" s="227"/>
      <c r="BC810" s="227"/>
      <c r="BD810" s="227"/>
      <c r="BE810" s="227"/>
      <c r="BF810" s="227"/>
      <c r="BG810" s="227"/>
      <c r="BH810" s="227"/>
      <c r="BI810" s="227"/>
      <c r="BJ810" s="227"/>
      <c r="BK810" s="227"/>
      <c r="BL810" s="227"/>
      <c r="BM810" s="227"/>
      <c r="BN810" s="227"/>
      <c r="BO810" s="227"/>
      <c r="BP810" s="227"/>
      <c r="BQ810" s="227"/>
      <c r="BR810" s="227"/>
      <c r="BS810" s="227"/>
      <c r="BT810" s="227"/>
      <c r="BU810" s="227"/>
      <c r="BV810" s="227"/>
      <c r="BW810" s="227"/>
      <c r="BX810" s="227"/>
      <c r="BY810" s="227"/>
      <c r="BZ810" s="227"/>
      <c r="CA810" s="227"/>
      <c r="CB810" s="227"/>
      <c r="CC810" s="227"/>
      <c r="CD810" s="227"/>
      <c r="CE810" s="227"/>
      <c r="CF810" s="227"/>
      <c r="CG810" s="227"/>
      <c r="CH810" s="227"/>
      <c r="CI810" s="227"/>
      <c r="CJ810" s="227"/>
      <c r="CK810" s="227"/>
      <c r="CL810" s="227"/>
      <c r="CM810" s="227"/>
      <c r="CN810" s="227"/>
      <c r="CO810" s="227"/>
      <c r="CP810" s="227"/>
      <c r="CQ810" s="227"/>
      <c r="CR810" s="227"/>
      <c r="CS810" s="227"/>
      <c r="CT810" s="227"/>
      <c r="CU810" s="227"/>
      <c r="CV810" s="227"/>
      <c r="CW810" s="227"/>
      <c r="CX810" s="227"/>
      <c r="CY810" s="227"/>
      <c r="CZ810" s="227"/>
      <c r="DA810" s="227"/>
      <c r="DB810" s="227"/>
      <c r="DC810" s="227"/>
      <c r="DD810" s="227"/>
      <c r="DE810" s="227"/>
      <c r="DF810" s="227"/>
      <c r="DG810" s="227"/>
      <c r="DH810" s="227"/>
      <c r="DI810" s="227"/>
      <c r="DJ810" s="227"/>
      <c r="DK810" s="227"/>
      <c r="DL810" s="227"/>
      <c r="DM810" s="227"/>
      <c r="DN810" s="227"/>
      <c r="DO810" s="227"/>
      <c r="DP810" s="227"/>
      <c r="DQ810" s="227"/>
      <c r="DR810" s="227"/>
      <c r="DS810" s="227"/>
      <c r="DT810" s="227"/>
      <c r="DU810" s="227"/>
      <c r="DV810" s="227"/>
      <c r="DW810" s="227"/>
      <c r="DX810" s="227"/>
      <c r="DY810" s="227"/>
      <c r="DZ810" s="227"/>
      <c r="EA810" s="227"/>
      <c r="EB810" s="227"/>
      <c r="EC810" s="227"/>
      <c r="ED810" s="227"/>
      <c r="EE810" s="227"/>
      <c r="EF810" s="227"/>
      <c r="EG810" s="227"/>
      <c r="EH810" s="227"/>
      <c r="EI810" s="227"/>
      <c r="EJ810" s="227"/>
      <c r="EK810" s="227"/>
      <c r="EL810" s="227"/>
      <c r="EM810" s="227"/>
      <c r="EN810" s="227"/>
      <c r="EO810" s="227"/>
      <c r="EP810" s="227"/>
      <c r="EQ810" s="227"/>
      <c r="ER810" s="227"/>
      <c r="ES810" s="227"/>
      <c r="ET810" s="227"/>
      <c r="EU810" s="227"/>
      <c r="EV810" s="227"/>
      <c r="EW810" s="227"/>
      <c r="EX810" s="227"/>
      <c r="EY810" s="227"/>
      <c r="EZ810" s="227"/>
      <c r="FA810" s="227"/>
      <c r="FB810" s="227"/>
      <c r="FC810" s="227"/>
      <c r="FD810" s="227"/>
      <c r="FE810" s="227"/>
      <c r="FF810" s="227"/>
      <c r="FG810" s="227"/>
      <c r="FH810" s="227"/>
      <c r="FI810" s="227"/>
      <c r="FJ810" s="227"/>
      <c r="FK810" s="227"/>
      <c r="FL810" s="227"/>
      <c r="FM810" s="227"/>
      <c r="FN810" s="227"/>
      <c r="FO810" s="227"/>
      <c r="FP810" s="227"/>
      <c r="FQ810" s="227"/>
      <c r="FR810" s="227"/>
      <c r="FS810" s="227"/>
      <c r="FT810" s="227"/>
      <c r="FU810" s="227"/>
      <c r="FV810" s="227"/>
      <c r="FW810" s="227"/>
      <c r="FX810" s="227"/>
      <c r="FY810" s="227"/>
      <c r="FZ810" s="227"/>
      <c r="GA810" s="227"/>
      <c r="GB810" s="227"/>
      <c r="GC810" s="227"/>
      <c r="GD810" s="227"/>
      <c r="GE810" s="227"/>
      <c r="GF810" s="227"/>
      <c r="GG810" s="227"/>
      <c r="GH810" s="227"/>
      <c r="GI810" s="227"/>
      <c r="GJ810" s="227"/>
      <c r="GK810" s="227"/>
      <c r="GL810" s="227"/>
      <c r="GM810" s="227"/>
      <c r="GN810" s="227"/>
      <c r="GO810" s="227"/>
      <c r="GP810" s="227"/>
      <c r="GQ810" s="227"/>
      <c r="GR810" s="227"/>
      <c r="GS810" s="227"/>
      <c r="GT810" s="227"/>
      <c r="GU810" s="227"/>
      <c r="GV810" s="227"/>
      <c r="GW810" s="227"/>
      <c r="GX810" s="227"/>
      <c r="GY810" s="227"/>
      <c r="GZ810" s="227"/>
      <c r="HA810" s="227"/>
      <c r="HB810" s="227"/>
      <c r="HC810" s="227"/>
      <c r="HD810" s="227"/>
      <c r="HE810" s="227"/>
      <c r="HF810" s="227"/>
      <c r="HG810" s="227"/>
      <c r="HH810" s="227"/>
      <c r="HI810" s="227"/>
      <c r="HJ810" s="227"/>
      <c r="HK810" s="227"/>
      <c r="HL810" s="227"/>
      <c r="HM810" s="227"/>
      <c r="HN810" s="227"/>
      <c r="HO810" s="227"/>
      <c r="HP810" s="227"/>
      <c r="HQ810" s="227"/>
      <c r="HR810" s="227"/>
      <c r="HS810" s="227"/>
      <c r="HT810" s="227"/>
      <c r="HU810" s="227"/>
      <c r="HV810" s="227"/>
      <c r="HW810" s="227"/>
      <c r="HX810" s="227"/>
      <c r="HY810" s="227"/>
      <c r="HZ810" s="227"/>
      <c r="IA810" s="227"/>
      <c r="IB810" s="227"/>
      <c r="IC810" s="227"/>
      <c r="ID810" s="227"/>
      <c r="IE810" s="227"/>
      <c r="IF810" s="227"/>
      <c r="IG810" s="227"/>
      <c r="IH810" s="227"/>
      <c r="II810" s="227"/>
      <c r="IJ810" s="227"/>
      <c r="IK810" s="227"/>
      <c r="IL810" s="227"/>
      <c r="IM810" s="227"/>
      <c r="IN810" s="227"/>
      <c r="IO810" s="227"/>
      <c r="IP810" s="227"/>
      <c r="IQ810" s="227"/>
      <c r="IR810" s="227"/>
      <c r="IS810" s="227"/>
      <c r="IT810" s="227"/>
      <c r="IU810" s="227"/>
      <c r="IV810" s="227"/>
      <c r="IW810" s="227"/>
      <c r="IX810" s="227"/>
      <c r="IY810" s="227"/>
      <c r="IZ810" s="227"/>
      <c r="JA810" s="227"/>
      <c r="JB810" s="227"/>
      <c r="JC810" s="227"/>
      <c r="JD810" s="227"/>
      <c r="JE810" s="227"/>
      <c r="JF810" s="227"/>
      <c r="JG810" s="227"/>
      <c r="JH810" s="227"/>
      <c r="JI810" s="227"/>
      <c r="JJ810" s="227"/>
      <c r="JK810" s="227"/>
      <c r="JL810" s="227"/>
      <c r="JM810" s="227"/>
      <c r="JN810" s="227"/>
      <c r="JO810" s="227"/>
      <c r="JP810" s="227"/>
      <c r="JQ810" s="227"/>
      <c r="JR810" s="227"/>
      <c r="JS810" s="227"/>
      <c r="JT810" s="227"/>
      <c r="JU810" s="227"/>
      <c r="JV810" s="227"/>
      <c r="JW810" s="227"/>
      <c r="JX810" s="227"/>
      <c r="JY810" s="227"/>
      <c r="JZ810" s="227"/>
      <c r="KA810" s="227"/>
      <c r="KB810" s="227"/>
      <c r="KC810" s="227"/>
      <c r="KD810" s="227"/>
      <c r="KE810" s="227"/>
      <c r="KF810" s="227"/>
      <c r="KG810" s="227"/>
      <c r="KH810" s="227"/>
      <c r="KI810" s="227"/>
      <c r="KJ810" s="227"/>
      <c r="KK810" s="227"/>
      <c r="KL810" s="227"/>
      <c r="KM810" s="227"/>
      <c r="KN810" s="227"/>
      <c r="KO810" s="227"/>
      <c r="KP810" s="227"/>
      <c r="KQ810" s="227"/>
      <c r="KR810" s="227"/>
      <c r="KS810" s="227"/>
      <c r="KT810" s="227"/>
      <c r="KU810" s="227"/>
      <c r="KV810" s="227"/>
      <c r="KW810" s="227"/>
      <c r="KX810" s="227"/>
      <c r="KY810" s="227"/>
      <c r="KZ810" s="227"/>
      <c r="LA810" s="227"/>
      <c r="LB810" s="227"/>
      <c r="LC810" s="227"/>
      <c r="LD810" s="227"/>
      <c r="LE810" s="227"/>
      <c r="LF810" s="227"/>
      <c r="LG810" s="227"/>
      <c r="LH810" s="227"/>
      <c r="LI810" s="227"/>
      <c r="LJ810" s="227"/>
      <c r="LK810" s="227"/>
      <c r="LL810" s="227"/>
      <c r="LM810" s="227"/>
      <c r="LN810" s="227"/>
      <c r="LO810" s="227"/>
      <c r="LP810" s="227"/>
      <c r="LQ810" s="227"/>
      <c r="LR810" s="227"/>
      <c r="LS810" s="227"/>
      <c r="LT810" s="227"/>
      <c r="LU810" s="227"/>
      <c r="LV810" s="227"/>
      <c r="LW810" s="227"/>
      <c r="LX810" s="227"/>
      <c r="LY810" s="227"/>
      <c r="LZ810" s="227"/>
      <c r="MA810" s="227"/>
      <c r="MB810" s="227"/>
      <c r="MC810" s="227"/>
      <c r="MD810" s="227"/>
      <c r="ME810" s="227"/>
      <c r="MF810" s="227"/>
      <c r="MG810" s="227"/>
      <c r="MH810" s="227"/>
      <c r="MI810" s="227"/>
      <c r="MJ810" s="227"/>
      <c r="MK810" s="227"/>
      <c r="ML810" s="227"/>
      <c r="MM810" s="227"/>
      <c r="MN810" s="227"/>
      <c r="MO810" s="227"/>
      <c r="MP810" s="227"/>
      <c r="MQ810" s="227"/>
      <c r="MR810" s="227"/>
      <c r="MS810" s="227"/>
      <c r="MT810" s="227"/>
      <c r="MU810" s="227"/>
      <c r="MV810" s="227"/>
      <c r="MW810" s="227"/>
      <c r="MX810" s="227"/>
      <c r="MY810" s="227"/>
      <c r="MZ810" s="227"/>
      <c r="NA810" s="227"/>
      <c r="NB810" s="227"/>
      <c r="NC810" s="227"/>
      <c r="ND810" s="227"/>
      <c r="NE810" s="227"/>
      <c r="NF810" s="227"/>
      <c r="NG810" s="227"/>
      <c r="NH810" s="227"/>
      <c r="NI810" s="227"/>
      <c r="NJ810" s="227"/>
      <c r="NK810" s="227"/>
      <c r="NL810" s="227"/>
      <c r="NM810" s="227"/>
      <c r="NN810" s="227"/>
      <c r="NO810" s="227"/>
      <c r="NP810" s="227"/>
      <c r="NQ810" s="227"/>
      <c r="NR810" s="227"/>
      <c r="NS810" s="227"/>
      <c r="NT810" s="227"/>
      <c r="NU810" s="227"/>
      <c r="NV810" s="227"/>
      <c r="NW810" s="227"/>
      <c r="NX810" s="227"/>
      <c r="NY810" s="227"/>
      <c r="NZ810" s="227"/>
      <c r="OA810" s="227"/>
      <c r="OB810" s="227"/>
      <c r="OC810" s="227"/>
      <c r="OD810" s="227"/>
      <c r="OE810" s="227"/>
      <c r="OF810" s="227"/>
      <c r="OG810" s="227"/>
      <c r="OH810" s="227"/>
      <c r="OI810" s="227"/>
      <c r="OJ810" s="227"/>
      <c r="OK810" s="227"/>
      <c r="OL810" s="227"/>
      <c r="OM810" s="227"/>
      <c r="ON810" s="227"/>
      <c r="OO810" s="227"/>
      <c r="OP810" s="227"/>
      <c r="OQ810" s="227"/>
      <c r="OR810" s="227"/>
      <c r="OS810" s="227"/>
      <c r="OT810" s="227"/>
      <c r="OU810" s="227"/>
      <c r="OV810" s="227"/>
      <c r="OW810" s="227"/>
      <c r="OX810" s="227"/>
      <c r="OY810" s="227"/>
      <c r="OZ810" s="227"/>
      <c r="PA810" s="227"/>
      <c r="PB810" s="227"/>
      <c r="PC810" s="227"/>
      <c r="PD810" s="227"/>
      <c r="PE810" s="227"/>
      <c r="PF810" s="227"/>
      <c r="PG810" s="227"/>
      <c r="PH810" s="227"/>
      <c r="PI810" s="227"/>
      <c r="PJ810" s="227"/>
      <c r="PK810" s="227"/>
      <c r="PL810" s="227"/>
      <c r="PM810" s="227"/>
      <c r="PN810" s="227"/>
      <c r="PO810" s="227"/>
      <c r="PP810" s="227"/>
      <c r="PQ810" s="227"/>
      <c r="PR810" s="227"/>
      <c r="PS810" s="227"/>
      <c r="PT810" s="227"/>
      <c r="PU810" s="227"/>
      <c r="PV810" s="227"/>
      <c r="PW810" s="227"/>
      <c r="PX810" s="227"/>
      <c r="PY810" s="227"/>
      <c r="PZ810" s="227"/>
      <c r="QA810" s="227"/>
      <c r="QB810" s="227"/>
      <c r="QC810" s="227"/>
      <c r="QD810" s="227"/>
      <c r="QE810" s="227"/>
      <c r="QF810" s="227"/>
      <c r="QG810" s="227"/>
      <c r="QH810" s="227"/>
      <c r="QI810" s="227"/>
      <c r="QJ810" s="227"/>
      <c r="QK810" s="227"/>
      <c r="QL810" s="227"/>
      <c r="QM810" s="227"/>
      <c r="QN810" s="227"/>
      <c r="QO810" s="227"/>
      <c r="QP810" s="227"/>
      <c r="QQ810" s="227"/>
      <c r="QR810" s="227"/>
      <c r="QS810" s="227"/>
      <c r="QT810" s="227"/>
      <c r="QU810" s="227"/>
      <c r="QV810" s="227"/>
      <c r="QW810" s="227"/>
      <c r="QX810" s="227"/>
      <c r="QY810" s="227"/>
      <c r="QZ810" s="227"/>
      <c r="RA810" s="227"/>
      <c r="RB810" s="227"/>
      <c r="RC810" s="227"/>
      <c r="RD810" s="227"/>
      <c r="RE810" s="227"/>
      <c r="RF810" s="227"/>
      <c r="RG810" s="227"/>
      <c r="RH810" s="227"/>
      <c r="RI810" s="227"/>
      <c r="RJ810" s="227"/>
      <c r="RK810" s="227"/>
      <c r="RL810" s="227"/>
      <c r="RM810" s="227"/>
      <c r="RN810" s="227"/>
      <c r="RO810" s="227"/>
      <c r="RP810" s="227"/>
      <c r="RQ810" s="227"/>
      <c r="RR810" s="227"/>
      <c r="RS810" s="227"/>
      <c r="RT810" s="227"/>
      <c r="RU810" s="227"/>
      <c r="RV810" s="227"/>
      <c r="RW810" s="227"/>
      <c r="RX810" s="227"/>
      <c r="RY810" s="227"/>
      <c r="RZ810" s="227"/>
      <c r="SA810" s="227"/>
      <c r="SB810" s="227"/>
    </row>
    <row r="811" spans="1:496" ht="15" customHeight="1" x14ac:dyDescent="0.25">
      <c r="A811" s="228"/>
    </row>
    <row r="812" spans="1:496" ht="15" customHeight="1" x14ac:dyDescent="0.25">
      <c r="A812" s="228" t="s">
        <v>1087</v>
      </c>
      <c r="B812" s="228">
        <v>209</v>
      </c>
      <c r="E812" s="227" t="s">
        <v>755</v>
      </c>
    </row>
    <row r="813" spans="1:496" ht="15" customHeight="1" x14ac:dyDescent="0.25">
      <c r="A813" s="228" t="s">
        <v>1088</v>
      </c>
      <c r="B813" s="228">
        <v>209001</v>
      </c>
      <c r="E813" s="227" t="s">
        <v>519</v>
      </c>
    </row>
    <row r="814" spans="1:496" ht="15" customHeight="1" x14ac:dyDescent="0.25">
      <c r="A814" s="228" t="s">
        <v>1089</v>
      </c>
      <c r="B814" s="228">
        <v>209002</v>
      </c>
      <c r="E814" s="227" t="s">
        <v>520</v>
      </c>
    </row>
    <row r="815" spans="1:496" ht="15" customHeight="1" x14ac:dyDescent="0.25">
      <c r="A815" s="228" t="s">
        <v>1090</v>
      </c>
      <c r="B815" s="228">
        <v>209003</v>
      </c>
      <c r="E815" s="227" t="s">
        <v>521</v>
      </c>
    </row>
    <row r="816" spans="1:496" ht="15" customHeight="1" x14ac:dyDescent="0.25">
      <c r="A816" s="228" t="s">
        <v>1091</v>
      </c>
      <c r="B816" s="228">
        <v>209004</v>
      </c>
      <c r="E816" s="227" t="s">
        <v>522</v>
      </c>
    </row>
    <row r="817" spans="1:496" s="233" customFormat="1" ht="15" customHeight="1" x14ac:dyDescent="0.25">
      <c r="A817" s="231"/>
      <c r="B817" s="231"/>
      <c r="D817" s="231"/>
      <c r="F817" s="227"/>
      <c r="G817" s="227"/>
      <c r="H817" s="227"/>
      <c r="I817" s="227"/>
      <c r="J817" s="227"/>
      <c r="K817" s="227"/>
      <c r="L817" s="227"/>
      <c r="M817" s="227"/>
      <c r="N817" s="227"/>
      <c r="O817" s="227"/>
      <c r="P817" s="227"/>
      <c r="Q817" s="227"/>
      <c r="R817" s="227"/>
      <c r="S817" s="227"/>
      <c r="T817" s="227"/>
      <c r="U817" s="227"/>
      <c r="V817" s="227"/>
      <c r="W817" s="227"/>
      <c r="X817" s="227"/>
      <c r="Y817" s="227"/>
      <c r="Z817" s="227"/>
      <c r="AA817" s="227"/>
      <c r="AB817" s="227"/>
      <c r="AC817" s="227"/>
      <c r="AD817" s="227"/>
      <c r="AE817" s="227"/>
      <c r="AF817" s="227"/>
      <c r="AG817" s="227"/>
      <c r="AH817" s="227"/>
      <c r="AI817" s="227"/>
      <c r="AJ817" s="227"/>
      <c r="AK817" s="227"/>
      <c r="AL817" s="227"/>
      <c r="AM817" s="227"/>
      <c r="AN817" s="227"/>
      <c r="AO817" s="227"/>
      <c r="AP817" s="227"/>
      <c r="AQ817" s="227"/>
      <c r="AR817" s="227"/>
      <c r="AS817" s="227"/>
      <c r="AT817" s="227"/>
      <c r="AU817" s="227"/>
      <c r="AV817" s="227"/>
      <c r="AW817" s="227"/>
      <c r="AX817" s="227"/>
      <c r="AY817" s="227"/>
      <c r="AZ817" s="227"/>
      <c r="BA817" s="227"/>
      <c r="BB817" s="227"/>
      <c r="BC817" s="227"/>
      <c r="BD817" s="227"/>
      <c r="BE817" s="227"/>
      <c r="BF817" s="227"/>
      <c r="BG817" s="227"/>
      <c r="BH817" s="227"/>
      <c r="BI817" s="227"/>
      <c r="BJ817" s="227"/>
      <c r="BK817" s="227"/>
      <c r="BL817" s="227"/>
      <c r="BM817" s="227"/>
      <c r="BN817" s="227"/>
      <c r="BO817" s="227"/>
      <c r="BP817" s="227"/>
      <c r="BQ817" s="227"/>
      <c r="BR817" s="227"/>
      <c r="BS817" s="227"/>
      <c r="BT817" s="227"/>
      <c r="BU817" s="227"/>
      <c r="BV817" s="227"/>
      <c r="BW817" s="227"/>
      <c r="BX817" s="227"/>
      <c r="BY817" s="227"/>
      <c r="BZ817" s="227"/>
      <c r="CA817" s="227"/>
      <c r="CB817" s="227"/>
      <c r="CC817" s="227"/>
      <c r="CD817" s="227"/>
      <c r="CE817" s="227"/>
      <c r="CF817" s="227"/>
      <c r="CG817" s="227"/>
      <c r="CH817" s="227"/>
      <c r="CI817" s="227"/>
      <c r="CJ817" s="227"/>
      <c r="CK817" s="227"/>
      <c r="CL817" s="227"/>
      <c r="CM817" s="227"/>
      <c r="CN817" s="227"/>
      <c r="CO817" s="227"/>
      <c r="CP817" s="227"/>
      <c r="CQ817" s="227"/>
      <c r="CR817" s="227"/>
      <c r="CS817" s="227"/>
      <c r="CT817" s="227"/>
      <c r="CU817" s="227"/>
      <c r="CV817" s="227"/>
      <c r="CW817" s="227"/>
      <c r="CX817" s="227"/>
      <c r="CY817" s="227"/>
      <c r="CZ817" s="227"/>
      <c r="DA817" s="227"/>
      <c r="DB817" s="227"/>
      <c r="DC817" s="227"/>
      <c r="DD817" s="227"/>
      <c r="DE817" s="227"/>
      <c r="DF817" s="227"/>
      <c r="DG817" s="227"/>
      <c r="DH817" s="227"/>
      <c r="DI817" s="227"/>
      <c r="DJ817" s="227"/>
      <c r="DK817" s="227"/>
      <c r="DL817" s="227"/>
      <c r="DM817" s="227"/>
      <c r="DN817" s="227"/>
      <c r="DO817" s="227"/>
      <c r="DP817" s="227"/>
      <c r="DQ817" s="227"/>
      <c r="DR817" s="227"/>
      <c r="DS817" s="227"/>
      <c r="DT817" s="227"/>
      <c r="DU817" s="227"/>
      <c r="DV817" s="227"/>
      <c r="DW817" s="227"/>
      <c r="DX817" s="227"/>
      <c r="DY817" s="227"/>
      <c r="DZ817" s="227"/>
      <c r="EA817" s="227"/>
      <c r="EB817" s="227"/>
      <c r="EC817" s="227"/>
      <c r="ED817" s="227"/>
      <c r="EE817" s="227"/>
      <c r="EF817" s="227"/>
      <c r="EG817" s="227"/>
      <c r="EH817" s="227"/>
      <c r="EI817" s="227"/>
      <c r="EJ817" s="227"/>
      <c r="EK817" s="227"/>
      <c r="EL817" s="227"/>
      <c r="EM817" s="227"/>
      <c r="EN817" s="227"/>
      <c r="EO817" s="227"/>
      <c r="EP817" s="227"/>
      <c r="EQ817" s="227"/>
      <c r="ER817" s="227"/>
      <c r="ES817" s="227"/>
      <c r="ET817" s="227"/>
      <c r="EU817" s="227"/>
      <c r="EV817" s="227"/>
      <c r="EW817" s="227"/>
      <c r="EX817" s="227"/>
      <c r="EY817" s="227"/>
      <c r="EZ817" s="227"/>
      <c r="FA817" s="227"/>
      <c r="FB817" s="227"/>
      <c r="FC817" s="227"/>
      <c r="FD817" s="227"/>
      <c r="FE817" s="227"/>
      <c r="FF817" s="227"/>
      <c r="FG817" s="227"/>
      <c r="FH817" s="227"/>
      <c r="FI817" s="227"/>
      <c r="FJ817" s="227"/>
      <c r="FK817" s="227"/>
      <c r="FL817" s="227"/>
      <c r="FM817" s="227"/>
      <c r="FN817" s="227"/>
      <c r="FO817" s="227"/>
      <c r="FP817" s="227"/>
      <c r="FQ817" s="227"/>
      <c r="FR817" s="227"/>
      <c r="FS817" s="227"/>
      <c r="FT817" s="227"/>
      <c r="FU817" s="227"/>
      <c r="FV817" s="227"/>
      <c r="FW817" s="227"/>
      <c r="FX817" s="227"/>
      <c r="FY817" s="227"/>
      <c r="FZ817" s="227"/>
      <c r="GA817" s="227"/>
      <c r="GB817" s="227"/>
      <c r="GC817" s="227"/>
      <c r="GD817" s="227"/>
      <c r="GE817" s="227"/>
      <c r="GF817" s="227"/>
      <c r="GG817" s="227"/>
      <c r="GH817" s="227"/>
      <c r="GI817" s="227"/>
      <c r="GJ817" s="227"/>
      <c r="GK817" s="227"/>
      <c r="GL817" s="227"/>
      <c r="GM817" s="227"/>
      <c r="GN817" s="227"/>
      <c r="GO817" s="227"/>
      <c r="GP817" s="227"/>
      <c r="GQ817" s="227"/>
      <c r="GR817" s="227"/>
      <c r="GS817" s="227"/>
      <c r="GT817" s="227"/>
      <c r="GU817" s="227"/>
      <c r="GV817" s="227"/>
      <c r="GW817" s="227"/>
      <c r="GX817" s="227"/>
      <c r="GY817" s="227"/>
      <c r="GZ817" s="227"/>
      <c r="HA817" s="227"/>
      <c r="HB817" s="227"/>
      <c r="HC817" s="227"/>
      <c r="HD817" s="227"/>
      <c r="HE817" s="227"/>
      <c r="HF817" s="227"/>
      <c r="HG817" s="227"/>
      <c r="HH817" s="227"/>
      <c r="HI817" s="227"/>
      <c r="HJ817" s="227"/>
      <c r="HK817" s="227"/>
      <c r="HL817" s="227"/>
      <c r="HM817" s="227"/>
      <c r="HN817" s="227"/>
      <c r="HO817" s="227"/>
      <c r="HP817" s="227"/>
      <c r="HQ817" s="227"/>
      <c r="HR817" s="227"/>
      <c r="HS817" s="227"/>
      <c r="HT817" s="227"/>
      <c r="HU817" s="227"/>
      <c r="HV817" s="227"/>
      <c r="HW817" s="227"/>
      <c r="HX817" s="227"/>
      <c r="HY817" s="227"/>
      <c r="HZ817" s="227"/>
      <c r="IA817" s="227"/>
      <c r="IB817" s="227"/>
      <c r="IC817" s="227"/>
      <c r="ID817" s="227"/>
      <c r="IE817" s="227"/>
      <c r="IF817" s="227"/>
      <c r="IG817" s="227"/>
      <c r="IH817" s="227"/>
      <c r="II817" s="227"/>
      <c r="IJ817" s="227"/>
      <c r="IK817" s="227"/>
      <c r="IL817" s="227"/>
      <c r="IM817" s="227"/>
      <c r="IN817" s="227"/>
      <c r="IO817" s="227"/>
      <c r="IP817" s="227"/>
      <c r="IQ817" s="227"/>
      <c r="IR817" s="227"/>
      <c r="IS817" s="227"/>
      <c r="IT817" s="227"/>
      <c r="IU817" s="227"/>
      <c r="IV817" s="227"/>
      <c r="IW817" s="227"/>
      <c r="IX817" s="227"/>
      <c r="IY817" s="227"/>
      <c r="IZ817" s="227"/>
      <c r="JA817" s="227"/>
      <c r="JB817" s="227"/>
      <c r="JC817" s="227"/>
      <c r="JD817" s="227"/>
      <c r="JE817" s="227"/>
      <c r="JF817" s="227"/>
      <c r="JG817" s="227"/>
      <c r="JH817" s="227"/>
      <c r="JI817" s="227"/>
      <c r="JJ817" s="227"/>
      <c r="JK817" s="227"/>
      <c r="JL817" s="227"/>
      <c r="JM817" s="227"/>
      <c r="JN817" s="227"/>
      <c r="JO817" s="227"/>
      <c r="JP817" s="227"/>
      <c r="JQ817" s="227"/>
      <c r="JR817" s="227"/>
      <c r="JS817" s="227"/>
      <c r="JT817" s="227"/>
      <c r="JU817" s="227"/>
      <c r="JV817" s="227"/>
      <c r="JW817" s="227"/>
      <c r="JX817" s="227"/>
      <c r="JY817" s="227"/>
      <c r="JZ817" s="227"/>
      <c r="KA817" s="227"/>
      <c r="KB817" s="227"/>
      <c r="KC817" s="227"/>
      <c r="KD817" s="227"/>
      <c r="KE817" s="227"/>
      <c r="KF817" s="227"/>
      <c r="KG817" s="227"/>
      <c r="KH817" s="227"/>
      <c r="KI817" s="227"/>
      <c r="KJ817" s="227"/>
      <c r="KK817" s="227"/>
      <c r="KL817" s="227"/>
      <c r="KM817" s="227"/>
      <c r="KN817" s="227"/>
      <c r="KO817" s="227"/>
      <c r="KP817" s="227"/>
      <c r="KQ817" s="227"/>
      <c r="KR817" s="227"/>
      <c r="KS817" s="227"/>
      <c r="KT817" s="227"/>
      <c r="KU817" s="227"/>
      <c r="KV817" s="227"/>
      <c r="KW817" s="227"/>
      <c r="KX817" s="227"/>
      <c r="KY817" s="227"/>
      <c r="KZ817" s="227"/>
      <c r="LA817" s="227"/>
      <c r="LB817" s="227"/>
      <c r="LC817" s="227"/>
      <c r="LD817" s="227"/>
      <c r="LE817" s="227"/>
      <c r="LF817" s="227"/>
      <c r="LG817" s="227"/>
      <c r="LH817" s="227"/>
      <c r="LI817" s="227"/>
      <c r="LJ817" s="227"/>
      <c r="LK817" s="227"/>
      <c r="LL817" s="227"/>
      <c r="LM817" s="227"/>
      <c r="LN817" s="227"/>
      <c r="LO817" s="227"/>
      <c r="LP817" s="227"/>
      <c r="LQ817" s="227"/>
      <c r="LR817" s="227"/>
      <c r="LS817" s="227"/>
      <c r="LT817" s="227"/>
      <c r="LU817" s="227"/>
      <c r="LV817" s="227"/>
      <c r="LW817" s="227"/>
      <c r="LX817" s="227"/>
      <c r="LY817" s="227"/>
      <c r="LZ817" s="227"/>
      <c r="MA817" s="227"/>
      <c r="MB817" s="227"/>
      <c r="MC817" s="227"/>
      <c r="MD817" s="227"/>
      <c r="ME817" s="227"/>
      <c r="MF817" s="227"/>
      <c r="MG817" s="227"/>
      <c r="MH817" s="227"/>
      <c r="MI817" s="227"/>
      <c r="MJ817" s="227"/>
      <c r="MK817" s="227"/>
      <c r="ML817" s="227"/>
      <c r="MM817" s="227"/>
      <c r="MN817" s="227"/>
      <c r="MO817" s="227"/>
      <c r="MP817" s="227"/>
      <c r="MQ817" s="227"/>
      <c r="MR817" s="227"/>
      <c r="MS817" s="227"/>
      <c r="MT817" s="227"/>
      <c r="MU817" s="227"/>
      <c r="MV817" s="227"/>
      <c r="MW817" s="227"/>
      <c r="MX817" s="227"/>
      <c r="MY817" s="227"/>
      <c r="MZ817" s="227"/>
      <c r="NA817" s="227"/>
      <c r="NB817" s="227"/>
      <c r="NC817" s="227"/>
      <c r="ND817" s="227"/>
      <c r="NE817" s="227"/>
      <c r="NF817" s="227"/>
      <c r="NG817" s="227"/>
      <c r="NH817" s="227"/>
      <c r="NI817" s="227"/>
      <c r="NJ817" s="227"/>
      <c r="NK817" s="227"/>
      <c r="NL817" s="227"/>
      <c r="NM817" s="227"/>
      <c r="NN817" s="227"/>
      <c r="NO817" s="227"/>
      <c r="NP817" s="227"/>
      <c r="NQ817" s="227"/>
      <c r="NR817" s="227"/>
      <c r="NS817" s="227"/>
      <c r="NT817" s="227"/>
      <c r="NU817" s="227"/>
      <c r="NV817" s="227"/>
      <c r="NW817" s="227"/>
      <c r="NX817" s="227"/>
      <c r="NY817" s="227"/>
      <c r="NZ817" s="227"/>
      <c r="OA817" s="227"/>
      <c r="OB817" s="227"/>
      <c r="OC817" s="227"/>
      <c r="OD817" s="227"/>
      <c r="OE817" s="227"/>
      <c r="OF817" s="227"/>
      <c r="OG817" s="227"/>
      <c r="OH817" s="227"/>
      <c r="OI817" s="227"/>
      <c r="OJ817" s="227"/>
      <c r="OK817" s="227"/>
      <c r="OL817" s="227"/>
      <c r="OM817" s="227"/>
      <c r="ON817" s="227"/>
      <c r="OO817" s="227"/>
      <c r="OP817" s="227"/>
      <c r="OQ817" s="227"/>
      <c r="OR817" s="227"/>
      <c r="OS817" s="227"/>
      <c r="OT817" s="227"/>
      <c r="OU817" s="227"/>
      <c r="OV817" s="227"/>
      <c r="OW817" s="227"/>
      <c r="OX817" s="227"/>
      <c r="OY817" s="227"/>
      <c r="OZ817" s="227"/>
      <c r="PA817" s="227"/>
      <c r="PB817" s="227"/>
      <c r="PC817" s="227"/>
      <c r="PD817" s="227"/>
      <c r="PE817" s="227"/>
      <c r="PF817" s="227"/>
      <c r="PG817" s="227"/>
      <c r="PH817" s="227"/>
      <c r="PI817" s="227"/>
      <c r="PJ817" s="227"/>
      <c r="PK817" s="227"/>
      <c r="PL817" s="227"/>
      <c r="PM817" s="227"/>
      <c r="PN817" s="227"/>
      <c r="PO817" s="227"/>
      <c r="PP817" s="227"/>
      <c r="PQ817" s="227"/>
      <c r="PR817" s="227"/>
      <c r="PS817" s="227"/>
      <c r="PT817" s="227"/>
      <c r="PU817" s="227"/>
      <c r="PV817" s="227"/>
      <c r="PW817" s="227"/>
      <c r="PX817" s="227"/>
      <c r="PY817" s="227"/>
      <c r="PZ817" s="227"/>
      <c r="QA817" s="227"/>
      <c r="QB817" s="227"/>
      <c r="QC817" s="227"/>
      <c r="QD817" s="227"/>
      <c r="QE817" s="227"/>
      <c r="QF817" s="227"/>
      <c r="QG817" s="227"/>
      <c r="QH817" s="227"/>
      <c r="QI817" s="227"/>
      <c r="QJ817" s="227"/>
      <c r="QK817" s="227"/>
      <c r="QL817" s="227"/>
      <c r="QM817" s="227"/>
      <c r="QN817" s="227"/>
      <c r="QO817" s="227"/>
      <c r="QP817" s="227"/>
      <c r="QQ817" s="227"/>
      <c r="QR817" s="227"/>
      <c r="QS817" s="227"/>
      <c r="QT817" s="227"/>
      <c r="QU817" s="227"/>
      <c r="QV817" s="227"/>
      <c r="QW817" s="227"/>
      <c r="QX817" s="227"/>
      <c r="QY817" s="227"/>
      <c r="QZ817" s="227"/>
      <c r="RA817" s="227"/>
      <c r="RB817" s="227"/>
      <c r="RC817" s="227"/>
      <c r="RD817" s="227"/>
      <c r="RE817" s="227"/>
      <c r="RF817" s="227"/>
      <c r="RG817" s="227"/>
      <c r="RH817" s="227"/>
      <c r="RI817" s="227"/>
      <c r="RJ817" s="227"/>
      <c r="RK817" s="227"/>
      <c r="RL817" s="227"/>
      <c r="RM817" s="227"/>
      <c r="RN817" s="227"/>
      <c r="RO817" s="227"/>
      <c r="RP817" s="227"/>
      <c r="RQ817" s="227"/>
      <c r="RR817" s="227"/>
      <c r="RS817" s="227"/>
      <c r="RT817" s="227"/>
      <c r="RU817" s="227"/>
      <c r="RV817" s="227"/>
      <c r="RW817" s="227"/>
      <c r="RX817" s="227"/>
      <c r="RY817" s="227"/>
      <c r="RZ817" s="227"/>
      <c r="SA817" s="227"/>
      <c r="SB817" s="227"/>
    </row>
    <row r="818" spans="1:496" s="233" customFormat="1" ht="15" customHeight="1" x14ac:dyDescent="0.25">
      <c r="A818" s="231"/>
      <c r="B818" s="231"/>
      <c r="D818" s="231"/>
      <c r="F818" s="227"/>
      <c r="G818" s="227"/>
      <c r="H818" s="227"/>
      <c r="I818" s="227"/>
      <c r="J818" s="227"/>
      <c r="K818" s="227"/>
      <c r="L818" s="227"/>
      <c r="M818" s="227"/>
      <c r="N818" s="227"/>
      <c r="O818" s="227"/>
      <c r="P818" s="227"/>
      <c r="Q818" s="227"/>
      <c r="R818" s="227"/>
      <c r="S818" s="227"/>
      <c r="T818" s="227"/>
      <c r="U818" s="227"/>
      <c r="V818" s="227"/>
      <c r="W818" s="227"/>
      <c r="X818" s="227"/>
      <c r="Y818" s="227"/>
      <c r="Z818" s="227"/>
      <c r="AA818" s="227"/>
      <c r="AB818" s="227"/>
      <c r="AC818" s="227"/>
      <c r="AD818" s="227"/>
      <c r="AE818" s="227"/>
      <c r="AF818" s="227"/>
      <c r="AG818" s="227"/>
      <c r="AH818" s="227"/>
      <c r="AI818" s="227"/>
      <c r="AJ818" s="227"/>
      <c r="AK818" s="227"/>
      <c r="AL818" s="227"/>
      <c r="AM818" s="227"/>
      <c r="AN818" s="227"/>
      <c r="AO818" s="227"/>
      <c r="AP818" s="227"/>
      <c r="AQ818" s="227"/>
      <c r="AR818" s="227"/>
      <c r="AS818" s="227"/>
      <c r="AT818" s="227"/>
      <c r="AU818" s="227"/>
      <c r="AV818" s="227"/>
      <c r="AW818" s="227"/>
      <c r="AX818" s="227"/>
      <c r="AY818" s="227"/>
      <c r="AZ818" s="227"/>
      <c r="BA818" s="227"/>
      <c r="BB818" s="227"/>
      <c r="BC818" s="227"/>
      <c r="BD818" s="227"/>
      <c r="BE818" s="227"/>
      <c r="BF818" s="227"/>
      <c r="BG818" s="227"/>
      <c r="BH818" s="227"/>
      <c r="BI818" s="227"/>
      <c r="BJ818" s="227"/>
      <c r="BK818" s="227"/>
      <c r="BL818" s="227"/>
      <c r="BM818" s="227"/>
      <c r="BN818" s="227"/>
      <c r="BO818" s="227"/>
      <c r="BP818" s="227"/>
      <c r="BQ818" s="227"/>
      <c r="BR818" s="227"/>
      <c r="BS818" s="227"/>
      <c r="BT818" s="227"/>
      <c r="BU818" s="227"/>
      <c r="BV818" s="227"/>
      <c r="BW818" s="227"/>
      <c r="BX818" s="227"/>
      <c r="BY818" s="227"/>
      <c r="BZ818" s="227"/>
      <c r="CA818" s="227"/>
      <c r="CB818" s="227"/>
      <c r="CC818" s="227"/>
      <c r="CD818" s="227"/>
      <c r="CE818" s="227"/>
      <c r="CF818" s="227"/>
      <c r="CG818" s="227"/>
      <c r="CH818" s="227"/>
      <c r="CI818" s="227"/>
      <c r="CJ818" s="227"/>
      <c r="CK818" s="227"/>
      <c r="CL818" s="227"/>
      <c r="CM818" s="227"/>
      <c r="CN818" s="227"/>
      <c r="CO818" s="227"/>
      <c r="CP818" s="227"/>
      <c r="CQ818" s="227"/>
      <c r="CR818" s="227"/>
      <c r="CS818" s="227"/>
      <c r="CT818" s="227"/>
      <c r="CU818" s="227"/>
      <c r="CV818" s="227"/>
      <c r="CW818" s="227"/>
      <c r="CX818" s="227"/>
      <c r="CY818" s="227"/>
      <c r="CZ818" s="227"/>
      <c r="DA818" s="227"/>
      <c r="DB818" s="227"/>
      <c r="DC818" s="227"/>
      <c r="DD818" s="227"/>
      <c r="DE818" s="227"/>
      <c r="DF818" s="227"/>
      <c r="DG818" s="227"/>
      <c r="DH818" s="227"/>
      <c r="DI818" s="227"/>
      <c r="DJ818" s="227"/>
      <c r="DK818" s="227"/>
      <c r="DL818" s="227"/>
      <c r="DM818" s="227"/>
      <c r="DN818" s="227"/>
      <c r="DO818" s="227"/>
      <c r="DP818" s="227"/>
      <c r="DQ818" s="227"/>
      <c r="DR818" s="227"/>
      <c r="DS818" s="227"/>
      <c r="DT818" s="227"/>
      <c r="DU818" s="227"/>
      <c r="DV818" s="227"/>
      <c r="DW818" s="227"/>
      <c r="DX818" s="227"/>
      <c r="DY818" s="227"/>
      <c r="DZ818" s="227"/>
      <c r="EA818" s="227"/>
      <c r="EB818" s="227"/>
      <c r="EC818" s="227"/>
      <c r="ED818" s="227"/>
      <c r="EE818" s="227"/>
      <c r="EF818" s="227"/>
      <c r="EG818" s="227"/>
      <c r="EH818" s="227"/>
      <c r="EI818" s="227"/>
      <c r="EJ818" s="227"/>
      <c r="EK818" s="227"/>
      <c r="EL818" s="227"/>
      <c r="EM818" s="227"/>
      <c r="EN818" s="227"/>
      <c r="EO818" s="227"/>
      <c r="EP818" s="227"/>
      <c r="EQ818" s="227"/>
      <c r="ER818" s="227"/>
      <c r="ES818" s="227"/>
      <c r="ET818" s="227"/>
      <c r="EU818" s="227"/>
      <c r="EV818" s="227"/>
      <c r="EW818" s="227"/>
      <c r="EX818" s="227"/>
      <c r="EY818" s="227"/>
      <c r="EZ818" s="227"/>
      <c r="FA818" s="227"/>
      <c r="FB818" s="227"/>
      <c r="FC818" s="227"/>
      <c r="FD818" s="227"/>
      <c r="FE818" s="227"/>
      <c r="FF818" s="227"/>
      <c r="FG818" s="227"/>
      <c r="FH818" s="227"/>
      <c r="FI818" s="227"/>
      <c r="FJ818" s="227"/>
      <c r="FK818" s="227"/>
      <c r="FL818" s="227"/>
      <c r="FM818" s="227"/>
      <c r="FN818" s="227"/>
      <c r="FO818" s="227"/>
      <c r="FP818" s="227"/>
      <c r="FQ818" s="227"/>
      <c r="FR818" s="227"/>
      <c r="FS818" s="227"/>
      <c r="FT818" s="227"/>
      <c r="FU818" s="227"/>
      <c r="FV818" s="227"/>
      <c r="FW818" s="227"/>
      <c r="FX818" s="227"/>
      <c r="FY818" s="227"/>
      <c r="FZ818" s="227"/>
      <c r="GA818" s="227"/>
      <c r="GB818" s="227"/>
      <c r="GC818" s="227"/>
      <c r="GD818" s="227"/>
      <c r="GE818" s="227"/>
      <c r="GF818" s="227"/>
      <c r="GG818" s="227"/>
      <c r="GH818" s="227"/>
      <c r="GI818" s="227"/>
      <c r="GJ818" s="227"/>
      <c r="GK818" s="227"/>
      <c r="GL818" s="227"/>
      <c r="GM818" s="227"/>
      <c r="GN818" s="227"/>
      <c r="GO818" s="227"/>
      <c r="GP818" s="227"/>
      <c r="GQ818" s="227"/>
      <c r="GR818" s="227"/>
      <c r="GS818" s="227"/>
      <c r="GT818" s="227"/>
      <c r="GU818" s="227"/>
      <c r="GV818" s="227"/>
      <c r="GW818" s="227"/>
      <c r="GX818" s="227"/>
      <c r="GY818" s="227"/>
      <c r="GZ818" s="227"/>
      <c r="HA818" s="227"/>
      <c r="HB818" s="227"/>
      <c r="HC818" s="227"/>
      <c r="HD818" s="227"/>
      <c r="HE818" s="227"/>
      <c r="HF818" s="227"/>
      <c r="HG818" s="227"/>
      <c r="HH818" s="227"/>
      <c r="HI818" s="227"/>
      <c r="HJ818" s="227"/>
      <c r="HK818" s="227"/>
      <c r="HL818" s="227"/>
      <c r="HM818" s="227"/>
      <c r="HN818" s="227"/>
      <c r="HO818" s="227"/>
      <c r="HP818" s="227"/>
      <c r="HQ818" s="227"/>
      <c r="HR818" s="227"/>
      <c r="HS818" s="227"/>
      <c r="HT818" s="227"/>
      <c r="HU818" s="227"/>
      <c r="HV818" s="227"/>
      <c r="HW818" s="227"/>
      <c r="HX818" s="227"/>
      <c r="HY818" s="227"/>
      <c r="HZ818" s="227"/>
      <c r="IA818" s="227"/>
      <c r="IB818" s="227"/>
      <c r="IC818" s="227"/>
      <c r="ID818" s="227"/>
      <c r="IE818" s="227"/>
      <c r="IF818" s="227"/>
      <c r="IG818" s="227"/>
      <c r="IH818" s="227"/>
      <c r="II818" s="227"/>
      <c r="IJ818" s="227"/>
      <c r="IK818" s="227"/>
      <c r="IL818" s="227"/>
      <c r="IM818" s="227"/>
      <c r="IN818" s="227"/>
      <c r="IO818" s="227"/>
      <c r="IP818" s="227"/>
      <c r="IQ818" s="227"/>
      <c r="IR818" s="227"/>
      <c r="IS818" s="227"/>
      <c r="IT818" s="227"/>
      <c r="IU818" s="227"/>
      <c r="IV818" s="227"/>
      <c r="IW818" s="227"/>
      <c r="IX818" s="227"/>
      <c r="IY818" s="227"/>
      <c r="IZ818" s="227"/>
      <c r="JA818" s="227"/>
      <c r="JB818" s="227"/>
      <c r="JC818" s="227"/>
      <c r="JD818" s="227"/>
      <c r="JE818" s="227"/>
      <c r="JF818" s="227"/>
      <c r="JG818" s="227"/>
      <c r="JH818" s="227"/>
      <c r="JI818" s="227"/>
      <c r="JJ818" s="227"/>
      <c r="JK818" s="227"/>
      <c r="JL818" s="227"/>
      <c r="JM818" s="227"/>
      <c r="JN818" s="227"/>
      <c r="JO818" s="227"/>
      <c r="JP818" s="227"/>
      <c r="JQ818" s="227"/>
      <c r="JR818" s="227"/>
      <c r="JS818" s="227"/>
      <c r="JT818" s="227"/>
      <c r="JU818" s="227"/>
      <c r="JV818" s="227"/>
      <c r="JW818" s="227"/>
      <c r="JX818" s="227"/>
      <c r="JY818" s="227"/>
      <c r="JZ818" s="227"/>
      <c r="KA818" s="227"/>
      <c r="KB818" s="227"/>
      <c r="KC818" s="227"/>
      <c r="KD818" s="227"/>
      <c r="KE818" s="227"/>
      <c r="KF818" s="227"/>
      <c r="KG818" s="227"/>
      <c r="KH818" s="227"/>
      <c r="KI818" s="227"/>
      <c r="KJ818" s="227"/>
      <c r="KK818" s="227"/>
      <c r="KL818" s="227"/>
      <c r="KM818" s="227"/>
      <c r="KN818" s="227"/>
      <c r="KO818" s="227"/>
      <c r="KP818" s="227"/>
      <c r="KQ818" s="227"/>
      <c r="KR818" s="227"/>
      <c r="KS818" s="227"/>
      <c r="KT818" s="227"/>
      <c r="KU818" s="227"/>
      <c r="KV818" s="227"/>
      <c r="KW818" s="227"/>
      <c r="KX818" s="227"/>
      <c r="KY818" s="227"/>
      <c r="KZ818" s="227"/>
      <c r="LA818" s="227"/>
      <c r="LB818" s="227"/>
      <c r="LC818" s="227"/>
      <c r="LD818" s="227"/>
      <c r="LE818" s="227"/>
      <c r="LF818" s="227"/>
      <c r="LG818" s="227"/>
      <c r="LH818" s="227"/>
      <c r="LI818" s="227"/>
      <c r="LJ818" s="227"/>
      <c r="LK818" s="227"/>
      <c r="LL818" s="227"/>
      <c r="LM818" s="227"/>
      <c r="LN818" s="227"/>
      <c r="LO818" s="227"/>
      <c r="LP818" s="227"/>
      <c r="LQ818" s="227"/>
      <c r="LR818" s="227"/>
      <c r="LS818" s="227"/>
      <c r="LT818" s="227"/>
      <c r="LU818" s="227"/>
      <c r="LV818" s="227"/>
      <c r="LW818" s="227"/>
      <c r="LX818" s="227"/>
      <c r="LY818" s="227"/>
      <c r="LZ818" s="227"/>
      <c r="MA818" s="227"/>
      <c r="MB818" s="227"/>
      <c r="MC818" s="227"/>
      <c r="MD818" s="227"/>
      <c r="ME818" s="227"/>
      <c r="MF818" s="227"/>
      <c r="MG818" s="227"/>
      <c r="MH818" s="227"/>
      <c r="MI818" s="227"/>
      <c r="MJ818" s="227"/>
      <c r="MK818" s="227"/>
      <c r="ML818" s="227"/>
      <c r="MM818" s="227"/>
      <c r="MN818" s="227"/>
      <c r="MO818" s="227"/>
      <c r="MP818" s="227"/>
      <c r="MQ818" s="227"/>
      <c r="MR818" s="227"/>
      <c r="MS818" s="227"/>
      <c r="MT818" s="227"/>
      <c r="MU818" s="227"/>
      <c r="MV818" s="227"/>
      <c r="MW818" s="227"/>
      <c r="MX818" s="227"/>
      <c r="MY818" s="227"/>
      <c r="MZ818" s="227"/>
      <c r="NA818" s="227"/>
      <c r="NB818" s="227"/>
      <c r="NC818" s="227"/>
      <c r="ND818" s="227"/>
      <c r="NE818" s="227"/>
      <c r="NF818" s="227"/>
      <c r="NG818" s="227"/>
      <c r="NH818" s="227"/>
      <c r="NI818" s="227"/>
      <c r="NJ818" s="227"/>
      <c r="NK818" s="227"/>
      <c r="NL818" s="227"/>
      <c r="NM818" s="227"/>
      <c r="NN818" s="227"/>
      <c r="NO818" s="227"/>
      <c r="NP818" s="227"/>
      <c r="NQ818" s="227"/>
      <c r="NR818" s="227"/>
      <c r="NS818" s="227"/>
      <c r="NT818" s="227"/>
      <c r="NU818" s="227"/>
      <c r="NV818" s="227"/>
      <c r="NW818" s="227"/>
      <c r="NX818" s="227"/>
      <c r="NY818" s="227"/>
      <c r="NZ818" s="227"/>
      <c r="OA818" s="227"/>
      <c r="OB818" s="227"/>
      <c r="OC818" s="227"/>
      <c r="OD818" s="227"/>
      <c r="OE818" s="227"/>
      <c r="OF818" s="227"/>
      <c r="OG818" s="227"/>
      <c r="OH818" s="227"/>
      <c r="OI818" s="227"/>
      <c r="OJ818" s="227"/>
      <c r="OK818" s="227"/>
      <c r="OL818" s="227"/>
      <c r="OM818" s="227"/>
      <c r="ON818" s="227"/>
      <c r="OO818" s="227"/>
      <c r="OP818" s="227"/>
      <c r="OQ818" s="227"/>
      <c r="OR818" s="227"/>
      <c r="OS818" s="227"/>
      <c r="OT818" s="227"/>
      <c r="OU818" s="227"/>
      <c r="OV818" s="227"/>
      <c r="OW818" s="227"/>
      <c r="OX818" s="227"/>
      <c r="OY818" s="227"/>
      <c r="OZ818" s="227"/>
      <c r="PA818" s="227"/>
      <c r="PB818" s="227"/>
      <c r="PC818" s="227"/>
      <c r="PD818" s="227"/>
      <c r="PE818" s="227"/>
      <c r="PF818" s="227"/>
      <c r="PG818" s="227"/>
      <c r="PH818" s="227"/>
      <c r="PI818" s="227"/>
      <c r="PJ818" s="227"/>
      <c r="PK818" s="227"/>
      <c r="PL818" s="227"/>
      <c r="PM818" s="227"/>
      <c r="PN818" s="227"/>
      <c r="PO818" s="227"/>
      <c r="PP818" s="227"/>
      <c r="PQ818" s="227"/>
      <c r="PR818" s="227"/>
      <c r="PS818" s="227"/>
      <c r="PT818" s="227"/>
      <c r="PU818" s="227"/>
      <c r="PV818" s="227"/>
      <c r="PW818" s="227"/>
      <c r="PX818" s="227"/>
      <c r="PY818" s="227"/>
      <c r="PZ818" s="227"/>
      <c r="QA818" s="227"/>
      <c r="QB818" s="227"/>
      <c r="QC818" s="227"/>
      <c r="QD818" s="227"/>
      <c r="QE818" s="227"/>
      <c r="QF818" s="227"/>
      <c r="QG818" s="227"/>
      <c r="QH818" s="227"/>
      <c r="QI818" s="227"/>
      <c r="QJ818" s="227"/>
      <c r="QK818" s="227"/>
      <c r="QL818" s="227"/>
      <c r="QM818" s="227"/>
      <c r="QN818" s="227"/>
      <c r="QO818" s="227"/>
      <c r="QP818" s="227"/>
      <c r="QQ818" s="227"/>
      <c r="QR818" s="227"/>
      <c r="QS818" s="227"/>
      <c r="QT818" s="227"/>
      <c r="QU818" s="227"/>
      <c r="QV818" s="227"/>
      <c r="QW818" s="227"/>
      <c r="QX818" s="227"/>
      <c r="QY818" s="227"/>
      <c r="QZ818" s="227"/>
      <c r="RA818" s="227"/>
      <c r="RB818" s="227"/>
      <c r="RC818" s="227"/>
      <c r="RD818" s="227"/>
      <c r="RE818" s="227"/>
      <c r="RF818" s="227"/>
      <c r="RG818" s="227"/>
      <c r="RH818" s="227"/>
      <c r="RI818" s="227"/>
      <c r="RJ818" s="227"/>
      <c r="RK818" s="227"/>
      <c r="RL818" s="227"/>
      <c r="RM818" s="227"/>
      <c r="RN818" s="227"/>
      <c r="RO818" s="227"/>
      <c r="RP818" s="227"/>
      <c r="RQ818" s="227"/>
      <c r="RR818" s="227"/>
      <c r="RS818" s="227"/>
      <c r="RT818" s="227"/>
      <c r="RU818" s="227"/>
      <c r="RV818" s="227"/>
      <c r="RW818" s="227"/>
      <c r="RX818" s="227"/>
      <c r="RY818" s="227"/>
      <c r="RZ818" s="227"/>
      <c r="SA818" s="227"/>
      <c r="SB818" s="227"/>
    </row>
    <row r="819" spans="1:496" s="233" customFormat="1" ht="15" customHeight="1" x14ac:dyDescent="0.25">
      <c r="A819" s="231"/>
      <c r="B819" s="231"/>
      <c r="D819" s="231"/>
      <c r="F819" s="227"/>
      <c r="G819" s="227"/>
      <c r="H819" s="227"/>
      <c r="I819" s="227"/>
      <c r="J819" s="227"/>
      <c r="K819" s="227"/>
      <c r="L819" s="227"/>
      <c r="M819" s="227"/>
      <c r="N819" s="227"/>
      <c r="O819" s="227"/>
      <c r="P819" s="227"/>
      <c r="Q819" s="227"/>
      <c r="R819" s="227"/>
      <c r="S819" s="227"/>
      <c r="T819" s="227"/>
      <c r="U819" s="227"/>
      <c r="V819" s="227"/>
      <c r="W819" s="227"/>
      <c r="X819" s="227"/>
      <c r="Y819" s="227"/>
      <c r="Z819" s="227"/>
      <c r="AA819" s="227"/>
      <c r="AB819" s="227"/>
      <c r="AC819" s="227"/>
      <c r="AD819" s="227"/>
      <c r="AE819" s="227"/>
      <c r="AF819" s="227"/>
      <c r="AG819" s="227"/>
      <c r="AH819" s="227"/>
      <c r="AI819" s="227"/>
      <c r="AJ819" s="227"/>
      <c r="AK819" s="227"/>
      <c r="AL819" s="227"/>
      <c r="AM819" s="227"/>
      <c r="AN819" s="227"/>
      <c r="AO819" s="227"/>
      <c r="AP819" s="227"/>
      <c r="AQ819" s="227"/>
      <c r="AR819" s="227"/>
      <c r="AS819" s="227"/>
      <c r="AT819" s="227"/>
      <c r="AU819" s="227"/>
      <c r="AV819" s="227"/>
      <c r="AW819" s="227"/>
      <c r="AX819" s="227"/>
      <c r="AY819" s="227"/>
      <c r="AZ819" s="227"/>
      <c r="BA819" s="227"/>
      <c r="BB819" s="227"/>
      <c r="BC819" s="227"/>
      <c r="BD819" s="227"/>
      <c r="BE819" s="227"/>
      <c r="BF819" s="227"/>
      <c r="BG819" s="227"/>
      <c r="BH819" s="227"/>
      <c r="BI819" s="227"/>
      <c r="BJ819" s="227"/>
      <c r="BK819" s="227"/>
      <c r="BL819" s="227"/>
      <c r="BM819" s="227"/>
      <c r="BN819" s="227"/>
      <c r="BO819" s="227"/>
      <c r="BP819" s="227"/>
      <c r="BQ819" s="227"/>
      <c r="BR819" s="227"/>
      <c r="BS819" s="227"/>
      <c r="BT819" s="227"/>
      <c r="BU819" s="227"/>
      <c r="BV819" s="227"/>
      <c r="BW819" s="227"/>
      <c r="BX819" s="227"/>
      <c r="BY819" s="227"/>
      <c r="BZ819" s="227"/>
      <c r="CA819" s="227"/>
      <c r="CB819" s="227"/>
      <c r="CC819" s="227"/>
      <c r="CD819" s="227"/>
      <c r="CE819" s="227"/>
      <c r="CF819" s="227"/>
      <c r="CG819" s="227"/>
      <c r="CH819" s="227"/>
      <c r="CI819" s="227"/>
      <c r="CJ819" s="227"/>
      <c r="CK819" s="227"/>
      <c r="CL819" s="227"/>
      <c r="CM819" s="227"/>
      <c r="CN819" s="227"/>
      <c r="CO819" s="227"/>
      <c r="CP819" s="227"/>
      <c r="CQ819" s="227"/>
      <c r="CR819" s="227"/>
      <c r="CS819" s="227"/>
      <c r="CT819" s="227"/>
      <c r="CU819" s="227"/>
      <c r="CV819" s="227"/>
      <c r="CW819" s="227"/>
      <c r="CX819" s="227"/>
      <c r="CY819" s="227"/>
      <c r="CZ819" s="227"/>
      <c r="DA819" s="227"/>
      <c r="DB819" s="227"/>
      <c r="DC819" s="227"/>
      <c r="DD819" s="227"/>
      <c r="DE819" s="227"/>
      <c r="DF819" s="227"/>
      <c r="DG819" s="227"/>
      <c r="DH819" s="227"/>
      <c r="DI819" s="227"/>
      <c r="DJ819" s="227"/>
      <c r="DK819" s="227"/>
      <c r="DL819" s="227"/>
      <c r="DM819" s="227"/>
      <c r="DN819" s="227"/>
      <c r="DO819" s="227"/>
      <c r="DP819" s="227"/>
      <c r="DQ819" s="227"/>
      <c r="DR819" s="227"/>
      <c r="DS819" s="227"/>
      <c r="DT819" s="227"/>
      <c r="DU819" s="227"/>
      <c r="DV819" s="227"/>
      <c r="DW819" s="227"/>
      <c r="DX819" s="227"/>
      <c r="DY819" s="227"/>
      <c r="DZ819" s="227"/>
      <c r="EA819" s="227"/>
      <c r="EB819" s="227"/>
      <c r="EC819" s="227"/>
      <c r="ED819" s="227"/>
      <c r="EE819" s="227"/>
      <c r="EF819" s="227"/>
      <c r="EG819" s="227"/>
      <c r="EH819" s="227"/>
      <c r="EI819" s="227"/>
      <c r="EJ819" s="227"/>
      <c r="EK819" s="227"/>
      <c r="EL819" s="227"/>
      <c r="EM819" s="227"/>
      <c r="EN819" s="227"/>
      <c r="EO819" s="227"/>
      <c r="EP819" s="227"/>
      <c r="EQ819" s="227"/>
      <c r="ER819" s="227"/>
      <c r="ES819" s="227"/>
      <c r="ET819" s="227"/>
      <c r="EU819" s="227"/>
      <c r="EV819" s="227"/>
      <c r="EW819" s="227"/>
      <c r="EX819" s="227"/>
      <c r="EY819" s="227"/>
      <c r="EZ819" s="227"/>
      <c r="FA819" s="227"/>
      <c r="FB819" s="227"/>
      <c r="FC819" s="227"/>
      <c r="FD819" s="227"/>
      <c r="FE819" s="227"/>
      <c r="FF819" s="227"/>
      <c r="FG819" s="227"/>
      <c r="FH819" s="227"/>
      <c r="FI819" s="227"/>
      <c r="FJ819" s="227"/>
      <c r="FK819" s="227"/>
      <c r="FL819" s="227"/>
      <c r="FM819" s="227"/>
      <c r="FN819" s="227"/>
      <c r="FO819" s="227"/>
      <c r="FP819" s="227"/>
      <c r="FQ819" s="227"/>
      <c r="FR819" s="227"/>
      <c r="FS819" s="227"/>
      <c r="FT819" s="227"/>
      <c r="FU819" s="227"/>
      <c r="FV819" s="227"/>
      <c r="FW819" s="227"/>
      <c r="FX819" s="227"/>
      <c r="FY819" s="227"/>
      <c r="FZ819" s="227"/>
      <c r="GA819" s="227"/>
      <c r="GB819" s="227"/>
      <c r="GC819" s="227"/>
      <c r="GD819" s="227"/>
      <c r="GE819" s="227"/>
      <c r="GF819" s="227"/>
      <c r="GG819" s="227"/>
      <c r="GH819" s="227"/>
      <c r="GI819" s="227"/>
      <c r="GJ819" s="227"/>
      <c r="GK819" s="227"/>
      <c r="GL819" s="227"/>
      <c r="GM819" s="227"/>
      <c r="GN819" s="227"/>
      <c r="GO819" s="227"/>
      <c r="GP819" s="227"/>
      <c r="GQ819" s="227"/>
      <c r="GR819" s="227"/>
      <c r="GS819" s="227"/>
      <c r="GT819" s="227"/>
      <c r="GU819" s="227"/>
      <c r="GV819" s="227"/>
      <c r="GW819" s="227"/>
      <c r="GX819" s="227"/>
      <c r="GY819" s="227"/>
      <c r="GZ819" s="227"/>
      <c r="HA819" s="227"/>
      <c r="HB819" s="227"/>
      <c r="HC819" s="227"/>
      <c r="HD819" s="227"/>
      <c r="HE819" s="227"/>
      <c r="HF819" s="227"/>
      <c r="HG819" s="227"/>
      <c r="HH819" s="227"/>
      <c r="HI819" s="227"/>
      <c r="HJ819" s="227"/>
      <c r="HK819" s="227"/>
      <c r="HL819" s="227"/>
      <c r="HM819" s="227"/>
      <c r="HN819" s="227"/>
      <c r="HO819" s="227"/>
      <c r="HP819" s="227"/>
      <c r="HQ819" s="227"/>
      <c r="HR819" s="227"/>
      <c r="HS819" s="227"/>
      <c r="HT819" s="227"/>
      <c r="HU819" s="227"/>
      <c r="HV819" s="227"/>
      <c r="HW819" s="227"/>
      <c r="HX819" s="227"/>
      <c r="HY819" s="227"/>
      <c r="HZ819" s="227"/>
      <c r="IA819" s="227"/>
      <c r="IB819" s="227"/>
      <c r="IC819" s="227"/>
      <c r="ID819" s="227"/>
      <c r="IE819" s="227"/>
      <c r="IF819" s="227"/>
      <c r="IG819" s="227"/>
      <c r="IH819" s="227"/>
      <c r="II819" s="227"/>
      <c r="IJ819" s="227"/>
      <c r="IK819" s="227"/>
      <c r="IL819" s="227"/>
      <c r="IM819" s="227"/>
      <c r="IN819" s="227"/>
      <c r="IO819" s="227"/>
      <c r="IP819" s="227"/>
      <c r="IQ819" s="227"/>
      <c r="IR819" s="227"/>
      <c r="IS819" s="227"/>
      <c r="IT819" s="227"/>
      <c r="IU819" s="227"/>
      <c r="IV819" s="227"/>
      <c r="IW819" s="227"/>
      <c r="IX819" s="227"/>
      <c r="IY819" s="227"/>
      <c r="IZ819" s="227"/>
      <c r="JA819" s="227"/>
      <c r="JB819" s="227"/>
      <c r="JC819" s="227"/>
      <c r="JD819" s="227"/>
      <c r="JE819" s="227"/>
      <c r="JF819" s="227"/>
      <c r="JG819" s="227"/>
      <c r="JH819" s="227"/>
      <c r="JI819" s="227"/>
      <c r="JJ819" s="227"/>
      <c r="JK819" s="227"/>
      <c r="JL819" s="227"/>
      <c r="JM819" s="227"/>
      <c r="JN819" s="227"/>
      <c r="JO819" s="227"/>
      <c r="JP819" s="227"/>
      <c r="JQ819" s="227"/>
      <c r="JR819" s="227"/>
      <c r="JS819" s="227"/>
      <c r="JT819" s="227"/>
      <c r="JU819" s="227"/>
      <c r="JV819" s="227"/>
      <c r="JW819" s="227"/>
      <c r="JX819" s="227"/>
      <c r="JY819" s="227"/>
      <c r="JZ819" s="227"/>
      <c r="KA819" s="227"/>
      <c r="KB819" s="227"/>
      <c r="KC819" s="227"/>
      <c r="KD819" s="227"/>
      <c r="KE819" s="227"/>
      <c r="KF819" s="227"/>
      <c r="KG819" s="227"/>
      <c r="KH819" s="227"/>
      <c r="KI819" s="227"/>
      <c r="KJ819" s="227"/>
      <c r="KK819" s="227"/>
      <c r="KL819" s="227"/>
      <c r="KM819" s="227"/>
      <c r="KN819" s="227"/>
      <c r="KO819" s="227"/>
      <c r="KP819" s="227"/>
      <c r="KQ819" s="227"/>
      <c r="KR819" s="227"/>
      <c r="KS819" s="227"/>
      <c r="KT819" s="227"/>
      <c r="KU819" s="227"/>
      <c r="KV819" s="227"/>
      <c r="KW819" s="227"/>
      <c r="KX819" s="227"/>
      <c r="KY819" s="227"/>
      <c r="KZ819" s="227"/>
      <c r="LA819" s="227"/>
      <c r="LB819" s="227"/>
      <c r="LC819" s="227"/>
      <c r="LD819" s="227"/>
      <c r="LE819" s="227"/>
      <c r="LF819" s="227"/>
      <c r="LG819" s="227"/>
      <c r="LH819" s="227"/>
      <c r="LI819" s="227"/>
      <c r="LJ819" s="227"/>
      <c r="LK819" s="227"/>
      <c r="LL819" s="227"/>
      <c r="LM819" s="227"/>
      <c r="LN819" s="227"/>
      <c r="LO819" s="227"/>
      <c r="LP819" s="227"/>
      <c r="LQ819" s="227"/>
      <c r="LR819" s="227"/>
      <c r="LS819" s="227"/>
      <c r="LT819" s="227"/>
      <c r="LU819" s="227"/>
      <c r="LV819" s="227"/>
      <c r="LW819" s="227"/>
      <c r="LX819" s="227"/>
      <c r="LY819" s="227"/>
      <c r="LZ819" s="227"/>
      <c r="MA819" s="227"/>
      <c r="MB819" s="227"/>
      <c r="MC819" s="227"/>
      <c r="MD819" s="227"/>
      <c r="ME819" s="227"/>
      <c r="MF819" s="227"/>
      <c r="MG819" s="227"/>
      <c r="MH819" s="227"/>
      <c r="MI819" s="227"/>
      <c r="MJ819" s="227"/>
      <c r="MK819" s="227"/>
      <c r="ML819" s="227"/>
      <c r="MM819" s="227"/>
      <c r="MN819" s="227"/>
      <c r="MO819" s="227"/>
      <c r="MP819" s="227"/>
      <c r="MQ819" s="227"/>
      <c r="MR819" s="227"/>
      <c r="MS819" s="227"/>
      <c r="MT819" s="227"/>
      <c r="MU819" s="227"/>
      <c r="MV819" s="227"/>
      <c r="MW819" s="227"/>
      <c r="MX819" s="227"/>
      <c r="MY819" s="227"/>
      <c r="MZ819" s="227"/>
      <c r="NA819" s="227"/>
      <c r="NB819" s="227"/>
      <c r="NC819" s="227"/>
      <c r="ND819" s="227"/>
      <c r="NE819" s="227"/>
      <c r="NF819" s="227"/>
      <c r="NG819" s="227"/>
      <c r="NH819" s="227"/>
      <c r="NI819" s="227"/>
      <c r="NJ819" s="227"/>
      <c r="NK819" s="227"/>
      <c r="NL819" s="227"/>
      <c r="NM819" s="227"/>
      <c r="NN819" s="227"/>
      <c r="NO819" s="227"/>
      <c r="NP819" s="227"/>
      <c r="NQ819" s="227"/>
      <c r="NR819" s="227"/>
      <c r="NS819" s="227"/>
      <c r="NT819" s="227"/>
      <c r="NU819" s="227"/>
      <c r="NV819" s="227"/>
      <c r="NW819" s="227"/>
      <c r="NX819" s="227"/>
      <c r="NY819" s="227"/>
      <c r="NZ819" s="227"/>
      <c r="OA819" s="227"/>
      <c r="OB819" s="227"/>
      <c r="OC819" s="227"/>
      <c r="OD819" s="227"/>
      <c r="OE819" s="227"/>
      <c r="OF819" s="227"/>
      <c r="OG819" s="227"/>
      <c r="OH819" s="227"/>
      <c r="OI819" s="227"/>
      <c r="OJ819" s="227"/>
      <c r="OK819" s="227"/>
      <c r="OL819" s="227"/>
      <c r="OM819" s="227"/>
      <c r="ON819" s="227"/>
      <c r="OO819" s="227"/>
      <c r="OP819" s="227"/>
      <c r="OQ819" s="227"/>
      <c r="OR819" s="227"/>
      <c r="OS819" s="227"/>
      <c r="OT819" s="227"/>
      <c r="OU819" s="227"/>
      <c r="OV819" s="227"/>
      <c r="OW819" s="227"/>
      <c r="OX819" s="227"/>
      <c r="OY819" s="227"/>
      <c r="OZ819" s="227"/>
      <c r="PA819" s="227"/>
      <c r="PB819" s="227"/>
      <c r="PC819" s="227"/>
      <c r="PD819" s="227"/>
      <c r="PE819" s="227"/>
      <c r="PF819" s="227"/>
      <c r="PG819" s="227"/>
      <c r="PH819" s="227"/>
      <c r="PI819" s="227"/>
      <c r="PJ819" s="227"/>
      <c r="PK819" s="227"/>
      <c r="PL819" s="227"/>
      <c r="PM819" s="227"/>
      <c r="PN819" s="227"/>
      <c r="PO819" s="227"/>
      <c r="PP819" s="227"/>
      <c r="PQ819" s="227"/>
      <c r="PR819" s="227"/>
      <c r="PS819" s="227"/>
      <c r="PT819" s="227"/>
      <c r="PU819" s="227"/>
      <c r="PV819" s="227"/>
      <c r="PW819" s="227"/>
      <c r="PX819" s="227"/>
      <c r="PY819" s="227"/>
      <c r="PZ819" s="227"/>
      <c r="QA819" s="227"/>
      <c r="QB819" s="227"/>
      <c r="QC819" s="227"/>
      <c r="QD819" s="227"/>
      <c r="QE819" s="227"/>
      <c r="QF819" s="227"/>
      <c r="QG819" s="227"/>
      <c r="QH819" s="227"/>
      <c r="QI819" s="227"/>
      <c r="QJ819" s="227"/>
      <c r="QK819" s="227"/>
      <c r="QL819" s="227"/>
      <c r="QM819" s="227"/>
      <c r="QN819" s="227"/>
      <c r="QO819" s="227"/>
      <c r="QP819" s="227"/>
      <c r="QQ819" s="227"/>
      <c r="QR819" s="227"/>
      <c r="QS819" s="227"/>
      <c r="QT819" s="227"/>
      <c r="QU819" s="227"/>
      <c r="QV819" s="227"/>
      <c r="QW819" s="227"/>
      <c r="QX819" s="227"/>
      <c r="QY819" s="227"/>
      <c r="QZ819" s="227"/>
      <c r="RA819" s="227"/>
      <c r="RB819" s="227"/>
      <c r="RC819" s="227"/>
      <c r="RD819" s="227"/>
      <c r="RE819" s="227"/>
      <c r="RF819" s="227"/>
      <c r="RG819" s="227"/>
      <c r="RH819" s="227"/>
      <c r="RI819" s="227"/>
      <c r="RJ819" s="227"/>
      <c r="RK819" s="227"/>
      <c r="RL819" s="227"/>
      <c r="RM819" s="227"/>
      <c r="RN819" s="227"/>
      <c r="RO819" s="227"/>
      <c r="RP819" s="227"/>
      <c r="RQ819" s="227"/>
      <c r="RR819" s="227"/>
      <c r="RS819" s="227"/>
      <c r="RT819" s="227"/>
      <c r="RU819" s="227"/>
      <c r="RV819" s="227"/>
      <c r="RW819" s="227"/>
      <c r="RX819" s="227"/>
      <c r="RY819" s="227"/>
      <c r="RZ819" s="227"/>
      <c r="SA819" s="227"/>
      <c r="SB819" s="227"/>
    </row>
    <row r="820" spans="1:496" ht="15" customHeight="1" x14ac:dyDescent="0.25">
      <c r="A820" s="228"/>
    </row>
    <row r="821" spans="1:496" ht="15" customHeight="1" x14ac:dyDescent="0.25">
      <c r="A821" s="228" t="s">
        <v>1092</v>
      </c>
      <c r="B821" s="228">
        <v>210</v>
      </c>
      <c r="E821" s="227" t="s">
        <v>756</v>
      </c>
    </row>
    <row r="822" spans="1:496" ht="15" customHeight="1" x14ac:dyDescent="0.25">
      <c r="A822" s="228" t="s">
        <v>1093</v>
      </c>
      <c r="B822" s="228">
        <v>210001</v>
      </c>
      <c r="E822" s="227" t="s">
        <v>523</v>
      </c>
    </row>
    <row r="823" spans="1:496" ht="15" customHeight="1" x14ac:dyDescent="0.25">
      <c r="A823" s="228" t="s">
        <v>1094</v>
      </c>
      <c r="B823" s="228">
        <v>210002</v>
      </c>
      <c r="E823" s="227" t="s">
        <v>524</v>
      </c>
    </row>
    <row r="824" spans="1:496" ht="15" customHeight="1" x14ac:dyDescent="0.25">
      <c r="A824" s="228" t="s">
        <v>1095</v>
      </c>
      <c r="B824" s="228">
        <v>210003</v>
      </c>
      <c r="E824" s="227" t="s">
        <v>525</v>
      </c>
    </row>
    <row r="825" spans="1:496" ht="15" customHeight="1" x14ac:dyDescent="0.25">
      <c r="A825" s="228" t="s">
        <v>1096</v>
      </c>
      <c r="B825" s="228">
        <v>210004</v>
      </c>
      <c r="E825" s="227" t="s">
        <v>526</v>
      </c>
    </row>
    <row r="826" spans="1:496" ht="15" customHeight="1" x14ac:dyDescent="0.25">
      <c r="A826" s="228" t="s">
        <v>1097</v>
      </c>
      <c r="B826" s="228">
        <v>210005</v>
      </c>
      <c r="E826" s="227" t="s">
        <v>527</v>
      </c>
    </row>
    <row r="827" spans="1:496" ht="15" customHeight="1" x14ac:dyDescent="0.25">
      <c r="A827" s="228" t="s">
        <v>1098</v>
      </c>
      <c r="B827" s="228">
        <v>210006</v>
      </c>
      <c r="E827" s="227" t="s">
        <v>528</v>
      </c>
    </row>
    <row r="828" spans="1:496" ht="15" customHeight="1" x14ac:dyDescent="0.25">
      <c r="A828" s="228" t="s">
        <v>1099</v>
      </c>
      <c r="B828" s="228">
        <v>210007</v>
      </c>
      <c r="E828" s="227" t="s">
        <v>529</v>
      </c>
    </row>
    <row r="829" spans="1:496" ht="15" customHeight="1" x14ac:dyDescent="0.25">
      <c r="A829" s="228" t="s">
        <v>1100</v>
      </c>
      <c r="B829" s="228">
        <v>210008</v>
      </c>
      <c r="E829" s="227" t="s">
        <v>530</v>
      </c>
    </row>
    <row r="830" spans="1:496" ht="15" customHeight="1" x14ac:dyDescent="0.25">
      <c r="A830" s="228"/>
    </row>
    <row r="831" spans="1:496" ht="15" customHeight="1" x14ac:dyDescent="0.25">
      <c r="A831" s="228" t="s">
        <v>1101</v>
      </c>
      <c r="B831" s="228">
        <v>211</v>
      </c>
      <c r="E831" s="227" t="s">
        <v>757</v>
      </c>
    </row>
    <row r="832" spans="1:496" ht="15" customHeight="1" x14ac:dyDescent="0.25">
      <c r="A832" s="228" t="s">
        <v>1102</v>
      </c>
      <c r="B832" s="228">
        <v>211001</v>
      </c>
      <c r="E832" s="227" t="s">
        <v>531</v>
      </c>
    </row>
    <row r="833" spans="1:496" ht="15" customHeight="1" x14ac:dyDescent="0.25">
      <c r="A833" s="228" t="s">
        <v>1103</v>
      </c>
      <c r="B833" s="228">
        <v>211002</v>
      </c>
      <c r="E833" s="227" t="s">
        <v>532</v>
      </c>
    </row>
    <row r="834" spans="1:496" ht="15" customHeight="1" x14ac:dyDescent="0.25">
      <c r="A834" s="228" t="s">
        <v>1104</v>
      </c>
      <c r="B834" s="228">
        <v>211003</v>
      </c>
      <c r="E834" s="227" t="s">
        <v>533</v>
      </c>
    </row>
    <row r="835" spans="1:496" ht="15" customHeight="1" x14ac:dyDescent="0.25">
      <c r="A835" s="228" t="s">
        <v>1105</v>
      </c>
      <c r="B835" s="228">
        <v>211004</v>
      </c>
      <c r="E835" s="227" t="s">
        <v>534</v>
      </c>
    </row>
    <row r="836" spans="1:496" ht="15" customHeight="1" x14ac:dyDescent="0.25">
      <c r="A836" s="228" t="s">
        <v>1106</v>
      </c>
      <c r="B836" s="228">
        <v>211005</v>
      </c>
      <c r="E836" s="227" t="s">
        <v>535</v>
      </c>
    </row>
    <row r="837" spans="1:496" s="233" customFormat="1" ht="15" customHeight="1" x14ac:dyDescent="0.25">
      <c r="A837" s="231"/>
      <c r="B837" s="231"/>
      <c r="D837" s="231"/>
      <c r="F837" s="227"/>
      <c r="G837" s="227"/>
      <c r="H837" s="227"/>
      <c r="I837" s="227"/>
      <c r="J837" s="227"/>
      <c r="K837" s="227"/>
      <c r="L837" s="227"/>
      <c r="M837" s="227"/>
      <c r="N837" s="227"/>
      <c r="O837" s="227"/>
      <c r="P837" s="227"/>
      <c r="Q837" s="227"/>
      <c r="R837" s="227"/>
      <c r="S837" s="227"/>
      <c r="T837" s="227"/>
      <c r="U837" s="227"/>
      <c r="V837" s="227"/>
      <c r="W837" s="227"/>
      <c r="X837" s="227"/>
      <c r="Y837" s="227"/>
      <c r="Z837" s="227"/>
      <c r="AA837" s="227"/>
      <c r="AB837" s="227"/>
      <c r="AC837" s="227"/>
      <c r="AD837" s="227"/>
      <c r="AE837" s="227"/>
      <c r="AF837" s="227"/>
      <c r="AG837" s="227"/>
      <c r="AH837" s="227"/>
      <c r="AI837" s="227"/>
      <c r="AJ837" s="227"/>
      <c r="AK837" s="227"/>
      <c r="AL837" s="227"/>
      <c r="AM837" s="227"/>
      <c r="AN837" s="227"/>
      <c r="AO837" s="227"/>
      <c r="AP837" s="227"/>
      <c r="AQ837" s="227"/>
      <c r="AR837" s="227"/>
      <c r="AS837" s="227"/>
      <c r="AT837" s="227"/>
      <c r="AU837" s="227"/>
      <c r="AV837" s="227"/>
      <c r="AW837" s="227"/>
      <c r="AX837" s="227"/>
      <c r="AY837" s="227"/>
      <c r="AZ837" s="227"/>
      <c r="BA837" s="227"/>
      <c r="BB837" s="227"/>
      <c r="BC837" s="227"/>
      <c r="BD837" s="227"/>
      <c r="BE837" s="227"/>
      <c r="BF837" s="227"/>
      <c r="BG837" s="227"/>
      <c r="BH837" s="227"/>
      <c r="BI837" s="227"/>
      <c r="BJ837" s="227"/>
      <c r="BK837" s="227"/>
      <c r="BL837" s="227"/>
      <c r="BM837" s="227"/>
      <c r="BN837" s="227"/>
      <c r="BO837" s="227"/>
      <c r="BP837" s="227"/>
      <c r="BQ837" s="227"/>
      <c r="BR837" s="227"/>
      <c r="BS837" s="227"/>
      <c r="BT837" s="227"/>
      <c r="BU837" s="227"/>
      <c r="BV837" s="227"/>
      <c r="BW837" s="227"/>
      <c r="BX837" s="227"/>
      <c r="BY837" s="227"/>
      <c r="BZ837" s="227"/>
      <c r="CA837" s="227"/>
      <c r="CB837" s="227"/>
      <c r="CC837" s="227"/>
      <c r="CD837" s="227"/>
      <c r="CE837" s="227"/>
      <c r="CF837" s="227"/>
      <c r="CG837" s="227"/>
      <c r="CH837" s="227"/>
      <c r="CI837" s="227"/>
      <c r="CJ837" s="227"/>
      <c r="CK837" s="227"/>
      <c r="CL837" s="227"/>
      <c r="CM837" s="227"/>
      <c r="CN837" s="227"/>
      <c r="CO837" s="227"/>
      <c r="CP837" s="227"/>
      <c r="CQ837" s="227"/>
      <c r="CR837" s="227"/>
      <c r="CS837" s="227"/>
      <c r="CT837" s="227"/>
      <c r="CU837" s="227"/>
      <c r="CV837" s="227"/>
      <c r="CW837" s="227"/>
      <c r="CX837" s="227"/>
      <c r="CY837" s="227"/>
      <c r="CZ837" s="227"/>
      <c r="DA837" s="227"/>
      <c r="DB837" s="227"/>
      <c r="DC837" s="227"/>
      <c r="DD837" s="227"/>
      <c r="DE837" s="227"/>
      <c r="DF837" s="227"/>
      <c r="DG837" s="227"/>
      <c r="DH837" s="227"/>
      <c r="DI837" s="227"/>
      <c r="DJ837" s="227"/>
      <c r="DK837" s="227"/>
      <c r="DL837" s="227"/>
      <c r="DM837" s="227"/>
      <c r="DN837" s="227"/>
      <c r="DO837" s="227"/>
      <c r="DP837" s="227"/>
      <c r="DQ837" s="227"/>
      <c r="DR837" s="227"/>
      <c r="DS837" s="227"/>
      <c r="DT837" s="227"/>
      <c r="DU837" s="227"/>
      <c r="DV837" s="227"/>
      <c r="DW837" s="227"/>
      <c r="DX837" s="227"/>
      <c r="DY837" s="227"/>
      <c r="DZ837" s="227"/>
      <c r="EA837" s="227"/>
      <c r="EB837" s="227"/>
      <c r="EC837" s="227"/>
      <c r="ED837" s="227"/>
      <c r="EE837" s="227"/>
      <c r="EF837" s="227"/>
      <c r="EG837" s="227"/>
      <c r="EH837" s="227"/>
      <c r="EI837" s="227"/>
      <c r="EJ837" s="227"/>
      <c r="EK837" s="227"/>
      <c r="EL837" s="227"/>
      <c r="EM837" s="227"/>
      <c r="EN837" s="227"/>
      <c r="EO837" s="227"/>
      <c r="EP837" s="227"/>
      <c r="EQ837" s="227"/>
      <c r="ER837" s="227"/>
      <c r="ES837" s="227"/>
      <c r="ET837" s="227"/>
      <c r="EU837" s="227"/>
      <c r="EV837" s="227"/>
      <c r="EW837" s="227"/>
      <c r="EX837" s="227"/>
      <c r="EY837" s="227"/>
      <c r="EZ837" s="227"/>
      <c r="FA837" s="227"/>
      <c r="FB837" s="227"/>
      <c r="FC837" s="227"/>
      <c r="FD837" s="227"/>
      <c r="FE837" s="227"/>
      <c r="FF837" s="227"/>
      <c r="FG837" s="227"/>
      <c r="FH837" s="227"/>
      <c r="FI837" s="227"/>
      <c r="FJ837" s="227"/>
      <c r="FK837" s="227"/>
      <c r="FL837" s="227"/>
      <c r="FM837" s="227"/>
      <c r="FN837" s="227"/>
      <c r="FO837" s="227"/>
      <c r="FP837" s="227"/>
      <c r="FQ837" s="227"/>
      <c r="FR837" s="227"/>
      <c r="FS837" s="227"/>
      <c r="FT837" s="227"/>
      <c r="FU837" s="227"/>
      <c r="FV837" s="227"/>
      <c r="FW837" s="227"/>
      <c r="FX837" s="227"/>
      <c r="FY837" s="227"/>
      <c r="FZ837" s="227"/>
      <c r="GA837" s="227"/>
      <c r="GB837" s="227"/>
      <c r="GC837" s="227"/>
      <c r="GD837" s="227"/>
      <c r="GE837" s="227"/>
      <c r="GF837" s="227"/>
      <c r="GG837" s="227"/>
      <c r="GH837" s="227"/>
      <c r="GI837" s="227"/>
      <c r="GJ837" s="227"/>
      <c r="GK837" s="227"/>
      <c r="GL837" s="227"/>
      <c r="GM837" s="227"/>
      <c r="GN837" s="227"/>
      <c r="GO837" s="227"/>
      <c r="GP837" s="227"/>
      <c r="GQ837" s="227"/>
      <c r="GR837" s="227"/>
      <c r="GS837" s="227"/>
      <c r="GT837" s="227"/>
      <c r="GU837" s="227"/>
      <c r="GV837" s="227"/>
      <c r="GW837" s="227"/>
      <c r="GX837" s="227"/>
      <c r="GY837" s="227"/>
      <c r="GZ837" s="227"/>
      <c r="HA837" s="227"/>
      <c r="HB837" s="227"/>
      <c r="HC837" s="227"/>
      <c r="HD837" s="227"/>
      <c r="HE837" s="227"/>
      <c r="HF837" s="227"/>
      <c r="HG837" s="227"/>
      <c r="HH837" s="227"/>
      <c r="HI837" s="227"/>
      <c r="HJ837" s="227"/>
      <c r="HK837" s="227"/>
      <c r="HL837" s="227"/>
      <c r="HM837" s="227"/>
      <c r="HN837" s="227"/>
      <c r="HO837" s="227"/>
      <c r="HP837" s="227"/>
      <c r="HQ837" s="227"/>
      <c r="HR837" s="227"/>
      <c r="HS837" s="227"/>
      <c r="HT837" s="227"/>
      <c r="HU837" s="227"/>
      <c r="HV837" s="227"/>
      <c r="HW837" s="227"/>
      <c r="HX837" s="227"/>
      <c r="HY837" s="227"/>
      <c r="HZ837" s="227"/>
      <c r="IA837" s="227"/>
      <c r="IB837" s="227"/>
      <c r="IC837" s="227"/>
      <c r="ID837" s="227"/>
      <c r="IE837" s="227"/>
      <c r="IF837" s="227"/>
      <c r="IG837" s="227"/>
      <c r="IH837" s="227"/>
      <c r="II837" s="227"/>
      <c r="IJ837" s="227"/>
      <c r="IK837" s="227"/>
      <c r="IL837" s="227"/>
      <c r="IM837" s="227"/>
      <c r="IN837" s="227"/>
      <c r="IO837" s="227"/>
      <c r="IP837" s="227"/>
      <c r="IQ837" s="227"/>
      <c r="IR837" s="227"/>
      <c r="IS837" s="227"/>
      <c r="IT837" s="227"/>
      <c r="IU837" s="227"/>
      <c r="IV837" s="227"/>
      <c r="IW837" s="227"/>
      <c r="IX837" s="227"/>
      <c r="IY837" s="227"/>
      <c r="IZ837" s="227"/>
      <c r="JA837" s="227"/>
      <c r="JB837" s="227"/>
      <c r="JC837" s="227"/>
      <c r="JD837" s="227"/>
      <c r="JE837" s="227"/>
      <c r="JF837" s="227"/>
      <c r="JG837" s="227"/>
      <c r="JH837" s="227"/>
      <c r="JI837" s="227"/>
      <c r="JJ837" s="227"/>
      <c r="JK837" s="227"/>
      <c r="JL837" s="227"/>
      <c r="JM837" s="227"/>
      <c r="JN837" s="227"/>
      <c r="JO837" s="227"/>
      <c r="JP837" s="227"/>
      <c r="JQ837" s="227"/>
      <c r="JR837" s="227"/>
      <c r="JS837" s="227"/>
      <c r="JT837" s="227"/>
      <c r="JU837" s="227"/>
      <c r="JV837" s="227"/>
      <c r="JW837" s="227"/>
      <c r="JX837" s="227"/>
      <c r="JY837" s="227"/>
      <c r="JZ837" s="227"/>
      <c r="KA837" s="227"/>
      <c r="KB837" s="227"/>
      <c r="KC837" s="227"/>
      <c r="KD837" s="227"/>
      <c r="KE837" s="227"/>
      <c r="KF837" s="227"/>
      <c r="KG837" s="227"/>
      <c r="KH837" s="227"/>
      <c r="KI837" s="227"/>
      <c r="KJ837" s="227"/>
      <c r="KK837" s="227"/>
      <c r="KL837" s="227"/>
      <c r="KM837" s="227"/>
      <c r="KN837" s="227"/>
      <c r="KO837" s="227"/>
      <c r="KP837" s="227"/>
      <c r="KQ837" s="227"/>
      <c r="KR837" s="227"/>
      <c r="KS837" s="227"/>
      <c r="KT837" s="227"/>
      <c r="KU837" s="227"/>
      <c r="KV837" s="227"/>
      <c r="KW837" s="227"/>
      <c r="KX837" s="227"/>
      <c r="KY837" s="227"/>
      <c r="KZ837" s="227"/>
      <c r="LA837" s="227"/>
      <c r="LB837" s="227"/>
      <c r="LC837" s="227"/>
      <c r="LD837" s="227"/>
      <c r="LE837" s="227"/>
      <c r="LF837" s="227"/>
      <c r="LG837" s="227"/>
      <c r="LH837" s="227"/>
      <c r="LI837" s="227"/>
      <c r="LJ837" s="227"/>
      <c r="LK837" s="227"/>
      <c r="LL837" s="227"/>
      <c r="LM837" s="227"/>
      <c r="LN837" s="227"/>
      <c r="LO837" s="227"/>
      <c r="LP837" s="227"/>
      <c r="LQ837" s="227"/>
      <c r="LR837" s="227"/>
      <c r="LS837" s="227"/>
      <c r="LT837" s="227"/>
      <c r="LU837" s="227"/>
      <c r="LV837" s="227"/>
      <c r="LW837" s="227"/>
      <c r="LX837" s="227"/>
      <c r="LY837" s="227"/>
      <c r="LZ837" s="227"/>
      <c r="MA837" s="227"/>
      <c r="MB837" s="227"/>
      <c r="MC837" s="227"/>
      <c r="MD837" s="227"/>
      <c r="ME837" s="227"/>
      <c r="MF837" s="227"/>
      <c r="MG837" s="227"/>
      <c r="MH837" s="227"/>
      <c r="MI837" s="227"/>
      <c r="MJ837" s="227"/>
      <c r="MK837" s="227"/>
      <c r="ML837" s="227"/>
      <c r="MM837" s="227"/>
      <c r="MN837" s="227"/>
      <c r="MO837" s="227"/>
      <c r="MP837" s="227"/>
      <c r="MQ837" s="227"/>
      <c r="MR837" s="227"/>
      <c r="MS837" s="227"/>
      <c r="MT837" s="227"/>
      <c r="MU837" s="227"/>
      <c r="MV837" s="227"/>
      <c r="MW837" s="227"/>
      <c r="MX837" s="227"/>
      <c r="MY837" s="227"/>
      <c r="MZ837" s="227"/>
      <c r="NA837" s="227"/>
      <c r="NB837" s="227"/>
      <c r="NC837" s="227"/>
      <c r="ND837" s="227"/>
      <c r="NE837" s="227"/>
      <c r="NF837" s="227"/>
      <c r="NG837" s="227"/>
      <c r="NH837" s="227"/>
      <c r="NI837" s="227"/>
      <c r="NJ837" s="227"/>
      <c r="NK837" s="227"/>
      <c r="NL837" s="227"/>
      <c r="NM837" s="227"/>
      <c r="NN837" s="227"/>
      <c r="NO837" s="227"/>
      <c r="NP837" s="227"/>
      <c r="NQ837" s="227"/>
      <c r="NR837" s="227"/>
      <c r="NS837" s="227"/>
      <c r="NT837" s="227"/>
      <c r="NU837" s="227"/>
      <c r="NV837" s="227"/>
      <c r="NW837" s="227"/>
      <c r="NX837" s="227"/>
      <c r="NY837" s="227"/>
      <c r="NZ837" s="227"/>
      <c r="OA837" s="227"/>
      <c r="OB837" s="227"/>
      <c r="OC837" s="227"/>
      <c r="OD837" s="227"/>
      <c r="OE837" s="227"/>
      <c r="OF837" s="227"/>
      <c r="OG837" s="227"/>
      <c r="OH837" s="227"/>
      <c r="OI837" s="227"/>
      <c r="OJ837" s="227"/>
      <c r="OK837" s="227"/>
      <c r="OL837" s="227"/>
      <c r="OM837" s="227"/>
      <c r="ON837" s="227"/>
      <c r="OO837" s="227"/>
      <c r="OP837" s="227"/>
      <c r="OQ837" s="227"/>
      <c r="OR837" s="227"/>
      <c r="OS837" s="227"/>
      <c r="OT837" s="227"/>
      <c r="OU837" s="227"/>
      <c r="OV837" s="227"/>
      <c r="OW837" s="227"/>
      <c r="OX837" s="227"/>
      <c r="OY837" s="227"/>
      <c r="OZ837" s="227"/>
      <c r="PA837" s="227"/>
      <c r="PB837" s="227"/>
      <c r="PC837" s="227"/>
      <c r="PD837" s="227"/>
      <c r="PE837" s="227"/>
      <c r="PF837" s="227"/>
      <c r="PG837" s="227"/>
      <c r="PH837" s="227"/>
      <c r="PI837" s="227"/>
      <c r="PJ837" s="227"/>
      <c r="PK837" s="227"/>
      <c r="PL837" s="227"/>
      <c r="PM837" s="227"/>
      <c r="PN837" s="227"/>
      <c r="PO837" s="227"/>
      <c r="PP837" s="227"/>
      <c r="PQ837" s="227"/>
      <c r="PR837" s="227"/>
      <c r="PS837" s="227"/>
      <c r="PT837" s="227"/>
      <c r="PU837" s="227"/>
      <c r="PV837" s="227"/>
      <c r="PW837" s="227"/>
      <c r="PX837" s="227"/>
      <c r="PY837" s="227"/>
      <c r="PZ837" s="227"/>
      <c r="QA837" s="227"/>
      <c r="QB837" s="227"/>
      <c r="QC837" s="227"/>
      <c r="QD837" s="227"/>
      <c r="QE837" s="227"/>
      <c r="QF837" s="227"/>
      <c r="QG837" s="227"/>
      <c r="QH837" s="227"/>
      <c r="QI837" s="227"/>
      <c r="QJ837" s="227"/>
      <c r="QK837" s="227"/>
      <c r="QL837" s="227"/>
      <c r="QM837" s="227"/>
      <c r="QN837" s="227"/>
      <c r="QO837" s="227"/>
      <c r="QP837" s="227"/>
      <c r="QQ837" s="227"/>
      <c r="QR837" s="227"/>
      <c r="QS837" s="227"/>
      <c r="QT837" s="227"/>
      <c r="QU837" s="227"/>
      <c r="QV837" s="227"/>
      <c r="QW837" s="227"/>
      <c r="QX837" s="227"/>
      <c r="QY837" s="227"/>
      <c r="QZ837" s="227"/>
      <c r="RA837" s="227"/>
      <c r="RB837" s="227"/>
      <c r="RC837" s="227"/>
      <c r="RD837" s="227"/>
      <c r="RE837" s="227"/>
      <c r="RF837" s="227"/>
      <c r="RG837" s="227"/>
      <c r="RH837" s="227"/>
      <c r="RI837" s="227"/>
      <c r="RJ837" s="227"/>
      <c r="RK837" s="227"/>
      <c r="RL837" s="227"/>
      <c r="RM837" s="227"/>
      <c r="RN837" s="227"/>
      <c r="RO837" s="227"/>
      <c r="RP837" s="227"/>
      <c r="RQ837" s="227"/>
      <c r="RR837" s="227"/>
      <c r="RS837" s="227"/>
      <c r="RT837" s="227"/>
      <c r="RU837" s="227"/>
      <c r="RV837" s="227"/>
      <c r="RW837" s="227"/>
      <c r="RX837" s="227"/>
      <c r="RY837" s="227"/>
      <c r="RZ837" s="227"/>
      <c r="SA837" s="227"/>
      <c r="SB837" s="227"/>
    </row>
    <row r="838" spans="1:496" s="233" customFormat="1" ht="15" customHeight="1" x14ac:dyDescent="0.25">
      <c r="A838" s="231"/>
      <c r="B838" s="231"/>
      <c r="D838" s="231"/>
      <c r="F838" s="227"/>
      <c r="G838" s="227"/>
      <c r="H838" s="227"/>
      <c r="I838" s="227"/>
      <c r="J838" s="227"/>
      <c r="K838" s="227"/>
      <c r="L838" s="227"/>
      <c r="M838" s="227"/>
      <c r="N838" s="227"/>
      <c r="O838" s="227"/>
      <c r="P838" s="227"/>
      <c r="Q838" s="227"/>
      <c r="R838" s="227"/>
      <c r="S838" s="227"/>
      <c r="T838" s="227"/>
      <c r="U838" s="227"/>
      <c r="V838" s="227"/>
      <c r="W838" s="227"/>
      <c r="X838" s="227"/>
      <c r="Y838" s="227"/>
      <c r="Z838" s="227"/>
      <c r="AA838" s="227"/>
      <c r="AB838" s="227"/>
      <c r="AC838" s="227"/>
      <c r="AD838" s="227"/>
      <c r="AE838" s="227"/>
      <c r="AF838" s="227"/>
      <c r="AG838" s="227"/>
      <c r="AH838" s="227"/>
      <c r="AI838" s="227"/>
      <c r="AJ838" s="227"/>
      <c r="AK838" s="227"/>
      <c r="AL838" s="227"/>
      <c r="AM838" s="227"/>
      <c r="AN838" s="227"/>
      <c r="AO838" s="227"/>
      <c r="AP838" s="227"/>
      <c r="AQ838" s="227"/>
      <c r="AR838" s="227"/>
      <c r="AS838" s="227"/>
      <c r="AT838" s="227"/>
      <c r="AU838" s="227"/>
      <c r="AV838" s="227"/>
      <c r="AW838" s="227"/>
      <c r="AX838" s="227"/>
      <c r="AY838" s="227"/>
      <c r="AZ838" s="227"/>
      <c r="BA838" s="227"/>
      <c r="BB838" s="227"/>
      <c r="BC838" s="227"/>
      <c r="BD838" s="227"/>
      <c r="BE838" s="227"/>
      <c r="BF838" s="227"/>
      <c r="BG838" s="227"/>
      <c r="BH838" s="227"/>
      <c r="BI838" s="227"/>
      <c r="BJ838" s="227"/>
      <c r="BK838" s="227"/>
      <c r="BL838" s="227"/>
      <c r="BM838" s="227"/>
      <c r="BN838" s="227"/>
      <c r="BO838" s="227"/>
      <c r="BP838" s="227"/>
      <c r="BQ838" s="227"/>
      <c r="BR838" s="227"/>
      <c r="BS838" s="227"/>
      <c r="BT838" s="227"/>
      <c r="BU838" s="227"/>
      <c r="BV838" s="227"/>
      <c r="BW838" s="227"/>
      <c r="BX838" s="227"/>
      <c r="BY838" s="227"/>
      <c r="BZ838" s="227"/>
      <c r="CA838" s="227"/>
      <c r="CB838" s="227"/>
      <c r="CC838" s="227"/>
      <c r="CD838" s="227"/>
      <c r="CE838" s="227"/>
      <c r="CF838" s="227"/>
      <c r="CG838" s="227"/>
      <c r="CH838" s="227"/>
      <c r="CI838" s="227"/>
      <c r="CJ838" s="227"/>
      <c r="CK838" s="227"/>
      <c r="CL838" s="227"/>
      <c r="CM838" s="227"/>
      <c r="CN838" s="227"/>
      <c r="CO838" s="227"/>
      <c r="CP838" s="227"/>
      <c r="CQ838" s="227"/>
      <c r="CR838" s="227"/>
      <c r="CS838" s="227"/>
      <c r="CT838" s="227"/>
      <c r="CU838" s="227"/>
      <c r="CV838" s="227"/>
      <c r="CW838" s="227"/>
      <c r="CX838" s="227"/>
      <c r="CY838" s="227"/>
      <c r="CZ838" s="227"/>
      <c r="DA838" s="227"/>
      <c r="DB838" s="227"/>
      <c r="DC838" s="227"/>
      <c r="DD838" s="227"/>
      <c r="DE838" s="227"/>
      <c r="DF838" s="227"/>
      <c r="DG838" s="227"/>
      <c r="DH838" s="227"/>
      <c r="DI838" s="227"/>
      <c r="DJ838" s="227"/>
      <c r="DK838" s="227"/>
      <c r="DL838" s="227"/>
      <c r="DM838" s="227"/>
      <c r="DN838" s="227"/>
      <c r="DO838" s="227"/>
      <c r="DP838" s="227"/>
      <c r="DQ838" s="227"/>
      <c r="DR838" s="227"/>
      <c r="DS838" s="227"/>
      <c r="DT838" s="227"/>
      <c r="DU838" s="227"/>
      <c r="DV838" s="227"/>
      <c r="DW838" s="227"/>
      <c r="DX838" s="227"/>
      <c r="DY838" s="227"/>
      <c r="DZ838" s="227"/>
      <c r="EA838" s="227"/>
      <c r="EB838" s="227"/>
      <c r="EC838" s="227"/>
      <c r="ED838" s="227"/>
      <c r="EE838" s="227"/>
      <c r="EF838" s="227"/>
      <c r="EG838" s="227"/>
      <c r="EH838" s="227"/>
      <c r="EI838" s="227"/>
      <c r="EJ838" s="227"/>
      <c r="EK838" s="227"/>
      <c r="EL838" s="227"/>
      <c r="EM838" s="227"/>
      <c r="EN838" s="227"/>
      <c r="EO838" s="227"/>
      <c r="EP838" s="227"/>
      <c r="EQ838" s="227"/>
      <c r="ER838" s="227"/>
      <c r="ES838" s="227"/>
      <c r="ET838" s="227"/>
      <c r="EU838" s="227"/>
      <c r="EV838" s="227"/>
      <c r="EW838" s="227"/>
      <c r="EX838" s="227"/>
      <c r="EY838" s="227"/>
      <c r="EZ838" s="227"/>
      <c r="FA838" s="227"/>
      <c r="FB838" s="227"/>
      <c r="FC838" s="227"/>
      <c r="FD838" s="227"/>
      <c r="FE838" s="227"/>
      <c r="FF838" s="227"/>
      <c r="FG838" s="227"/>
      <c r="FH838" s="227"/>
      <c r="FI838" s="227"/>
      <c r="FJ838" s="227"/>
      <c r="FK838" s="227"/>
      <c r="FL838" s="227"/>
      <c r="FM838" s="227"/>
      <c r="FN838" s="227"/>
      <c r="FO838" s="227"/>
      <c r="FP838" s="227"/>
      <c r="FQ838" s="227"/>
      <c r="FR838" s="227"/>
      <c r="FS838" s="227"/>
      <c r="FT838" s="227"/>
      <c r="FU838" s="227"/>
      <c r="FV838" s="227"/>
      <c r="FW838" s="227"/>
      <c r="FX838" s="227"/>
      <c r="FY838" s="227"/>
      <c r="FZ838" s="227"/>
      <c r="GA838" s="227"/>
      <c r="GB838" s="227"/>
      <c r="GC838" s="227"/>
      <c r="GD838" s="227"/>
      <c r="GE838" s="227"/>
      <c r="GF838" s="227"/>
      <c r="GG838" s="227"/>
      <c r="GH838" s="227"/>
      <c r="GI838" s="227"/>
      <c r="GJ838" s="227"/>
      <c r="GK838" s="227"/>
      <c r="GL838" s="227"/>
      <c r="GM838" s="227"/>
      <c r="GN838" s="227"/>
      <c r="GO838" s="227"/>
      <c r="GP838" s="227"/>
      <c r="GQ838" s="227"/>
      <c r="GR838" s="227"/>
      <c r="GS838" s="227"/>
      <c r="GT838" s="227"/>
      <c r="GU838" s="227"/>
      <c r="GV838" s="227"/>
      <c r="GW838" s="227"/>
      <c r="GX838" s="227"/>
      <c r="GY838" s="227"/>
      <c r="GZ838" s="227"/>
      <c r="HA838" s="227"/>
      <c r="HB838" s="227"/>
      <c r="HC838" s="227"/>
      <c r="HD838" s="227"/>
      <c r="HE838" s="227"/>
      <c r="HF838" s="227"/>
      <c r="HG838" s="227"/>
      <c r="HH838" s="227"/>
      <c r="HI838" s="227"/>
      <c r="HJ838" s="227"/>
      <c r="HK838" s="227"/>
      <c r="HL838" s="227"/>
      <c r="HM838" s="227"/>
      <c r="HN838" s="227"/>
      <c r="HO838" s="227"/>
      <c r="HP838" s="227"/>
      <c r="HQ838" s="227"/>
      <c r="HR838" s="227"/>
      <c r="HS838" s="227"/>
      <c r="HT838" s="227"/>
      <c r="HU838" s="227"/>
      <c r="HV838" s="227"/>
      <c r="HW838" s="227"/>
      <c r="HX838" s="227"/>
      <c r="HY838" s="227"/>
      <c r="HZ838" s="227"/>
      <c r="IA838" s="227"/>
      <c r="IB838" s="227"/>
      <c r="IC838" s="227"/>
      <c r="ID838" s="227"/>
      <c r="IE838" s="227"/>
      <c r="IF838" s="227"/>
      <c r="IG838" s="227"/>
      <c r="IH838" s="227"/>
      <c r="II838" s="227"/>
      <c r="IJ838" s="227"/>
      <c r="IK838" s="227"/>
      <c r="IL838" s="227"/>
      <c r="IM838" s="227"/>
      <c r="IN838" s="227"/>
      <c r="IO838" s="227"/>
      <c r="IP838" s="227"/>
      <c r="IQ838" s="227"/>
      <c r="IR838" s="227"/>
      <c r="IS838" s="227"/>
      <c r="IT838" s="227"/>
      <c r="IU838" s="227"/>
      <c r="IV838" s="227"/>
      <c r="IW838" s="227"/>
      <c r="IX838" s="227"/>
      <c r="IY838" s="227"/>
      <c r="IZ838" s="227"/>
      <c r="JA838" s="227"/>
      <c r="JB838" s="227"/>
      <c r="JC838" s="227"/>
      <c r="JD838" s="227"/>
      <c r="JE838" s="227"/>
      <c r="JF838" s="227"/>
      <c r="JG838" s="227"/>
      <c r="JH838" s="227"/>
      <c r="JI838" s="227"/>
      <c r="JJ838" s="227"/>
      <c r="JK838" s="227"/>
      <c r="JL838" s="227"/>
      <c r="JM838" s="227"/>
      <c r="JN838" s="227"/>
      <c r="JO838" s="227"/>
      <c r="JP838" s="227"/>
      <c r="JQ838" s="227"/>
      <c r="JR838" s="227"/>
      <c r="JS838" s="227"/>
      <c r="JT838" s="227"/>
      <c r="JU838" s="227"/>
      <c r="JV838" s="227"/>
      <c r="JW838" s="227"/>
      <c r="JX838" s="227"/>
      <c r="JY838" s="227"/>
      <c r="JZ838" s="227"/>
      <c r="KA838" s="227"/>
      <c r="KB838" s="227"/>
      <c r="KC838" s="227"/>
      <c r="KD838" s="227"/>
      <c r="KE838" s="227"/>
      <c r="KF838" s="227"/>
      <c r="KG838" s="227"/>
      <c r="KH838" s="227"/>
      <c r="KI838" s="227"/>
      <c r="KJ838" s="227"/>
      <c r="KK838" s="227"/>
      <c r="KL838" s="227"/>
      <c r="KM838" s="227"/>
      <c r="KN838" s="227"/>
      <c r="KO838" s="227"/>
      <c r="KP838" s="227"/>
      <c r="KQ838" s="227"/>
      <c r="KR838" s="227"/>
      <c r="KS838" s="227"/>
      <c r="KT838" s="227"/>
      <c r="KU838" s="227"/>
      <c r="KV838" s="227"/>
      <c r="KW838" s="227"/>
      <c r="KX838" s="227"/>
      <c r="KY838" s="227"/>
      <c r="KZ838" s="227"/>
      <c r="LA838" s="227"/>
      <c r="LB838" s="227"/>
      <c r="LC838" s="227"/>
      <c r="LD838" s="227"/>
      <c r="LE838" s="227"/>
      <c r="LF838" s="227"/>
      <c r="LG838" s="227"/>
      <c r="LH838" s="227"/>
      <c r="LI838" s="227"/>
      <c r="LJ838" s="227"/>
      <c r="LK838" s="227"/>
      <c r="LL838" s="227"/>
      <c r="LM838" s="227"/>
      <c r="LN838" s="227"/>
      <c r="LO838" s="227"/>
      <c r="LP838" s="227"/>
      <c r="LQ838" s="227"/>
      <c r="LR838" s="227"/>
      <c r="LS838" s="227"/>
      <c r="LT838" s="227"/>
      <c r="LU838" s="227"/>
      <c r="LV838" s="227"/>
      <c r="LW838" s="227"/>
      <c r="LX838" s="227"/>
      <c r="LY838" s="227"/>
      <c r="LZ838" s="227"/>
      <c r="MA838" s="227"/>
      <c r="MB838" s="227"/>
      <c r="MC838" s="227"/>
      <c r="MD838" s="227"/>
      <c r="ME838" s="227"/>
      <c r="MF838" s="227"/>
      <c r="MG838" s="227"/>
      <c r="MH838" s="227"/>
      <c r="MI838" s="227"/>
      <c r="MJ838" s="227"/>
      <c r="MK838" s="227"/>
      <c r="ML838" s="227"/>
      <c r="MM838" s="227"/>
      <c r="MN838" s="227"/>
      <c r="MO838" s="227"/>
      <c r="MP838" s="227"/>
      <c r="MQ838" s="227"/>
      <c r="MR838" s="227"/>
      <c r="MS838" s="227"/>
      <c r="MT838" s="227"/>
      <c r="MU838" s="227"/>
      <c r="MV838" s="227"/>
      <c r="MW838" s="227"/>
      <c r="MX838" s="227"/>
      <c r="MY838" s="227"/>
      <c r="MZ838" s="227"/>
      <c r="NA838" s="227"/>
      <c r="NB838" s="227"/>
      <c r="NC838" s="227"/>
      <c r="ND838" s="227"/>
      <c r="NE838" s="227"/>
      <c r="NF838" s="227"/>
      <c r="NG838" s="227"/>
      <c r="NH838" s="227"/>
      <c r="NI838" s="227"/>
      <c r="NJ838" s="227"/>
      <c r="NK838" s="227"/>
      <c r="NL838" s="227"/>
      <c r="NM838" s="227"/>
      <c r="NN838" s="227"/>
      <c r="NO838" s="227"/>
      <c r="NP838" s="227"/>
      <c r="NQ838" s="227"/>
      <c r="NR838" s="227"/>
      <c r="NS838" s="227"/>
      <c r="NT838" s="227"/>
      <c r="NU838" s="227"/>
      <c r="NV838" s="227"/>
      <c r="NW838" s="227"/>
      <c r="NX838" s="227"/>
      <c r="NY838" s="227"/>
      <c r="NZ838" s="227"/>
      <c r="OA838" s="227"/>
      <c r="OB838" s="227"/>
      <c r="OC838" s="227"/>
      <c r="OD838" s="227"/>
      <c r="OE838" s="227"/>
      <c r="OF838" s="227"/>
      <c r="OG838" s="227"/>
      <c r="OH838" s="227"/>
      <c r="OI838" s="227"/>
      <c r="OJ838" s="227"/>
      <c r="OK838" s="227"/>
      <c r="OL838" s="227"/>
      <c r="OM838" s="227"/>
      <c r="ON838" s="227"/>
      <c r="OO838" s="227"/>
      <c r="OP838" s="227"/>
      <c r="OQ838" s="227"/>
      <c r="OR838" s="227"/>
      <c r="OS838" s="227"/>
      <c r="OT838" s="227"/>
      <c r="OU838" s="227"/>
      <c r="OV838" s="227"/>
      <c r="OW838" s="227"/>
      <c r="OX838" s="227"/>
      <c r="OY838" s="227"/>
      <c r="OZ838" s="227"/>
      <c r="PA838" s="227"/>
      <c r="PB838" s="227"/>
      <c r="PC838" s="227"/>
      <c r="PD838" s="227"/>
      <c r="PE838" s="227"/>
      <c r="PF838" s="227"/>
      <c r="PG838" s="227"/>
      <c r="PH838" s="227"/>
      <c r="PI838" s="227"/>
      <c r="PJ838" s="227"/>
      <c r="PK838" s="227"/>
      <c r="PL838" s="227"/>
      <c r="PM838" s="227"/>
      <c r="PN838" s="227"/>
      <c r="PO838" s="227"/>
      <c r="PP838" s="227"/>
      <c r="PQ838" s="227"/>
      <c r="PR838" s="227"/>
      <c r="PS838" s="227"/>
      <c r="PT838" s="227"/>
      <c r="PU838" s="227"/>
      <c r="PV838" s="227"/>
      <c r="PW838" s="227"/>
      <c r="PX838" s="227"/>
      <c r="PY838" s="227"/>
      <c r="PZ838" s="227"/>
      <c r="QA838" s="227"/>
      <c r="QB838" s="227"/>
      <c r="QC838" s="227"/>
      <c r="QD838" s="227"/>
      <c r="QE838" s="227"/>
      <c r="QF838" s="227"/>
      <c r="QG838" s="227"/>
      <c r="QH838" s="227"/>
      <c r="QI838" s="227"/>
      <c r="QJ838" s="227"/>
      <c r="QK838" s="227"/>
      <c r="QL838" s="227"/>
      <c r="QM838" s="227"/>
      <c r="QN838" s="227"/>
      <c r="QO838" s="227"/>
      <c r="QP838" s="227"/>
      <c r="QQ838" s="227"/>
      <c r="QR838" s="227"/>
      <c r="QS838" s="227"/>
      <c r="QT838" s="227"/>
      <c r="QU838" s="227"/>
      <c r="QV838" s="227"/>
      <c r="QW838" s="227"/>
      <c r="QX838" s="227"/>
      <c r="QY838" s="227"/>
      <c r="QZ838" s="227"/>
      <c r="RA838" s="227"/>
      <c r="RB838" s="227"/>
      <c r="RC838" s="227"/>
      <c r="RD838" s="227"/>
      <c r="RE838" s="227"/>
      <c r="RF838" s="227"/>
      <c r="RG838" s="227"/>
      <c r="RH838" s="227"/>
      <c r="RI838" s="227"/>
      <c r="RJ838" s="227"/>
      <c r="RK838" s="227"/>
      <c r="RL838" s="227"/>
      <c r="RM838" s="227"/>
      <c r="RN838" s="227"/>
      <c r="RO838" s="227"/>
      <c r="RP838" s="227"/>
      <c r="RQ838" s="227"/>
      <c r="RR838" s="227"/>
      <c r="RS838" s="227"/>
      <c r="RT838" s="227"/>
      <c r="RU838" s="227"/>
      <c r="RV838" s="227"/>
      <c r="RW838" s="227"/>
      <c r="RX838" s="227"/>
      <c r="RY838" s="227"/>
      <c r="RZ838" s="227"/>
      <c r="SA838" s="227"/>
      <c r="SB838" s="227"/>
    </row>
    <row r="839" spans="1:496" s="233" customFormat="1" ht="15" customHeight="1" x14ac:dyDescent="0.25">
      <c r="A839" s="231"/>
      <c r="B839" s="231"/>
      <c r="D839" s="231"/>
      <c r="F839" s="227"/>
      <c r="G839" s="227"/>
      <c r="H839" s="227"/>
      <c r="I839" s="227"/>
      <c r="J839" s="227"/>
      <c r="K839" s="227"/>
      <c r="L839" s="227"/>
      <c r="M839" s="227"/>
      <c r="N839" s="227"/>
      <c r="O839" s="227"/>
      <c r="P839" s="227"/>
      <c r="Q839" s="227"/>
      <c r="R839" s="227"/>
      <c r="S839" s="227"/>
      <c r="T839" s="227"/>
      <c r="U839" s="227"/>
      <c r="V839" s="227"/>
      <c r="W839" s="227"/>
      <c r="X839" s="227"/>
      <c r="Y839" s="227"/>
      <c r="Z839" s="227"/>
      <c r="AA839" s="227"/>
      <c r="AB839" s="227"/>
      <c r="AC839" s="227"/>
      <c r="AD839" s="227"/>
      <c r="AE839" s="227"/>
      <c r="AF839" s="227"/>
      <c r="AG839" s="227"/>
      <c r="AH839" s="227"/>
      <c r="AI839" s="227"/>
      <c r="AJ839" s="227"/>
      <c r="AK839" s="227"/>
      <c r="AL839" s="227"/>
      <c r="AM839" s="227"/>
      <c r="AN839" s="227"/>
      <c r="AO839" s="227"/>
      <c r="AP839" s="227"/>
      <c r="AQ839" s="227"/>
      <c r="AR839" s="227"/>
      <c r="AS839" s="227"/>
      <c r="AT839" s="227"/>
      <c r="AU839" s="227"/>
      <c r="AV839" s="227"/>
      <c r="AW839" s="227"/>
      <c r="AX839" s="227"/>
      <c r="AY839" s="227"/>
      <c r="AZ839" s="227"/>
      <c r="BA839" s="227"/>
      <c r="BB839" s="227"/>
      <c r="BC839" s="227"/>
      <c r="BD839" s="227"/>
      <c r="BE839" s="227"/>
      <c r="BF839" s="227"/>
      <c r="BG839" s="227"/>
      <c r="BH839" s="227"/>
      <c r="BI839" s="227"/>
      <c r="BJ839" s="227"/>
      <c r="BK839" s="227"/>
      <c r="BL839" s="227"/>
      <c r="BM839" s="227"/>
      <c r="BN839" s="227"/>
      <c r="BO839" s="227"/>
      <c r="BP839" s="227"/>
      <c r="BQ839" s="227"/>
      <c r="BR839" s="227"/>
      <c r="BS839" s="227"/>
      <c r="BT839" s="227"/>
      <c r="BU839" s="227"/>
      <c r="BV839" s="227"/>
      <c r="BW839" s="227"/>
      <c r="BX839" s="227"/>
      <c r="BY839" s="227"/>
      <c r="BZ839" s="227"/>
      <c r="CA839" s="227"/>
      <c r="CB839" s="227"/>
      <c r="CC839" s="227"/>
      <c r="CD839" s="227"/>
      <c r="CE839" s="227"/>
      <c r="CF839" s="227"/>
      <c r="CG839" s="227"/>
      <c r="CH839" s="227"/>
      <c r="CI839" s="227"/>
      <c r="CJ839" s="227"/>
      <c r="CK839" s="227"/>
      <c r="CL839" s="227"/>
      <c r="CM839" s="227"/>
      <c r="CN839" s="227"/>
      <c r="CO839" s="227"/>
      <c r="CP839" s="227"/>
      <c r="CQ839" s="227"/>
      <c r="CR839" s="227"/>
      <c r="CS839" s="227"/>
      <c r="CT839" s="227"/>
      <c r="CU839" s="227"/>
      <c r="CV839" s="227"/>
      <c r="CW839" s="227"/>
      <c r="CX839" s="227"/>
      <c r="CY839" s="227"/>
      <c r="CZ839" s="227"/>
      <c r="DA839" s="227"/>
      <c r="DB839" s="227"/>
      <c r="DC839" s="227"/>
      <c r="DD839" s="227"/>
      <c r="DE839" s="227"/>
      <c r="DF839" s="227"/>
      <c r="DG839" s="227"/>
      <c r="DH839" s="227"/>
      <c r="DI839" s="227"/>
      <c r="DJ839" s="227"/>
      <c r="DK839" s="227"/>
      <c r="DL839" s="227"/>
      <c r="DM839" s="227"/>
      <c r="DN839" s="227"/>
      <c r="DO839" s="227"/>
      <c r="DP839" s="227"/>
      <c r="DQ839" s="227"/>
      <c r="DR839" s="227"/>
      <c r="DS839" s="227"/>
      <c r="DT839" s="227"/>
      <c r="DU839" s="227"/>
      <c r="DV839" s="227"/>
      <c r="DW839" s="227"/>
      <c r="DX839" s="227"/>
      <c r="DY839" s="227"/>
      <c r="DZ839" s="227"/>
      <c r="EA839" s="227"/>
      <c r="EB839" s="227"/>
      <c r="EC839" s="227"/>
      <c r="ED839" s="227"/>
      <c r="EE839" s="227"/>
      <c r="EF839" s="227"/>
      <c r="EG839" s="227"/>
      <c r="EH839" s="227"/>
      <c r="EI839" s="227"/>
      <c r="EJ839" s="227"/>
      <c r="EK839" s="227"/>
      <c r="EL839" s="227"/>
      <c r="EM839" s="227"/>
      <c r="EN839" s="227"/>
      <c r="EO839" s="227"/>
      <c r="EP839" s="227"/>
      <c r="EQ839" s="227"/>
      <c r="ER839" s="227"/>
      <c r="ES839" s="227"/>
      <c r="ET839" s="227"/>
      <c r="EU839" s="227"/>
      <c r="EV839" s="227"/>
      <c r="EW839" s="227"/>
      <c r="EX839" s="227"/>
      <c r="EY839" s="227"/>
      <c r="EZ839" s="227"/>
      <c r="FA839" s="227"/>
      <c r="FB839" s="227"/>
      <c r="FC839" s="227"/>
      <c r="FD839" s="227"/>
      <c r="FE839" s="227"/>
      <c r="FF839" s="227"/>
      <c r="FG839" s="227"/>
      <c r="FH839" s="227"/>
      <c r="FI839" s="227"/>
      <c r="FJ839" s="227"/>
      <c r="FK839" s="227"/>
      <c r="FL839" s="227"/>
      <c r="FM839" s="227"/>
      <c r="FN839" s="227"/>
      <c r="FO839" s="227"/>
      <c r="FP839" s="227"/>
      <c r="FQ839" s="227"/>
      <c r="FR839" s="227"/>
      <c r="FS839" s="227"/>
      <c r="FT839" s="227"/>
      <c r="FU839" s="227"/>
      <c r="FV839" s="227"/>
      <c r="FW839" s="227"/>
      <c r="FX839" s="227"/>
      <c r="FY839" s="227"/>
      <c r="FZ839" s="227"/>
      <c r="GA839" s="227"/>
      <c r="GB839" s="227"/>
      <c r="GC839" s="227"/>
      <c r="GD839" s="227"/>
      <c r="GE839" s="227"/>
      <c r="GF839" s="227"/>
      <c r="GG839" s="227"/>
      <c r="GH839" s="227"/>
      <c r="GI839" s="227"/>
      <c r="GJ839" s="227"/>
      <c r="GK839" s="227"/>
      <c r="GL839" s="227"/>
      <c r="GM839" s="227"/>
      <c r="GN839" s="227"/>
      <c r="GO839" s="227"/>
      <c r="GP839" s="227"/>
      <c r="GQ839" s="227"/>
      <c r="GR839" s="227"/>
      <c r="GS839" s="227"/>
      <c r="GT839" s="227"/>
      <c r="GU839" s="227"/>
      <c r="GV839" s="227"/>
      <c r="GW839" s="227"/>
      <c r="GX839" s="227"/>
      <c r="GY839" s="227"/>
      <c r="GZ839" s="227"/>
      <c r="HA839" s="227"/>
      <c r="HB839" s="227"/>
      <c r="HC839" s="227"/>
      <c r="HD839" s="227"/>
      <c r="HE839" s="227"/>
      <c r="HF839" s="227"/>
      <c r="HG839" s="227"/>
      <c r="HH839" s="227"/>
      <c r="HI839" s="227"/>
      <c r="HJ839" s="227"/>
      <c r="HK839" s="227"/>
      <c r="HL839" s="227"/>
      <c r="HM839" s="227"/>
      <c r="HN839" s="227"/>
      <c r="HO839" s="227"/>
      <c r="HP839" s="227"/>
      <c r="HQ839" s="227"/>
      <c r="HR839" s="227"/>
      <c r="HS839" s="227"/>
      <c r="HT839" s="227"/>
      <c r="HU839" s="227"/>
      <c r="HV839" s="227"/>
      <c r="HW839" s="227"/>
      <c r="HX839" s="227"/>
      <c r="HY839" s="227"/>
      <c r="HZ839" s="227"/>
      <c r="IA839" s="227"/>
      <c r="IB839" s="227"/>
      <c r="IC839" s="227"/>
      <c r="ID839" s="227"/>
      <c r="IE839" s="227"/>
      <c r="IF839" s="227"/>
      <c r="IG839" s="227"/>
      <c r="IH839" s="227"/>
      <c r="II839" s="227"/>
      <c r="IJ839" s="227"/>
      <c r="IK839" s="227"/>
      <c r="IL839" s="227"/>
      <c r="IM839" s="227"/>
      <c r="IN839" s="227"/>
      <c r="IO839" s="227"/>
      <c r="IP839" s="227"/>
      <c r="IQ839" s="227"/>
      <c r="IR839" s="227"/>
      <c r="IS839" s="227"/>
      <c r="IT839" s="227"/>
      <c r="IU839" s="227"/>
      <c r="IV839" s="227"/>
      <c r="IW839" s="227"/>
      <c r="IX839" s="227"/>
      <c r="IY839" s="227"/>
      <c r="IZ839" s="227"/>
      <c r="JA839" s="227"/>
      <c r="JB839" s="227"/>
      <c r="JC839" s="227"/>
      <c r="JD839" s="227"/>
      <c r="JE839" s="227"/>
      <c r="JF839" s="227"/>
      <c r="JG839" s="227"/>
      <c r="JH839" s="227"/>
      <c r="JI839" s="227"/>
      <c r="JJ839" s="227"/>
      <c r="JK839" s="227"/>
      <c r="JL839" s="227"/>
      <c r="JM839" s="227"/>
      <c r="JN839" s="227"/>
      <c r="JO839" s="227"/>
      <c r="JP839" s="227"/>
      <c r="JQ839" s="227"/>
      <c r="JR839" s="227"/>
      <c r="JS839" s="227"/>
      <c r="JT839" s="227"/>
      <c r="JU839" s="227"/>
      <c r="JV839" s="227"/>
      <c r="JW839" s="227"/>
      <c r="JX839" s="227"/>
      <c r="JY839" s="227"/>
      <c r="JZ839" s="227"/>
      <c r="KA839" s="227"/>
      <c r="KB839" s="227"/>
      <c r="KC839" s="227"/>
      <c r="KD839" s="227"/>
      <c r="KE839" s="227"/>
      <c r="KF839" s="227"/>
      <c r="KG839" s="227"/>
      <c r="KH839" s="227"/>
      <c r="KI839" s="227"/>
      <c r="KJ839" s="227"/>
      <c r="KK839" s="227"/>
      <c r="KL839" s="227"/>
      <c r="KM839" s="227"/>
      <c r="KN839" s="227"/>
      <c r="KO839" s="227"/>
      <c r="KP839" s="227"/>
      <c r="KQ839" s="227"/>
      <c r="KR839" s="227"/>
      <c r="KS839" s="227"/>
      <c r="KT839" s="227"/>
      <c r="KU839" s="227"/>
      <c r="KV839" s="227"/>
      <c r="KW839" s="227"/>
      <c r="KX839" s="227"/>
      <c r="KY839" s="227"/>
      <c r="KZ839" s="227"/>
      <c r="LA839" s="227"/>
      <c r="LB839" s="227"/>
      <c r="LC839" s="227"/>
      <c r="LD839" s="227"/>
      <c r="LE839" s="227"/>
      <c r="LF839" s="227"/>
      <c r="LG839" s="227"/>
      <c r="LH839" s="227"/>
      <c r="LI839" s="227"/>
      <c r="LJ839" s="227"/>
      <c r="LK839" s="227"/>
      <c r="LL839" s="227"/>
      <c r="LM839" s="227"/>
      <c r="LN839" s="227"/>
      <c r="LO839" s="227"/>
      <c r="LP839" s="227"/>
      <c r="LQ839" s="227"/>
      <c r="LR839" s="227"/>
      <c r="LS839" s="227"/>
      <c r="LT839" s="227"/>
      <c r="LU839" s="227"/>
      <c r="LV839" s="227"/>
      <c r="LW839" s="227"/>
      <c r="LX839" s="227"/>
      <c r="LY839" s="227"/>
      <c r="LZ839" s="227"/>
      <c r="MA839" s="227"/>
      <c r="MB839" s="227"/>
      <c r="MC839" s="227"/>
      <c r="MD839" s="227"/>
      <c r="ME839" s="227"/>
      <c r="MF839" s="227"/>
      <c r="MG839" s="227"/>
      <c r="MH839" s="227"/>
      <c r="MI839" s="227"/>
      <c r="MJ839" s="227"/>
      <c r="MK839" s="227"/>
      <c r="ML839" s="227"/>
      <c r="MM839" s="227"/>
      <c r="MN839" s="227"/>
      <c r="MO839" s="227"/>
      <c r="MP839" s="227"/>
      <c r="MQ839" s="227"/>
      <c r="MR839" s="227"/>
      <c r="MS839" s="227"/>
      <c r="MT839" s="227"/>
      <c r="MU839" s="227"/>
      <c r="MV839" s="227"/>
      <c r="MW839" s="227"/>
      <c r="MX839" s="227"/>
      <c r="MY839" s="227"/>
      <c r="MZ839" s="227"/>
      <c r="NA839" s="227"/>
      <c r="NB839" s="227"/>
      <c r="NC839" s="227"/>
      <c r="ND839" s="227"/>
      <c r="NE839" s="227"/>
      <c r="NF839" s="227"/>
      <c r="NG839" s="227"/>
      <c r="NH839" s="227"/>
      <c r="NI839" s="227"/>
      <c r="NJ839" s="227"/>
      <c r="NK839" s="227"/>
      <c r="NL839" s="227"/>
      <c r="NM839" s="227"/>
      <c r="NN839" s="227"/>
      <c r="NO839" s="227"/>
      <c r="NP839" s="227"/>
      <c r="NQ839" s="227"/>
      <c r="NR839" s="227"/>
      <c r="NS839" s="227"/>
      <c r="NT839" s="227"/>
      <c r="NU839" s="227"/>
      <c r="NV839" s="227"/>
      <c r="NW839" s="227"/>
      <c r="NX839" s="227"/>
      <c r="NY839" s="227"/>
      <c r="NZ839" s="227"/>
      <c r="OA839" s="227"/>
      <c r="OB839" s="227"/>
      <c r="OC839" s="227"/>
      <c r="OD839" s="227"/>
      <c r="OE839" s="227"/>
      <c r="OF839" s="227"/>
      <c r="OG839" s="227"/>
      <c r="OH839" s="227"/>
      <c r="OI839" s="227"/>
      <c r="OJ839" s="227"/>
      <c r="OK839" s="227"/>
      <c r="OL839" s="227"/>
      <c r="OM839" s="227"/>
      <c r="ON839" s="227"/>
      <c r="OO839" s="227"/>
      <c r="OP839" s="227"/>
      <c r="OQ839" s="227"/>
      <c r="OR839" s="227"/>
      <c r="OS839" s="227"/>
      <c r="OT839" s="227"/>
      <c r="OU839" s="227"/>
      <c r="OV839" s="227"/>
      <c r="OW839" s="227"/>
      <c r="OX839" s="227"/>
      <c r="OY839" s="227"/>
      <c r="OZ839" s="227"/>
      <c r="PA839" s="227"/>
      <c r="PB839" s="227"/>
      <c r="PC839" s="227"/>
      <c r="PD839" s="227"/>
      <c r="PE839" s="227"/>
      <c r="PF839" s="227"/>
      <c r="PG839" s="227"/>
      <c r="PH839" s="227"/>
      <c r="PI839" s="227"/>
      <c r="PJ839" s="227"/>
      <c r="PK839" s="227"/>
      <c r="PL839" s="227"/>
      <c r="PM839" s="227"/>
      <c r="PN839" s="227"/>
      <c r="PO839" s="227"/>
      <c r="PP839" s="227"/>
      <c r="PQ839" s="227"/>
      <c r="PR839" s="227"/>
      <c r="PS839" s="227"/>
      <c r="PT839" s="227"/>
      <c r="PU839" s="227"/>
      <c r="PV839" s="227"/>
      <c r="PW839" s="227"/>
      <c r="PX839" s="227"/>
      <c r="PY839" s="227"/>
      <c r="PZ839" s="227"/>
      <c r="QA839" s="227"/>
      <c r="QB839" s="227"/>
      <c r="QC839" s="227"/>
      <c r="QD839" s="227"/>
      <c r="QE839" s="227"/>
      <c r="QF839" s="227"/>
      <c r="QG839" s="227"/>
      <c r="QH839" s="227"/>
      <c r="QI839" s="227"/>
      <c r="QJ839" s="227"/>
      <c r="QK839" s="227"/>
      <c r="QL839" s="227"/>
      <c r="QM839" s="227"/>
      <c r="QN839" s="227"/>
      <c r="QO839" s="227"/>
      <c r="QP839" s="227"/>
      <c r="QQ839" s="227"/>
      <c r="QR839" s="227"/>
      <c r="QS839" s="227"/>
      <c r="QT839" s="227"/>
      <c r="QU839" s="227"/>
      <c r="QV839" s="227"/>
      <c r="QW839" s="227"/>
      <c r="QX839" s="227"/>
      <c r="QY839" s="227"/>
      <c r="QZ839" s="227"/>
      <c r="RA839" s="227"/>
      <c r="RB839" s="227"/>
      <c r="RC839" s="227"/>
      <c r="RD839" s="227"/>
      <c r="RE839" s="227"/>
      <c r="RF839" s="227"/>
      <c r="RG839" s="227"/>
      <c r="RH839" s="227"/>
      <c r="RI839" s="227"/>
      <c r="RJ839" s="227"/>
      <c r="RK839" s="227"/>
      <c r="RL839" s="227"/>
      <c r="RM839" s="227"/>
      <c r="RN839" s="227"/>
      <c r="RO839" s="227"/>
      <c r="RP839" s="227"/>
      <c r="RQ839" s="227"/>
      <c r="RR839" s="227"/>
      <c r="RS839" s="227"/>
      <c r="RT839" s="227"/>
      <c r="RU839" s="227"/>
      <c r="RV839" s="227"/>
      <c r="RW839" s="227"/>
      <c r="RX839" s="227"/>
      <c r="RY839" s="227"/>
      <c r="RZ839" s="227"/>
      <c r="SA839" s="227"/>
      <c r="SB839" s="227"/>
    </row>
    <row r="840" spans="1:496" s="233" customFormat="1" ht="15" customHeight="1" x14ac:dyDescent="0.25">
      <c r="A840" s="231"/>
      <c r="B840" s="231"/>
      <c r="D840" s="231"/>
      <c r="F840" s="227"/>
      <c r="G840" s="227"/>
      <c r="H840" s="227"/>
      <c r="I840" s="227"/>
      <c r="J840" s="227"/>
      <c r="K840" s="227"/>
      <c r="L840" s="227"/>
      <c r="M840" s="227"/>
      <c r="N840" s="227"/>
      <c r="O840" s="227"/>
      <c r="P840" s="227"/>
      <c r="Q840" s="227"/>
      <c r="R840" s="227"/>
      <c r="S840" s="227"/>
      <c r="T840" s="227"/>
      <c r="U840" s="227"/>
      <c r="V840" s="227"/>
      <c r="W840" s="227"/>
      <c r="X840" s="227"/>
      <c r="Y840" s="227"/>
      <c r="Z840" s="227"/>
      <c r="AA840" s="227"/>
      <c r="AB840" s="227"/>
      <c r="AC840" s="227"/>
      <c r="AD840" s="227"/>
      <c r="AE840" s="227"/>
      <c r="AF840" s="227"/>
      <c r="AG840" s="227"/>
      <c r="AH840" s="227"/>
      <c r="AI840" s="227"/>
      <c r="AJ840" s="227"/>
      <c r="AK840" s="227"/>
      <c r="AL840" s="227"/>
      <c r="AM840" s="227"/>
      <c r="AN840" s="227"/>
      <c r="AO840" s="227"/>
      <c r="AP840" s="227"/>
      <c r="AQ840" s="227"/>
      <c r="AR840" s="227"/>
      <c r="AS840" s="227"/>
      <c r="AT840" s="227"/>
      <c r="AU840" s="227"/>
      <c r="AV840" s="227"/>
      <c r="AW840" s="227"/>
      <c r="AX840" s="227"/>
      <c r="AY840" s="227"/>
      <c r="AZ840" s="227"/>
      <c r="BA840" s="227"/>
      <c r="BB840" s="227"/>
      <c r="BC840" s="227"/>
      <c r="BD840" s="227"/>
      <c r="BE840" s="227"/>
      <c r="BF840" s="227"/>
      <c r="BG840" s="227"/>
      <c r="BH840" s="227"/>
      <c r="BI840" s="227"/>
      <c r="BJ840" s="227"/>
      <c r="BK840" s="227"/>
      <c r="BL840" s="227"/>
      <c r="BM840" s="227"/>
      <c r="BN840" s="227"/>
      <c r="BO840" s="227"/>
      <c r="BP840" s="227"/>
      <c r="BQ840" s="227"/>
      <c r="BR840" s="227"/>
      <c r="BS840" s="227"/>
      <c r="BT840" s="227"/>
      <c r="BU840" s="227"/>
      <c r="BV840" s="227"/>
      <c r="BW840" s="227"/>
      <c r="BX840" s="227"/>
      <c r="BY840" s="227"/>
      <c r="BZ840" s="227"/>
      <c r="CA840" s="227"/>
      <c r="CB840" s="227"/>
      <c r="CC840" s="227"/>
      <c r="CD840" s="227"/>
      <c r="CE840" s="227"/>
      <c r="CF840" s="227"/>
      <c r="CG840" s="227"/>
      <c r="CH840" s="227"/>
      <c r="CI840" s="227"/>
      <c r="CJ840" s="227"/>
      <c r="CK840" s="227"/>
      <c r="CL840" s="227"/>
      <c r="CM840" s="227"/>
      <c r="CN840" s="227"/>
      <c r="CO840" s="227"/>
      <c r="CP840" s="227"/>
      <c r="CQ840" s="227"/>
      <c r="CR840" s="227"/>
      <c r="CS840" s="227"/>
      <c r="CT840" s="227"/>
      <c r="CU840" s="227"/>
      <c r="CV840" s="227"/>
      <c r="CW840" s="227"/>
      <c r="CX840" s="227"/>
      <c r="CY840" s="227"/>
      <c r="CZ840" s="227"/>
      <c r="DA840" s="227"/>
      <c r="DB840" s="227"/>
      <c r="DC840" s="227"/>
      <c r="DD840" s="227"/>
      <c r="DE840" s="227"/>
      <c r="DF840" s="227"/>
      <c r="DG840" s="227"/>
      <c r="DH840" s="227"/>
      <c r="DI840" s="227"/>
      <c r="DJ840" s="227"/>
      <c r="DK840" s="227"/>
      <c r="DL840" s="227"/>
      <c r="DM840" s="227"/>
      <c r="DN840" s="227"/>
      <c r="DO840" s="227"/>
      <c r="DP840" s="227"/>
      <c r="DQ840" s="227"/>
      <c r="DR840" s="227"/>
      <c r="DS840" s="227"/>
      <c r="DT840" s="227"/>
      <c r="DU840" s="227"/>
      <c r="DV840" s="227"/>
      <c r="DW840" s="227"/>
      <c r="DX840" s="227"/>
      <c r="DY840" s="227"/>
      <c r="DZ840" s="227"/>
      <c r="EA840" s="227"/>
      <c r="EB840" s="227"/>
      <c r="EC840" s="227"/>
      <c r="ED840" s="227"/>
      <c r="EE840" s="227"/>
      <c r="EF840" s="227"/>
      <c r="EG840" s="227"/>
      <c r="EH840" s="227"/>
      <c r="EI840" s="227"/>
      <c r="EJ840" s="227"/>
      <c r="EK840" s="227"/>
      <c r="EL840" s="227"/>
      <c r="EM840" s="227"/>
      <c r="EN840" s="227"/>
      <c r="EO840" s="227"/>
      <c r="EP840" s="227"/>
      <c r="EQ840" s="227"/>
      <c r="ER840" s="227"/>
      <c r="ES840" s="227"/>
      <c r="ET840" s="227"/>
      <c r="EU840" s="227"/>
      <c r="EV840" s="227"/>
      <c r="EW840" s="227"/>
      <c r="EX840" s="227"/>
      <c r="EY840" s="227"/>
      <c r="EZ840" s="227"/>
      <c r="FA840" s="227"/>
      <c r="FB840" s="227"/>
      <c r="FC840" s="227"/>
      <c r="FD840" s="227"/>
      <c r="FE840" s="227"/>
      <c r="FF840" s="227"/>
      <c r="FG840" s="227"/>
      <c r="FH840" s="227"/>
      <c r="FI840" s="227"/>
      <c r="FJ840" s="227"/>
      <c r="FK840" s="227"/>
      <c r="FL840" s="227"/>
      <c r="FM840" s="227"/>
      <c r="FN840" s="227"/>
      <c r="FO840" s="227"/>
      <c r="FP840" s="227"/>
      <c r="FQ840" s="227"/>
      <c r="FR840" s="227"/>
      <c r="FS840" s="227"/>
      <c r="FT840" s="227"/>
      <c r="FU840" s="227"/>
      <c r="FV840" s="227"/>
      <c r="FW840" s="227"/>
      <c r="FX840" s="227"/>
      <c r="FY840" s="227"/>
      <c r="FZ840" s="227"/>
      <c r="GA840" s="227"/>
      <c r="GB840" s="227"/>
      <c r="GC840" s="227"/>
      <c r="GD840" s="227"/>
      <c r="GE840" s="227"/>
      <c r="GF840" s="227"/>
      <c r="GG840" s="227"/>
      <c r="GH840" s="227"/>
      <c r="GI840" s="227"/>
      <c r="GJ840" s="227"/>
      <c r="GK840" s="227"/>
      <c r="GL840" s="227"/>
      <c r="GM840" s="227"/>
      <c r="GN840" s="227"/>
      <c r="GO840" s="227"/>
      <c r="GP840" s="227"/>
      <c r="GQ840" s="227"/>
      <c r="GR840" s="227"/>
      <c r="GS840" s="227"/>
      <c r="GT840" s="227"/>
      <c r="GU840" s="227"/>
      <c r="GV840" s="227"/>
      <c r="GW840" s="227"/>
      <c r="GX840" s="227"/>
      <c r="GY840" s="227"/>
      <c r="GZ840" s="227"/>
      <c r="HA840" s="227"/>
      <c r="HB840" s="227"/>
      <c r="HC840" s="227"/>
      <c r="HD840" s="227"/>
      <c r="HE840" s="227"/>
      <c r="HF840" s="227"/>
      <c r="HG840" s="227"/>
      <c r="HH840" s="227"/>
      <c r="HI840" s="227"/>
      <c r="HJ840" s="227"/>
      <c r="HK840" s="227"/>
      <c r="HL840" s="227"/>
      <c r="HM840" s="227"/>
      <c r="HN840" s="227"/>
      <c r="HO840" s="227"/>
      <c r="HP840" s="227"/>
      <c r="HQ840" s="227"/>
      <c r="HR840" s="227"/>
      <c r="HS840" s="227"/>
      <c r="HT840" s="227"/>
      <c r="HU840" s="227"/>
      <c r="HV840" s="227"/>
      <c r="HW840" s="227"/>
      <c r="HX840" s="227"/>
      <c r="HY840" s="227"/>
      <c r="HZ840" s="227"/>
      <c r="IA840" s="227"/>
      <c r="IB840" s="227"/>
      <c r="IC840" s="227"/>
      <c r="ID840" s="227"/>
      <c r="IE840" s="227"/>
      <c r="IF840" s="227"/>
      <c r="IG840" s="227"/>
      <c r="IH840" s="227"/>
      <c r="II840" s="227"/>
      <c r="IJ840" s="227"/>
      <c r="IK840" s="227"/>
      <c r="IL840" s="227"/>
      <c r="IM840" s="227"/>
      <c r="IN840" s="227"/>
      <c r="IO840" s="227"/>
      <c r="IP840" s="227"/>
      <c r="IQ840" s="227"/>
      <c r="IR840" s="227"/>
      <c r="IS840" s="227"/>
      <c r="IT840" s="227"/>
      <c r="IU840" s="227"/>
      <c r="IV840" s="227"/>
      <c r="IW840" s="227"/>
      <c r="IX840" s="227"/>
      <c r="IY840" s="227"/>
      <c r="IZ840" s="227"/>
      <c r="JA840" s="227"/>
      <c r="JB840" s="227"/>
      <c r="JC840" s="227"/>
      <c r="JD840" s="227"/>
      <c r="JE840" s="227"/>
      <c r="JF840" s="227"/>
      <c r="JG840" s="227"/>
      <c r="JH840" s="227"/>
      <c r="JI840" s="227"/>
      <c r="JJ840" s="227"/>
      <c r="JK840" s="227"/>
      <c r="JL840" s="227"/>
      <c r="JM840" s="227"/>
      <c r="JN840" s="227"/>
      <c r="JO840" s="227"/>
      <c r="JP840" s="227"/>
      <c r="JQ840" s="227"/>
      <c r="JR840" s="227"/>
      <c r="JS840" s="227"/>
      <c r="JT840" s="227"/>
      <c r="JU840" s="227"/>
      <c r="JV840" s="227"/>
      <c r="JW840" s="227"/>
      <c r="JX840" s="227"/>
      <c r="JY840" s="227"/>
      <c r="JZ840" s="227"/>
      <c r="KA840" s="227"/>
      <c r="KB840" s="227"/>
      <c r="KC840" s="227"/>
      <c r="KD840" s="227"/>
      <c r="KE840" s="227"/>
      <c r="KF840" s="227"/>
      <c r="KG840" s="227"/>
      <c r="KH840" s="227"/>
      <c r="KI840" s="227"/>
      <c r="KJ840" s="227"/>
      <c r="KK840" s="227"/>
      <c r="KL840" s="227"/>
      <c r="KM840" s="227"/>
      <c r="KN840" s="227"/>
      <c r="KO840" s="227"/>
      <c r="KP840" s="227"/>
      <c r="KQ840" s="227"/>
      <c r="KR840" s="227"/>
      <c r="KS840" s="227"/>
      <c r="KT840" s="227"/>
      <c r="KU840" s="227"/>
      <c r="KV840" s="227"/>
      <c r="KW840" s="227"/>
      <c r="KX840" s="227"/>
      <c r="KY840" s="227"/>
      <c r="KZ840" s="227"/>
      <c r="LA840" s="227"/>
      <c r="LB840" s="227"/>
      <c r="LC840" s="227"/>
      <c r="LD840" s="227"/>
      <c r="LE840" s="227"/>
      <c r="LF840" s="227"/>
      <c r="LG840" s="227"/>
      <c r="LH840" s="227"/>
      <c r="LI840" s="227"/>
      <c r="LJ840" s="227"/>
      <c r="LK840" s="227"/>
      <c r="LL840" s="227"/>
      <c r="LM840" s="227"/>
      <c r="LN840" s="227"/>
      <c r="LO840" s="227"/>
      <c r="LP840" s="227"/>
      <c r="LQ840" s="227"/>
      <c r="LR840" s="227"/>
      <c r="LS840" s="227"/>
      <c r="LT840" s="227"/>
      <c r="LU840" s="227"/>
      <c r="LV840" s="227"/>
      <c r="LW840" s="227"/>
      <c r="LX840" s="227"/>
      <c r="LY840" s="227"/>
      <c r="LZ840" s="227"/>
      <c r="MA840" s="227"/>
      <c r="MB840" s="227"/>
      <c r="MC840" s="227"/>
      <c r="MD840" s="227"/>
      <c r="ME840" s="227"/>
      <c r="MF840" s="227"/>
      <c r="MG840" s="227"/>
      <c r="MH840" s="227"/>
      <c r="MI840" s="227"/>
      <c r="MJ840" s="227"/>
      <c r="MK840" s="227"/>
      <c r="ML840" s="227"/>
      <c r="MM840" s="227"/>
      <c r="MN840" s="227"/>
      <c r="MO840" s="227"/>
      <c r="MP840" s="227"/>
      <c r="MQ840" s="227"/>
      <c r="MR840" s="227"/>
      <c r="MS840" s="227"/>
      <c r="MT840" s="227"/>
      <c r="MU840" s="227"/>
      <c r="MV840" s="227"/>
      <c r="MW840" s="227"/>
      <c r="MX840" s="227"/>
      <c r="MY840" s="227"/>
      <c r="MZ840" s="227"/>
      <c r="NA840" s="227"/>
      <c r="NB840" s="227"/>
      <c r="NC840" s="227"/>
      <c r="ND840" s="227"/>
      <c r="NE840" s="227"/>
      <c r="NF840" s="227"/>
      <c r="NG840" s="227"/>
      <c r="NH840" s="227"/>
      <c r="NI840" s="227"/>
      <c r="NJ840" s="227"/>
      <c r="NK840" s="227"/>
      <c r="NL840" s="227"/>
      <c r="NM840" s="227"/>
      <c r="NN840" s="227"/>
      <c r="NO840" s="227"/>
      <c r="NP840" s="227"/>
      <c r="NQ840" s="227"/>
      <c r="NR840" s="227"/>
      <c r="NS840" s="227"/>
      <c r="NT840" s="227"/>
      <c r="NU840" s="227"/>
      <c r="NV840" s="227"/>
      <c r="NW840" s="227"/>
      <c r="NX840" s="227"/>
      <c r="NY840" s="227"/>
      <c r="NZ840" s="227"/>
      <c r="OA840" s="227"/>
      <c r="OB840" s="227"/>
      <c r="OC840" s="227"/>
      <c r="OD840" s="227"/>
      <c r="OE840" s="227"/>
      <c r="OF840" s="227"/>
      <c r="OG840" s="227"/>
      <c r="OH840" s="227"/>
      <c r="OI840" s="227"/>
      <c r="OJ840" s="227"/>
      <c r="OK840" s="227"/>
      <c r="OL840" s="227"/>
      <c r="OM840" s="227"/>
      <c r="ON840" s="227"/>
      <c r="OO840" s="227"/>
      <c r="OP840" s="227"/>
      <c r="OQ840" s="227"/>
      <c r="OR840" s="227"/>
      <c r="OS840" s="227"/>
      <c r="OT840" s="227"/>
      <c r="OU840" s="227"/>
      <c r="OV840" s="227"/>
      <c r="OW840" s="227"/>
      <c r="OX840" s="227"/>
      <c r="OY840" s="227"/>
      <c r="OZ840" s="227"/>
      <c r="PA840" s="227"/>
      <c r="PB840" s="227"/>
      <c r="PC840" s="227"/>
      <c r="PD840" s="227"/>
      <c r="PE840" s="227"/>
      <c r="PF840" s="227"/>
      <c r="PG840" s="227"/>
      <c r="PH840" s="227"/>
      <c r="PI840" s="227"/>
      <c r="PJ840" s="227"/>
      <c r="PK840" s="227"/>
      <c r="PL840" s="227"/>
      <c r="PM840" s="227"/>
      <c r="PN840" s="227"/>
      <c r="PO840" s="227"/>
      <c r="PP840" s="227"/>
      <c r="PQ840" s="227"/>
      <c r="PR840" s="227"/>
      <c r="PS840" s="227"/>
      <c r="PT840" s="227"/>
      <c r="PU840" s="227"/>
      <c r="PV840" s="227"/>
      <c r="PW840" s="227"/>
      <c r="PX840" s="227"/>
      <c r="PY840" s="227"/>
      <c r="PZ840" s="227"/>
      <c r="QA840" s="227"/>
      <c r="QB840" s="227"/>
      <c r="QC840" s="227"/>
      <c r="QD840" s="227"/>
      <c r="QE840" s="227"/>
      <c r="QF840" s="227"/>
      <c r="QG840" s="227"/>
      <c r="QH840" s="227"/>
      <c r="QI840" s="227"/>
      <c r="QJ840" s="227"/>
      <c r="QK840" s="227"/>
      <c r="QL840" s="227"/>
      <c r="QM840" s="227"/>
      <c r="QN840" s="227"/>
      <c r="QO840" s="227"/>
      <c r="QP840" s="227"/>
      <c r="QQ840" s="227"/>
      <c r="QR840" s="227"/>
      <c r="QS840" s="227"/>
      <c r="QT840" s="227"/>
      <c r="QU840" s="227"/>
      <c r="QV840" s="227"/>
      <c r="QW840" s="227"/>
      <c r="QX840" s="227"/>
      <c r="QY840" s="227"/>
      <c r="QZ840" s="227"/>
      <c r="RA840" s="227"/>
      <c r="RB840" s="227"/>
      <c r="RC840" s="227"/>
      <c r="RD840" s="227"/>
      <c r="RE840" s="227"/>
      <c r="RF840" s="227"/>
      <c r="RG840" s="227"/>
      <c r="RH840" s="227"/>
      <c r="RI840" s="227"/>
      <c r="RJ840" s="227"/>
      <c r="RK840" s="227"/>
      <c r="RL840" s="227"/>
      <c r="RM840" s="227"/>
      <c r="RN840" s="227"/>
      <c r="RO840" s="227"/>
      <c r="RP840" s="227"/>
      <c r="RQ840" s="227"/>
      <c r="RR840" s="227"/>
      <c r="RS840" s="227"/>
      <c r="RT840" s="227"/>
      <c r="RU840" s="227"/>
      <c r="RV840" s="227"/>
      <c r="RW840" s="227"/>
      <c r="RX840" s="227"/>
      <c r="RY840" s="227"/>
      <c r="RZ840" s="227"/>
      <c r="SA840" s="227"/>
      <c r="SB840" s="227"/>
    </row>
    <row r="841" spans="1:496" ht="15" customHeight="1" x14ac:dyDescent="0.25">
      <c r="A841" s="228"/>
    </row>
    <row r="842" spans="1:496" ht="15" customHeight="1" x14ac:dyDescent="0.25">
      <c r="A842" s="228" t="s">
        <v>1107</v>
      </c>
      <c r="B842" s="228">
        <v>212</v>
      </c>
      <c r="E842" s="227" t="s">
        <v>758</v>
      </c>
    </row>
    <row r="843" spans="1:496" ht="15" customHeight="1" x14ac:dyDescent="0.25">
      <c r="A843" s="228" t="s">
        <v>1108</v>
      </c>
      <c r="B843" s="228">
        <v>212001</v>
      </c>
      <c r="E843" s="227" t="s">
        <v>536</v>
      </c>
    </row>
    <row r="844" spans="1:496" ht="15" customHeight="1" x14ac:dyDescent="0.25">
      <c r="A844" s="228" t="s">
        <v>1109</v>
      </c>
      <c r="B844" s="228">
        <v>212002</v>
      </c>
      <c r="E844" s="227" t="s">
        <v>537</v>
      </c>
    </row>
    <row r="845" spans="1:496" s="233" customFormat="1" ht="15" customHeight="1" x14ac:dyDescent="0.25">
      <c r="A845" s="231"/>
      <c r="B845" s="231"/>
      <c r="D845" s="231"/>
      <c r="F845" s="227"/>
      <c r="G845" s="227"/>
      <c r="H845" s="227"/>
      <c r="I845" s="227"/>
      <c r="J845" s="227"/>
      <c r="K845" s="227"/>
      <c r="L845" s="227"/>
      <c r="M845" s="227"/>
      <c r="N845" s="227"/>
      <c r="O845" s="227"/>
      <c r="P845" s="227"/>
      <c r="Q845" s="227"/>
      <c r="R845" s="227"/>
      <c r="S845" s="227"/>
      <c r="T845" s="227"/>
      <c r="U845" s="227"/>
      <c r="V845" s="227"/>
      <c r="W845" s="227"/>
      <c r="X845" s="227"/>
      <c r="Y845" s="227"/>
      <c r="Z845" s="227"/>
      <c r="AA845" s="227"/>
      <c r="AB845" s="227"/>
      <c r="AC845" s="227"/>
      <c r="AD845" s="227"/>
      <c r="AE845" s="227"/>
      <c r="AF845" s="227"/>
      <c r="AG845" s="227"/>
      <c r="AH845" s="227"/>
      <c r="AI845" s="227"/>
      <c r="AJ845" s="227"/>
      <c r="AK845" s="227"/>
      <c r="AL845" s="227"/>
      <c r="AM845" s="227"/>
      <c r="AN845" s="227"/>
      <c r="AO845" s="227"/>
      <c r="AP845" s="227"/>
      <c r="AQ845" s="227"/>
      <c r="AR845" s="227"/>
      <c r="AS845" s="227"/>
      <c r="AT845" s="227"/>
      <c r="AU845" s="227"/>
      <c r="AV845" s="227"/>
      <c r="AW845" s="227"/>
      <c r="AX845" s="227"/>
      <c r="AY845" s="227"/>
      <c r="AZ845" s="227"/>
      <c r="BA845" s="227"/>
      <c r="BB845" s="227"/>
      <c r="BC845" s="227"/>
      <c r="BD845" s="227"/>
      <c r="BE845" s="227"/>
      <c r="BF845" s="227"/>
      <c r="BG845" s="227"/>
      <c r="BH845" s="227"/>
      <c r="BI845" s="227"/>
      <c r="BJ845" s="227"/>
      <c r="BK845" s="227"/>
      <c r="BL845" s="227"/>
      <c r="BM845" s="227"/>
      <c r="BN845" s="227"/>
      <c r="BO845" s="227"/>
      <c r="BP845" s="227"/>
      <c r="BQ845" s="227"/>
      <c r="BR845" s="227"/>
      <c r="BS845" s="227"/>
      <c r="BT845" s="227"/>
      <c r="BU845" s="227"/>
      <c r="BV845" s="227"/>
      <c r="BW845" s="227"/>
      <c r="BX845" s="227"/>
      <c r="BY845" s="227"/>
      <c r="BZ845" s="227"/>
      <c r="CA845" s="227"/>
      <c r="CB845" s="227"/>
      <c r="CC845" s="227"/>
      <c r="CD845" s="227"/>
      <c r="CE845" s="227"/>
      <c r="CF845" s="227"/>
      <c r="CG845" s="227"/>
      <c r="CH845" s="227"/>
      <c r="CI845" s="227"/>
      <c r="CJ845" s="227"/>
      <c r="CK845" s="227"/>
      <c r="CL845" s="227"/>
      <c r="CM845" s="227"/>
      <c r="CN845" s="227"/>
      <c r="CO845" s="227"/>
      <c r="CP845" s="227"/>
      <c r="CQ845" s="227"/>
      <c r="CR845" s="227"/>
      <c r="CS845" s="227"/>
      <c r="CT845" s="227"/>
      <c r="CU845" s="227"/>
      <c r="CV845" s="227"/>
      <c r="CW845" s="227"/>
      <c r="CX845" s="227"/>
      <c r="CY845" s="227"/>
      <c r="CZ845" s="227"/>
      <c r="DA845" s="227"/>
      <c r="DB845" s="227"/>
      <c r="DC845" s="227"/>
      <c r="DD845" s="227"/>
      <c r="DE845" s="227"/>
      <c r="DF845" s="227"/>
      <c r="DG845" s="227"/>
      <c r="DH845" s="227"/>
      <c r="DI845" s="227"/>
      <c r="DJ845" s="227"/>
      <c r="DK845" s="227"/>
      <c r="DL845" s="227"/>
      <c r="DM845" s="227"/>
      <c r="DN845" s="227"/>
      <c r="DO845" s="227"/>
      <c r="DP845" s="227"/>
      <c r="DQ845" s="227"/>
      <c r="DR845" s="227"/>
      <c r="DS845" s="227"/>
      <c r="DT845" s="227"/>
      <c r="DU845" s="227"/>
      <c r="DV845" s="227"/>
      <c r="DW845" s="227"/>
      <c r="DX845" s="227"/>
      <c r="DY845" s="227"/>
      <c r="DZ845" s="227"/>
      <c r="EA845" s="227"/>
      <c r="EB845" s="227"/>
      <c r="EC845" s="227"/>
      <c r="ED845" s="227"/>
      <c r="EE845" s="227"/>
      <c r="EF845" s="227"/>
      <c r="EG845" s="227"/>
      <c r="EH845" s="227"/>
      <c r="EI845" s="227"/>
      <c r="EJ845" s="227"/>
      <c r="EK845" s="227"/>
      <c r="EL845" s="227"/>
      <c r="EM845" s="227"/>
      <c r="EN845" s="227"/>
      <c r="EO845" s="227"/>
      <c r="EP845" s="227"/>
      <c r="EQ845" s="227"/>
      <c r="ER845" s="227"/>
      <c r="ES845" s="227"/>
      <c r="ET845" s="227"/>
      <c r="EU845" s="227"/>
      <c r="EV845" s="227"/>
      <c r="EW845" s="227"/>
      <c r="EX845" s="227"/>
      <c r="EY845" s="227"/>
      <c r="EZ845" s="227"/>
      <c r="FA845" s="227"/>
      <c r="FB845" s="227"/>
      <c r="FC845" s="227"/>
      <c r="FD845" s="227"/>
      <c r="FE845" s="227"/>
      <c r="FF845" s="227"/>
      <c r="FG845" s="227"/>
      <c r="FH845" s="227"/>
      <c r="FI845" s="227"/>
      <c r="FJ845" s="227"/>
      <c r="FK845" s="227"/>
      <c r="FL845" s="227"/>
      <c r="FM845" s="227"/>
      <c r="FN845" s="227"/>
      <c r="FO845" s="227"/>
      <c r="FP845" s="227"/>
      <c r="FQ845" s="227"/>
      <c r="FR845" s="227"/>
      <c r="FS845" s="227"/>
      <c r="FT845" s="227"/>
      <c r="FU845" s="227"/>
      <c r="FV845" s="227"/>
      <c r="FW845" s="227"/>
      <c r="FX845" s="227"/>
      <c r="FY845" s="227"/>
      <c r="FZ845" s="227"/>
      <c r="GA845" s="227"/>
      <c r="GB845" s="227"/>
      <c r="GC845" s="227"/>
      <c r="GD845" s="227"/>
      <c r="GE845" s="227"/>
      <c r="GF845" s="227"/>
      <c r="GG845" s="227"/>
      <c r="GH845" s="227"/>
      <c r="GI845" s="227"/>
      <c r="GJ845" s="227"/>
      <c r="GK845" s="227"/>
      <c r="GL845" s="227"/>
      <c r="GM845" s="227"/>
      <c r="GN845" s="227"/>
      <c r="GO845" s="227"/>
      <c r="GP845" s="227"/>
      <c r="GQ845" s="227"/>
      <c r="GR845" s="227"/>
      <c r="GS845" s="227"/>
      <c r="GT845" s="227"/>
      <c r="GU845" s="227"/>
      <c r="GV845" s="227"/>
      <c r="GW845" s="227"/>
      <c r="GX845" s="227"/>
      <c r="GY845" s="227"/>
      <c r="GZ845" s="227"/>
      <c r="HA845" s="227"/>
      <c r="HB845" s="227"/>
      <c r="HC845" s="227"/>
      <c r="HD845" s="227"/>
      <c r="HE845" s="227"/>
      <c r="HF845" s="227"/>
      <c r="HG845" s="227"/>
      <c r="HH845" s="227"/>
      <c r="HI845" s="227"/>
      <c r="HJ845" s="227"/>
      <c r="HK845" s="227"/>
      <c r="HL845" s="227"/>
      <c r="HM845" s="227"/>
      <c r="HN845" s="227"/>
      <c r="HO845" s="227"/>
      <c r="HP845" s="227"/>
      <c r="HQ845" s="227"/>
      <c r="HR845" s="227"/>
      <c r="HS845" s="227"/>
      <c r="HT845" s="227"/>
      <c r="HU845" s="227"/>
      <c r="HV845" s="227"/>
      <c r="HW845" s="227"/>
      <c r="HX845" s="227"/>
      <c r="HY845" s="227"/>
      <c r="HZ845" s="227"/>
      <c r="IA845" s="227"/>
      <c r="IB845" s="227"/>
      <c r="IC845" s="227"/>
      <c r="ID845" s="227"/>
      <c r="IE845" s="227"/>
      <c r="IF845" s="227"/>
      <c r="IG845" s="227"/>
      <c r="IH845" s="227"/>
      <c r="II845" s="227"/>
      <c r="IJ845" s="227"/>
      <c r="IK845" s="227"/>
      <c r="IL845" s="227"/>
      <c r="IM845" s="227"/>
      <c r="IN845" s="227"/>
      <c r="IO845" s="227"/>
      <c r="IP845" s="227"/>
      <c r="IQ845" s="227"/>
      <c r="IR845" s="227"/>
      <c r="IS845" s="227"/>
      <c r="IT845" s="227"/>
      <c r="IU845" s="227"/>
      <c r="IV845" s="227"/>
      <c r="IW845" s="227"/>
      <c r="IX845" s="227"/>
      <c r="IY845" s="227"/>
      <c r="IZ845" s="227"/>
      <c r="JA845" s="227"/>
      <c r="JB845" s="227"/>
      <c r="JC845" s="227"/>
      <c r="JD845" s="227"/>
      <c r="JE845" s="227"/>
      <c r="JF845" s="227"/>
      <c r="JG845" s="227"/>
      <c r="JH845" s="227"/>
      <c r="JI845" s="227"/>
      <c r="JJ845" s="227"/>
      <c r="JK845" s="227"/>
      <c r="JL845" s="227"/>
      <c r="JM845" s="227"/>
      <c r="JN845" s="227"/>
      <c r="JO845" s="227"/>
      <c r="JP845" s="227"/>
      <c r="JQ845" s="227"/>
      <c r="JR845" s="227"/>
      <c r="JS845" s="227"/>
      <c r="JT845" s="227"/>
      <c r="JU845" s="227"/>
      <c r="JV845" s="227"/>
      <c r="JW845" s="227"/>
      <c r="JX845" s="227"/>
      <c r="JY845" s="227"/>
      <c r="JZ845" s="227"/>
      <c r="KA845" s="227"/>
      <c r="KB845" s="227"/>
      <c r="KC845" s="227"/>
      <c r="KD845" s="227"/>
      <c r="KE845" s="227"/>
      <c r="KF845" s="227"/>
      <c r="KG845" s="227"/>
      <c r="KH845" s="227"/>
      <c r="KI845" s="227"/>
      <c r="KJ845" s="227"/>
      <c r="KK845" s="227"/>
      <c r="KL845" s="227"/>
      <c r="KM845" s="227"/>
      <c r="KN845" s="227"/>
      <c r="KO845" s="227"/>
      <c r="KP845" s="227"/>
      <c r="KQ845" s="227"/>
      <c r="KR845" s="227"/>
      <c r="KS845" s="227"/>
      <c r="KT845" s="227"/>
      <c r="KU845" s="227"/>
      <c r="KV845" s="227"/>
      <c r="KW845" s="227"/>
      <c r="KX845" s="227"/>
      <c r="KY845" s="227"/>
      <c r="KZ845" s="227"/>
      <c r="LA845" s="227"/>
      <c r="LB845" s="227"/>
      <c r="LC845" s="227"/>
      <c r="LD845" s="227"/>
      <c r="LE845" s="227"/>
      <c r="LF845" s="227"/>
      <c r="LG845" s="227"/>
      <c r="LH845" s="227"/>
      <c r="LI845" s="227"/>
      <c r="LJ845" s="227"/>
      <c r="LK845" s="227"/>
      <c r="LL845" s="227"/>
      <c r="LM845" s="227"/>
      <c r="LN845" s="227"/>
      <c r="LO845" s="227"/>
      <c r="LP845" s="227"/>
      <c r="LQ845" s="227"/>
      <c r="LR845" s="227"/>
      <c r="LS845" s="227"/>
      <c r="LT845" s="227"/>
      <c r="LU845" s="227"/>
      <c r="LV845" s="227"/>
      <c r="LW845" s="227"/>
      <c r="LX845" s="227"/>
      <c r="LY845" s="227"/>
      <c r="LZ845" s="227"/>
      <c r="MA845" s="227"/>
      <c r="MB845" s="227"/>
      <c r="MC845" s="227"/>
      <c r="MD845" s="227"/>
      <c r="ME845" s="227"/>
      <c r="MF845" s="227"/>
      <c r="MG845" s="227"/>
      <c r="MH845" s="227"/>
      <c r="MI845" s="227"/>
      <c r="MJ845" s="227"/>
      <c r="MK845" s="227"/>
      <c r="ML845" s="227"/>
      <c r="MM845" s="227"/>
      <c r="MN845" s="227"/>
      <c r="MO845" s="227"/>
      <c r="MP845" s="227"/>
      <c r="MQ845" s="227"/>
      <c r="MR845" s="227"/>
      <c r="MS845" s="227"/>
      <c r="MT845" s="227"/>
      <c r="MU845" s="227"/>
      <c r="MV845" s="227"/>
      <c r="MW845" s="227"/>
      <c r="MX845" s="227"/>
      <c r="MY845" s="227"/>
      <c r="MZ845" s="227"/>
      <c r="NA845" s="227"/>
      <c r="NB845" s="227"/>
      <c r="NC845" s="227"/>
      <c r="ND845" s="227"/>
      <c r="NE845" s="227"/>
      <c r="NF845" s="227"/>
      <c r="NG845" s="227"/>
      <c r="NH845" s="227"/>
      <c r="NI845" s="227"/>
      <c r="NJ845" s="227"/>
      <c r="NK845" s="227"/>
      <c r="NL845" s="227"/>
      <c r="NM845" s="227"/>
      <c r="NN845" s="227"/>
      <c r="NO845" s="227"/>
      <c r="NP845" s="227"/>
      <c r="NQ845" s="227"/>
      <c r="NR845" s="227"/>
      <c r="NS845" s="227"/>
      <c r="NT845" s="227"/>
      <c r="NU845" s="227"/>
      <c r="NV845" s="227"/>
      <c r="NW845" s="227"/>
      <c r="NX845" s="227"/>
      <c r="NY845" s="227"/>
      <c r="NZ845" s="227"/>
      <c r="OA845" s="227"/>
      <c r="OB845" s="227"/>
      <c r="OC845" s="227"/>
      <c r="OD845" s="227"/>
      <c r="OE845" s="227"/>
      <c r="OF845" s="227"/>
      <c r="OG845" s="227"/>
      <c r="OH845" s="227"/>
      <c r="OI845" s="227"/>
      <c r="OJ845" s="227"/>
      <c r="OK845" s="227"/>
      <c r="OL845" s="227"/>
      <c r="OM845" s="227"/>
      <c r="ON845" s="227"/>
      <c r="OO845" s="227"/>
      <c r="OP845" s="227"/>
      <c r="OQ845" s="227"/>
      <c r="OR845" s="227"/>
      <c r="OS845" s="227"/>
      <c r="OT845" s="227"/>
      <c r="OU845" s="227"/>
      <c r="OV845" s="227"/>
      <c r="OW845" s="227"/>
      <c r="OX845" s="227"/>
      <c r="OY845" s="227"/>
      <c r="OZ845" s="227"/>
      <c r="PA845" s="227"/>
      <c r="PB845" s="227"/>
      <c r="PC845" s="227"/>
      <c r="PD845" s="227"/>
      <c r="PE845" s="227"/>
      <c r="PF845" s="227"/>
      <c r="PG845" s="227"/>
      <c r="PH845" s="227"/>
      <c r="PI845" s="227"/>
      <c r="PJ845" s="227"/>
      <c r="PK845" s="227"/>
      <c r="PL845" s="227"/>
      <c r="PM845" s="227"/>
      <c r="PN845" s="227"/>
      <c r="PO845" s="227"/>
      <c r="PP845" s="227"/>
      <c r="PQ845" s="227"/>
      <c r="PR845" s="227"/>
      <c r="PS845" s="227"/>
      <c r="PT845" s="227"/>
      <c r="PU845" s="227"/>
      <c r="PV845" s="227"/>
      <c r="PW845" s="227"/>
      <c r="PX845" s="227"/>
      <c r="PY845" s="227"/>
      <c r="PZ845" s="227"/>
      <c r="QA845" s="227"/>
      <c r="QB845" s="227"/>
      <c r="QC845" s="227"/>
      <c r="QD845" s="227"/>
      <c r="QE845" s="227"/>
      <c r="QF845" s="227"/>
      <c r="QG845" s="227"/>
      <c r="QH845" s="227"/>
      <c r="QI845" s="227"/>
      <c r="QJ845" s="227"/>
      <c r="QK845" s="227"/>
      <c r="QL845" s="227"/>
      <c r="QM845" s="227"/>
      <c r="QN845" s="227"/>
      <c r="QO845" s="227"/>
      <c r="QP845" s="227"/>
      <c r="QQ845" s="227"/>
      <c r="QR845" s="227"/>
      <c r="QS845" s="227"/>
      <c r="QT845" s="227"/>
      <c r="QU845" s="227"/>
      <c r="QV845" s="227"/>
      <c r="QW845" s="227"/>
      <c r="QX845" s="227"/>
      <c r="QY845" s="227"/>
      <c r="QZ845" s="227"/>
      <c r="RA845" s="227"/>
      <c r="RB845" s="227"/>
      <c r="RC845" s="227"/>
      <c r="RD845" s="227"/>
      <c r="RE845" s="227"/>
      <c r="RF845" s="227"/>
      <c r="RG845" s="227"/>
      <c r="RH845" s="227"/>
      <c r="RI845" s="227"/>
      <c r="RJ845" s="227"/>
      <c r="RK845" s="227"/>
      <c r="RL845" s="227"/>
      <c r="RM845" s="227"/>
      <c r="RN845" s="227"/>
      <c r="RO845" s="227"/>
      <c r="RP845" s="227"/>
      <c r="RQ845" s="227"/>
      <c r="RR845" s="227"/>
      <c r="RS845" s="227"/>
      <c r="RT845" s="227"/>
      <c r="RU845" s="227"/>
      <c r="RV845" s="227"/>
      <c r="RW845" s="227"/>
      <c r="RX845" s="227"/>
      <c r="RY845" s="227"/>
      <c r="RZ845" s="227"/>
      <c r="SA845" s="227"/>
      <c r="SB845" s="227"/>
    </row>
    <row r="846" spans="1:496" ht="15" customHeight="1" x14ac:dyDescent="0.25">
      <c r="A846" s="228" t="s">
        <v>1110</v>
      </c>
      <c r="B846" s="228">
        <v>212004</v>
      </c>
      <c r="E846" s="227" t="s">
        <v>538</v>
      </c>
    </row>
    <row r="847" spans="1:496" ht="15" customHeight="1" x14ac:dyDescent="0.25">
      <c r="A847" s="228"/>
    </row>
    <row r="848" spans="1:496" ht="15" customHeight="1" x14ac:dyDescent="0.25">
      <c r="A848" s="228" t="s">
        <v>1111</v>
      </c>
      <c r="B848" s="228">
        <v>213</v>
      </c>
      <c r="E848" s="227" t="s">
        <v>759</v>
      </c>
    </row>
    <row r="849" spans="1:5" ht="15" customHeight="1" x14ac:dyDescent="0.25">
      <c r="A849" s="228" t="s">
        <v>1112</v>
      </c>
      <c r="B849" s="228">
        <v>213001</v>
      </c>
      <c r="E849" s="227" t="s">
        <v>539</v>
      </c>
    </row>
    <row r="850" spans="1:5" ht="15" customHeight="1" x14ac:dyDescent="0.25">
      <c r="A850" s="228" t="s">
        <v>1113</v>
      </c>
      <c r="B850" s="228">
        <v>213002</v>
      </c>
      <c r="E850" s="227" t="s">
        <v>540</v>
      </c>
    </row>
    <row r="851" spans="1:5" ht="15" customHeight="1" x14ac:dyDescent="0.25">
      <c r="A851" s="228" t="s">
        <v>1114</v>
      </c>
      <c r="B851" s="228">
        <v>213003</v>
      </c>
      <c r="E851" s="227" t="s">
        <v>541</v>
      </c>
    </row>
    <row r="852" spans="1:5" ht="15" customHeight="1" x14ac:dyDescent="0.25">
      <c r="A852" s="228" t="s">
        <v>1115</v>
      </c>
      <c r="B852" s="228">
        <v>213004</v>
      </c>
      <c r="E852" s="227" t="s">
        <v>542</v>
      </c>
    </row>
    <row r="853" spans="1:5" ht="15" customHeight="1" x14ac:dyDescent="0.25">
      <c r="A853" s="228" t="s">
        <v>1116</v>
      </c>
      <c r="B853" s="228">
        <v>213005</v>
      </c>
      <c r="E853" s="227" t="s">
        <v>543</v>
      </c>
    </row>
    <row r="854" spans="1:5" ht="15" customHeight="1" x14ac:dyDescent="0.25">
      <c r="A854" s="228" t="s">
        <v>1117</v>
      </c>
      <c r="B854" s="228">
        <v>213006</v>
      </c>
      <c r="E854" s="227" t="s">
        <v>544</v>
      </c>
    </row>
    <row r="855" spans="1:5" ht="15" customHeight="1" x14ac:dyDescent="0.25">
      <c r="A855" s="228" t="s">
        <v>1118</v>
      </c>
      <c r="B855" s="228">
        <v>213007</v>
      </c>
      <c r="E855" s="227" t="s">
        <v>545</v>
      </c>
    </row>
    <row r="856" spans="1:5" ht="15" customHeight="1" x14ac:dyDescent="0.25">
      <c r="A856" s="228" t="s">
        <v>1119</v>
      </c>
      <c r="B856" s="228">
        <v>213008</v>
      </c>
      <c r="E856" s="227" t="s">
        <v>546</v>
      </c>
    </row>
    <row r="857" spans="1:5" ht="15" customHeight="1" x14ac:dyDescent="0.25">
      <c r="A857" s="228"/>
    </row>
    <row r="858" spans="1:5" ht="15" customHeight="1" x14ac:dyDescent="0.25">
      <c r="A858" s="228" t="s">
        <v>1120</v>
      </c>
      <c r="B858" s="228">
        <v>214</v>
      </c>
      <c r="E858" s="227" t="s">
        <v>760</v>
      </c>
    </row>
    <row r="859" spans="1:5" ht="15" customHeight="1" x14ac:dyDescent="0.25">
      <c r="A859" s="228" t="s">
        <v>1121</v>
      </c>
      <c r="B859" s="228">
        <v>214001</v>
      </c>
      <c r="E859" s="227" t="s">
        <v>547</v>
      </c>
    </row>
    <row r="860" spans="1:5" ht="15" customHeight="1" x14ac:dyDescent="0.25">
      <c r="A860" s="228" t="s">
        <v>1122</v>
      </c>
      <c r="B860" s="228">
        <v>214002</v>
      </c>
      <c r="E860" s="227" t="s">
        <v>548</v>
      </c>
    </row>
    <row r="861" spans="1:5" ht="15" customHeight="1" x14ac:dyDescent="0.25">
      <c r="A861" s="228" t="s">
        <v>1123</v>
      </c>
      <c r="B861" s="228">
        <v>214003</v>
      </c>
      <c r="E861" s="227" t="s">
        <v>549</v>
      </c>
    </row>
    <row r="862" spans="1:5" ht="15" customHeight="1" x14ac:dyDescent="0.25">
      <c r="A862" s="228" t="s">
        <v>1124</v>
      </c>
      <c r="B862" s="228">
        <v>214004</v>
      </c>
      <c r="E862" s="227" t="s">
        <v>550</v>
      </c>
    </row>
    <row r="863" spans="1:5" ht="15" customHeight="1" x14ac:dyDescent="0.25">
      <c r="A863" s="228" t="s">
        <v>1125</v>
      </c>
      <c r="B863" s="228">
        <v>214005</v>
      </c>
      <c r="E863" s="227" t="s">
        <v>551</v>
      </c>
    </row>
    <row r="864" spans="1:5" ht="15" customHeight="1" x14ac:dyDescent="0.25">
      <c r="A864" s="228" t="s">
        <v>1126</v>
      </c>
      <c r="B864" s="228">
        <v>214006</v>
      </c>
      <c r="E864" s="227" t="s">
        <v>552</v>
      </c>
    </row>
    <row r="865" spans="1:496" ht="15" customHeight="1" x14ac:dyDescent="0.25">
      <c r="A865" s="228"/>
    </row>
    <row r="866" spans="1:496" ht="15" customHeight="1" x14ac:dyDescent="0.25">
      <c r="A866" s="228" t="s">
        <v>1127</v>
      </c>
      <c r="B866" s="228">
        <v>215</v>
      </c>
      <c r="E866" s="227" t="s">
        <v>761</v>
      </c>
    </row>
    <row r="867" spans="1:496" s="233" customFormat="1" ht="15" customHeight="1" x14ac:dyDescent="0.25">
      <c r="A867" s="231"/>
      <c r="B867" s="231"/>
      <c r="D867" s="231"/>
      <c r="F867" s="227"/>
      <c r="G867" s="227"/>
      <c r="H867" s="227"/>
      <c r="I867" s="227"/>
      <c r="J867" s="227"/>
      <c r="K867" s="227"/>
      <c r="L867" s="227"/>
      <c r="M867" s="227"/>
      <c r="N867" s="227"/>
      <c r="O867" s="227"/>
      <c r="P867" s="227"/>
      <c r="Q867" s="227"/>
      <c r="R867" s="227"/>
      <c r="S867" s="227"/>
      <c r="T867" s="227"/>
      <c r="U867" s="227"/>
      <c r="V867" s="227"/>
      <c r="W867" s="227"/>
      <c r="X867" s="227"/>
      <c r="Y867" s="227"/>
      <c r="Z867" s="227"/>
      <c r="AA867" s="227"/>
      <c r="AB867" s="227"/>
      <c r="AC867" s="227"/>
      <c r="AD867" s="227"/>
      <c r="AE867" s="227"/>
      <c r="AF867" s="227"/>
      <c r="AG867" s="227"/>
      <c r="AH867" s="227"/>
      <c r="AI867" s="227"/>
      <c r="AJ867" s="227"/>
      <c r="AK867" s="227"/>
      <c r="AL867" s="227"/>
      <c r="AM867" s="227"/>
      <c r="AN867" s="227"/>
      <c r="AO867" s="227"/>
      <c r="AP867" s="227"/>
      <c r="AQ867" s="227"/>
      <c r="AR867" s="227"/>
      <c r="AS867" s="227"/>
      <c r="AT867" s="227"/>
      <c r="AU867" s="227"/>
      <c r="AV867" s="227"/>
      <c r="AW867" s="227"/>
      <c r="AX867" s="227"/>
      <c r="AY867" s="227"/>
      <c r="AZ867" s="227"/>
      <c r="BA867" s="227"/>
      <c r="BB867" s="227"/>
      <c r="BC867" s="227"/>
      <c r="BD867" s="227"/>
      <c r="BE867" s="227"/>
      <c r="BF867" s="227"/>
      <c r="BG867" s="227"/>
      <c r="BH867" s="227"/>
      <c r="BI867" s="227"/>
      <c r="BJ867" s="227"/>
      <c r="BK867" s="227"/>
      <c r="BL867" s="227"/>
      <c r="BM867" s="227"/>
      <c r="BN867" s="227"/>
      <c r="BO867" s="227"/>
      <c r="BP867" s="227"/>
      <c r="BQ867" s="227"/>
      <c r="BR867" s="227"/>
      <c r="BS867" s="227"/>
      <c r="BT867" s="227"/>
      <c r="BU867" s="227"/>
      <c r="BV867" s="227"/>
      <c r="BW867" s="227"/>
      <c r="BX867" s="227"/>
      <c r="BY867" s="227"/>
      <c r="BZ867" s="227"/>
      <c r="CA867" s="227"/>
      <c r="CB867" s="227"/>
      <c r="CC867" s="227"/>
      <c r="CD867" s="227"/>
      <c r="CE867" s="227"/>
      <c r="CF867" s="227"/>
      <c r="CG867" s="227"/>
      <c r="CH867" s="227"/>
      <c r="CI867" s="227"/>
      <c r="CJ867" s="227"/>
      <c r="CK867" s="227"/>
      <c r="CL867" s="227"/>
      <c r="CM867" s="227"/>
      <c r="CN867" s="227"/>
      <c r="CO867" s="227"/>
      <c r="CP867" s="227"/>
      <c r="CQ867" s="227"/>
      <c r="CR867" s="227"/>
      <c r="CS867" s="227"/>
      <c r="CT867" s="227"/>
      <c r="CU867" s="227"/>
      <c r="CV867" s="227"/>
      <c r="CW867" s="227"/>
      <c r="CX867" s="227"/>
      <c r="CY867" s="227"/>
      <c r="CZ867" s="227"/>
      <c r="DA867" s="227"/>
      <c r="DB867" s="227"/>
      <c r="DC867" s="227"/>
      <c r="DD867" s="227"/>
      <c r="DE867" s="227"/>
      <c r="DF867" s="227"/>
      <c r="DG867" s="227"/>
      <c r="DH867" s="227"/>
      <c r="DI867" s="227"/>
      <c r="DJ867" s="227"/>
      <c r="DK867" s="227"/>
      <c r="DL867" s="227"/>
      <c r="DM867" s="227"/>
      <c r="DN867" s="227"/>
      <c r="DO867" s="227"/>
      <c r="DP867" s="227"/>
      <c r="DQ867" s="227"/>
      <c r="DR867" s="227"/>
      <c r="DS867" s="227"/>
      <c r="DT867" s="227"/>
      <c r="DU867" s="227"/>
      <c r="DV867" s="227"/>
      <c r="DW867" s="227"/>
      <c r="DX867" s="227"/>
      <c r="DY867" s="227"/>
      <c r="DZ867" s="227"/>
      <c r="EA867" s="227"/>
      <c r="EB867" s="227"/>
      <c r="EC867" s="227"/>
      <c r="ED867" s="227"/>
      <c r="EE867" s="227"/>
      <c r="EF867" s="227"/>
      <c r="EG867" s="227"/>
      <c r="EH867" s="227"/>
      <c r="EI867" s="227"/>
      <c r="EJ867" s="227"/>
      <c r="EK867" s="227"/>
      <c r="EL867" s="227"/>
      <c r="EM867" s="227"/>
      <c r="EN867" s="227"/>
      <c r="EO867" s="227"/>
      <c r="EP867" s="227"/>
      <c r="EQ867" s="227"/>
      <c r="ER867" s="227"/>
      <c r="ES867" s="227"/>
      <c r="ET867" s="227"/>
      <c r="EU867" s="227"/>
      <c r="EV867" s="227"/>
      <c r="EW867" s="227"/>
      <c r="EX867" s="227"/>
      <c r="EY867" s="227"/>
      <c r="EZ867" s="227"/>
      <c r="FA867" s="227"/>
      <c r="FB867" s="227"/>
      <c r="FC867" s="227"/>
      <c r="FD867" s="227"/>
      <c r="FE867" s="227"/>
      <c r="FF867" s="227"/>
      <c r="FG867" s="227"/>
      <c r="FH867" s="227"/>
      <c r="FI867" s="227"/>
      <c r="FJ867" s="227"/>
      <c r="FK867" s="227"/>
      <c r="FL867" s="227"/>
      <c r="FM867" s="227"/>
      <c r="FN867" s="227"/>
      <c r="FO867" s="227"/>
      <c r="FP867" s="227"/>
      <c r="FQ867" s="227"/>
      <c r="FR867" s="227"/>
      <c r="FS867" s="227"/>
      <c r="FT867" s="227"/>
      <c r="FU867" s="227"/>
      <c r="FV867" s="227"/>
      <c r="FW867" s="227"/>
      <c r="FX867" s="227"/>
      <c r="FY867" s="227"/>
      <c r="FZ867" s="227"/>
      <c r="GA867" s="227"/>
      <c r="GB867" s="227"/>
      <c r="GC867" s="227"/>
      <c r="GD867" s="227"/>
      <c r="GE867" s="227"/>
      <c r="GF867" s="227"/>
      <c r="GG867" s="227"/>
      <c r="GH867" s="227"/>
      <c r="GI867" s="227"/>
      <c r="GJ867" s="227"/>
      <c r="GK867" s="227"/>
      <c r="GL867" s="227"/>
      <c r="GM867" s="227"/>
      <c r="GN867" s="227"/>
      <c r="GO867" s="227"/>
      <c r="GP867" s="227"/>
      <c r="GQ867" s="227"/>
      <c r="GR867" s="227"/>
      <c r="GS867" s="227"/>
      <c r="GT867" s="227"/>
      <c r="GU867" s="227"/>
      <c r="GV867" s="227"/>
      <c r="GW867" s="227"/>
      <c r="GX867" s="227"/>
      <c r="GY867" s="227"/>
      <c r="GZ867" s="227"/>
      <c r="HA867" s="227"/>
      <c r="HB867" s="227"/>
      <c r="HC867" s="227"/>
      <c r="HD867" s="227"/>
      <c r="HE867" s="227"/>
      <c r="HF867" s="227"/>
      <c r="HG867" s="227"/>
      <c r="HH867" s="227"/>
      <c r="HI867" s="227"/>
      <c r="HJ867" s="227"/>
      <c r="HK867" s="227"/>
      <c r="HL867" s="227"/>
      <c r="HM867" s="227"/>
      <c r="HN867" s="227"/>
      <c r="HO867" s="227"/>
      <c r="HP867" s="227"/>
      <c r="HQ867" s="227"/>
      <c r="HR867" s="227"/>
      <c r="HS867" s="227"/>
      <c r="HT867" s="227"/>
      <c r="HU867" s="227"/>
      <c r="HV867" s="227"/>
      <c r="HW867" s="227"/>
      <c r="HX867" s="227"/>
      <c r="HY867" s="227"/>
      <c r="HZ867" s="227"/>
      <c r="IA867" s="227"/>
      <c r="IB867" s="227"/>
      <c r="IC867" s="227"/>
      <c r="ID867" s="227"/>
      <c r="IE867" s="227"/>
      <c r="IF867" s="227"/>
      <c r="IG867" s="227"/>
      <c r="IH867" s="227"/>
      <c r="II867" s="227"/>
      <c r="IJ867" s="227"/>
      <c r="IK867" s="227"/>
      <c r="IL867" s="227"/>
      <c r="IM867" s="227"/>
      <c r="IN867" s="227"/>
      <c r="IO867" s="227"/>
      <c r="IP867" s="227"/>
      <c r="IQ867" s="227"/>
      <c r="IR867" s="227"/>
      <c r="IS867" s="227"/>
      <c r="IT867" s="227"/>
      <c r="IU867" s="227"/>
      <c r="IV867" s="227"/>
      <c r="IW867" s="227"/>
      <c r="IX867" s="227"/>
      <c r="IY867" s="227"/>
      <c r="IZ867" s="227"/>
      <c r="JA867" s="227"/>
      <c r="JB867" s="227"/>
      <c r="JC867" s="227"/>
      <c r="JD867" s="227"/>
      <c r="JE867" s="227"/>
      <c r="JF867" s="227"/>
      <c r="JG867" s="227"/>
      <c r="JH867" s="227"/>
      <c r="JI867" s="227"/>
      <c r="JJ867" s="227"/>
      <c r="JK867" s="227"/>
      <c r="JL867" s="227"/>
      <c r="JM867" s="227"/>
      <c r="JN867" s="227"/>
      <c r="JO867" s="227"/>
      <c r="JP867" s="227"/>
      <c r="JQ867" s="227"/>
      <c r="JR867" s="227"/>
      <c r="JS867" s="227"/>
      <c r="JT867" s="227"/>
      <c r="JU867" s="227"/>
      <c r="JV867" s="227"/>
      <c r="JW867" s="227"/>
      <c r="JX867" s="227"/>
      <c r="JY867" s="227"/>
      <c r="JZ867" s="227"/>
      <c r="KA867" s="227"/>
      <c r="KB867" s="227"/>
      <c r="KC867" s="227"/>
      <c r="KD867" s="227"/>
      <c r="KE867" s="227"/>
      <c r="KF867" s="227"/>
      <c r="KG867" s="227"/>
      <c r="KH867" s="227"/>
      <c r="KI867" s="227"/>
      <c r="KJ867" s="227"/>
      <c r="KK867" s="227"/>
      <c r="KL867" s="227"/>
      <c r="KM867" s="227"/>
      <c r="KN867" s="227"/>
      <c r="KO867" s="227"/>
      <c r="KP867" s="227"/>
      <c r="KQ867" s="227"/>
      <c r="KR867" s="227"/>
      <c r="KS867" s="227"/>
      <c r="KT867" s="227"/>
      <c r="KU867" s="227"/>
      <c r="KV867" s="227"/>
      <c r="KW867" s="227"/>
      <c r="KX867" s="227"/>
      <c r="KY867" s="227"/>
      <c r="KZ867" s="227"/>
      <c r="LA867" s="227"/>
      <c r="LB867" s="227"/>
      <c r="LC867" s="227"/>
      <c r="LD867" s="227"/>
      <c r="LE867" s="227"/>
      <c r="LF867" s="227"/>
      <c r="LG867" s="227"/>
      <c r="LH867" s="227"/>
      <c r="LI867" s="227"/>
      <c r="LJ867" s="227"/>
      <c r="LK867" s="227"/>
      <c r="LL867" s="227"/>
      <c r="LM867" s="227"/>
      <c r="LN867" s="227"/>
      <c r="LO867" s="227"/>
      <c r="LP867" s="227"/>
      <c r="LQ867" s="227"/>
      <c r="LR867" s="227"/>
      <c r="LS867" s="227"/>
      <c r="LT867" s="227"/>
      <c r="LU867" s="227"/>
      <c r="LV867" s="227"/>
      <c r="LW867" s="227"/>
      <c r="LX867" s="227"/>
      <c r="LY867" s="227"/>
      <c r="LZ867" s="227"/>
      <c r="MA867" s="227"/>
      <c r="MB867" s="227"/>
      <c r="MC867" s="227"/>
      <c r="MD867" s="227"/>
      <c r="ME867" s="227"/>
      <c r="MF867" s="227"/>
      <c r="MG867" s="227"/>
      <c r="MH867" s="227"/>
      <c r="MI867" s="227"/>
      <c r="MJ867" s="227"/>
      <c r="MK867" s="227"/>
      <c r="ML867" s="227"/>
      <c r="MM867" s="227"/>
      <c r="MN867" s="227"/>
      <c r="MO867" s="227"/>
      <c r="MP867" s="227"/>
      <c r="MQ867" s="227"/>
      <c r="MR867" s="227"/>
      <c r="MS867" s="227"/>
      <c r="MT867" s="227"/>
      <c r="MU867" s="227"/>
      <c r="MV867" s="227"/>
      <c r="MW867" s="227"/>
      <c r="MX867" s="227"/>
      <c r="MY867" s="227"/>
      <c r="MZ867" s="227"/>
      <c r="NA867" s="227"/>
      <c r="NB867" s="227"/>
      <c r="NC867" s="227"/>
      <c r="ND867" s="227"/>
      <c r="NE867" s="227"/>
      <c r="NF867" s="227"/>
      <c r="NG867" s="227"/>
      <c r="NH867" s="227"/>
      <c r="NI867" s="227"/>
      <c r="NJ867" s="227"/>
      <c r="NK867" s="227"/>
      <c r="NL867" s="227"/>
      <c r="NM867" s="227"/>
      <c r="NN867" s="227"/>
      <c r="NO867" s="227"/>
      <c r="NP867" s="227"/>
      <c r="NQ867" s="227"/>
      <c r="NR867" s="227"/>
      <c r="NS867" s="227"/>
      <c r="NT867" s="227"/>
      <c r="NU867" s="227"/>
      <c r="NV867" s="227"/>
      <c r="NW867" s="227"/>
      <c r="NX867" s="227"/>
      <c r="NY867" s="227"/>
      <c r="NZ867" s="227"/>
      <c r="OA867" s="227"/>
      <c r="OB867" s="227"/>
      <c r="OC867" s="227"/>
      <c r="OD867" s="227"/>
      <c r="OE867" s="227"/>
      <c r="OF867" s="227"/>
      <c r="OG867" s="227"/>
      <c r="OH867" s="227"/>
      <c r="OI867" s="227"/>
      <c r="OJ867" s="227"/>
      <c r="OK867" s="227"/>
      <c r="OL867" s="227"/>
      <c r="OM867" s="227"/>
      <c r="ON867" s="227"/>
      <c r="OO867" s="227"/>
      <c r="OP867" s="227"/>
      <c r="OQ867" s="227"/>
      <c r="OR867" s="227"/>
      <c r="OS867" s="227"/>
      <c r="OT867" s="227"/>
      <c r="OU867" s="227"/>
      <c r="OV867" s="227"/>
      <c r="OW867" s="227"/>
      <c r="OX867" s="227"/>
      <c r="OY867" s="227"/>
      <c r="OZ867" s="227"/>
      <c r="PA867" s="227"/>
      <c r="PB867" s="227"/>
      <c r="PC867" s="227"/>
      <c r="PD867" s="227"/>
      <c r="PE867" s="227"/>
      <c r="PF867" s="227"/>
      <c r="PG867" s="227"/>
      <c r="PH867" s="227"/>
      <c r="PI867" s="227"/>
      <c r="PJ867" s="227"/>
      <c r="PK867" s="227"/>
      <c r="PL867" s="227"/>
      <c r="PM867" s="227"/>
      <c r="PN867" s="227"/>
      <c r="PO867" s="227"/>
      <c r="PP867" s="227"/>
      <c r="PQ867" s="227"/>
      <c r="PR867" s="227"/>
      <c r="PS867" s="227"/>
      <c r="PT867" s="227"/>
      <c r="PU867" s="227"/>
      <c r="PV867" s="227"/>
      <c r="PW867" s="227"/>
      <c r="PX867" s="227"/>
      <c r="PY867" s="227"/>
      <c r="PZ867" s="227"/>
      <c r="QA867" s="227"/>
      <c r="QB867" s="227"/>
      <c r="QC867" s="227"/>
      <c r="QD867" s="227"/>
      <c r="QE867" s="227"/>
      <c r="QF867" s="227"/>
      <c r="QG867" s="227"/>
      <c r="QH867" s="227"/>
      <c r="QI867" s="227"/>
      <c r="QJ867" s="227"/>
      <c r="QK867" s="227"/>
      <c r="QL867" s="227"/>
      <c r="QM867" s="227"/>
      <c r="QN867" s="227"/>
      <c r="QO867" s="227"/>
      <c r="QP867" s="227"/>
      <c r="QQ867" s="227"/>
      <c r="QR867" s="227"/>
      <c r="QS867" s="227"/>
      <c r="QT867" s="227"/>
      <c r="QU867" s="227"/>
      <c r="QV867" s="227"/>
      <c r="QW867" s="227"/>
      <c r="QX867" s="227"/>
      <c r="QY867" s="227"/>
      <c r="QZ867" s="227"/>
      <c r="RA867" s="227"/>
      <c r="RB867" s="227"/>
      <c r="RC867" s="227"/>
      <c r="RD867" s="227"/>
      <c r="RE867" s="227"/>
      <c r="RF867" s="227"/>
      <c r="RG867" s="227"/>
      <c r="RH867" s="227"/>
      <c r="RI867" s="227"/>
      <c r="RJ867" s="227"/>
      <c r="RK867" s="227"/>
      <c r="RL867" s="227"/>
      <c r="RM867" s="227"/>
      <c r="RN867" s="227"/>
      <c r="RO867" s="227"/>
      <c r="RP867" s="227"/>
      <c r="RQ867" s="227"/>
      <c r="RR867" s="227"/>
      <c r="RS867" s="227"/>
      <c r="RT867" s="227"/>
      <c r="RU867" s="227"/>
      <c r="RV867" s="227"/>
      <c r="RW867" s="227"/>
      <c r="RX867" s="227"/>
      <c r="RY867" s="227"/>
      <c r="RZ867" s="227"/>
      <c r="SA867" s="227"/>
      <c r="SB867" s="227"/>
    </row>
    <row r="868" spans="1:496" s="233" customFormat="1" ht="15" customHeight="1" x14ac:dyDescent="0.25">
      <c r="A868" s="231"/>
      <c r="B868" s="231"/>
      <c r="D868" s="231"/>
      <c r="F868" s="227"/>
      <c r="G868" s="227"/>
      <c r="H868" s="227"/>
      <c r="I868" s="227"/>
      <c r="J868" s="227"/>
      <c r="K868" s="227"/>
      <c r="L868" s="227"/>
      <c r="M868" s="227"/>
      <c r="N868" s="227"/>
      <c r="O868" s="227"/>
      <c r="P868" s="227"/>
      <c r="Q868" s="227"/>
      <c r="R868" s="227"/>
      <c r="S868" s="227"/>
      <c r="T868" s="227"/>
      <c r="U868" s="227"/>
      <c r="V868" s="227"/>
      <c r="W868" s="227"/>
      <c r="X868" s="227"/>
      <c r="Y868" s="227"/>
      <c r="Z868" s="227"/>
      <c r="AA868" s="227"/>
      <c r="AB868" s="227"/>
      <c r="AC868" s="227"/>
      <c r="AD868" s="227"/>
      <c r="AE868" s="227"/>
      <c r="AF868" s="227"/>
      <c r="AG868" s="227"/>
      <c r="AH868" s="227"/>
      <c r="AI868" s="227"/>
      <c r="AJ868" s="227"/>
      <c r="AK868" s="227"/>
      <c r="AL868" s="227"/>
      <c r="AM868" s="227"/>
      <c r="AN868" s="227"/>
      <c r="AO868" s="227"/>
      <c r="AP868" s="227"/>
      <c r="AQ868" s="227"/>
      <c r="AR868" s="227"/>
      <c r="AS868" s="227"/>
      <c r="AT868" s="227"/>
      <c r="AU868" s="227"/>
      <c r="AV868" s="227"/>
      <c r="AW868" s="227"/>
      <c r="AX868" s="227"/>
      <c r="AY868" s="227"/>
      <c r="AZ868" s="227"/>
      <c r="BA868" s="227"/>
      <c r="BB868" s="227"/>
      <c r="BC868" s="227"/>
      <c r="BD868" s="227"/>
      <c r="BE868" s="227"/>
      <c r="BF868" s="227"/>
      <c r="BG868" s="227"/>
      <c r="BH868" s="227"/>
      <c r="BI868" s="227"/>
      <c r="BJ868" s="227"/>
      <c r="BK868" s="227"/>
      <c r="BL868" s="227"/>
      <c r="BM868" s="227"/>
      <c r="BN868" s="227"/>
      <c r="BO868" s="227"/>
      <c r="BP868" s="227"/>
      <c r="BQ868" s="227"/>
      <c r="BR868" s="227"/>
      <c r="BS868" s="227"/>
      <c r="BT868" s="227"/>
      <c r="BU868" s="227"/>
      <c r="BV868" s="227"/>
      <c r="BW868" s="227"/>
      <c r="BX868" s="227"/>
      <c r="BY868" s="227"/>
      <c r="BZ868" s="227"/>
      <c r="CA868" s="227"/>
      <c r="CB868" s="227"/>
      <c r="CC868" s="227"/>
      <c r="CD868" s="227"/>
      <c r="CE868" s="227"/>
      <c r="CF868" s="227"/>
      <c r="CG868" s="227"/>
      <c r="CH868" s="227"/>
      <c r="CI868" s="227"/>
      <c r="CJ868" s="227"/>
      <c r="CK868" s="227"/>
      <c r="CL868" s="227"/>
      <c r="CM868" s="227"/>
      <c r="CN868" s="227"/>
      <c r="CO868" s="227"/>
      <c r="CP868" s="227"/>
      <c r="CQ868" s="227"/>
      <c r="CR868" s="227"/>
      <c r="CS868" s="227"/>
      <c r="CT868" s="227"/>
      <c r="CU868" s="227"/>
      <c r="CV868" s="227"/>
      <c r="CW868" s="227"/>
      <c r="CX868" s="227"/>
      <c r="CY868" s="227"/>
      <c r="CZ868" s="227"/>
      <c r="DA868" s="227"/>
      <c r="DB868" s="227"/>
      <c r="DC868" s="227"/>
      <c r="DD868" s="227"/>
      <c r="DE868" s="227"/>
      <c r="DF868" s="227"/>
      <c r="DG868" s="227"/>
      <c r="DH868" s="227"/>
      <c r="DI868" s="227"/>
      <c r="DJ868" s="227"/>
      <c r="DK868" s="227"/>
      <c r="DL868" s="227"/>
      <c r="DM868" s="227"/>
      <c r="DN868" s="227"/>
      <c r="DO868" s="227"/>
      <c r="DP868" s="227"/>
      <c r="DQ868" s="227"/>
      <c r="DR868" s="227"/>
      <c r="DS868" s="227"/>
      <c r="DT868" s="227"/>
      <c r="DU868" s="227"/>
      <c r="DV868" s="227"/>
      <c r="DW868" s="227"/>
      <c r="DX868" s="227"/>
      <c r="DY868" s="227"/>
      <c r="DZ868" s="227"/>
      <c r="EA868" s="227"/>
      <c r="EB868" s="227"/>
      <c r="EC868" s="227"/>
      <c r="ED868" s="227"/>
      <c r="EE868" s="227"/>
      <c r="EF868" s="227"/>
      <c r="EG868" s="227"/>
      <c r="EH868" s="227"/>
      <c r="EI868" s="227"/>
      <c r="EJ868" s="227"/>
      <c r="EK868" s="227"/>
      <c r="EL868" s="227"/>
      <c r="EM868" s="227"/>
      <c r="EN868" s="227"/>
      <c r="EO868" s="227"/>
      <c r="EP868" s="227"/>
      <c r="EQ868" s="227"/>
      <c r="ER868" s="227"/>
      <c r="ES868" s="227"/>
      <c r="ET868" s="227"/>
      <c r="EU868" s="227"/>
      <c r="EV868" s="227"/>
      <c r="EW868" s="227"/>
      <c r="EX868" s="227"/>
      <c r="EY868" s="227"/>
      <c r="EZ868" s="227"/>
      <c r="FA868" s="227"/>
      <c r="FB868" s="227"/>
      <c r="FC868" s="227"/>
      <c r="FD868" s="227"/>
      <c r="FE868" s="227"/>
      <c r="FF868" s="227"/>
      <c r="FG868" s="227"/>
      <c r="FH868" s="227"/>
      <c r="FI868" s="227"/>
      <c r="FJ868" s="227"/>
      <c r="FK868" s="227"/>
      <c r="FL868" s="227"/>
      <c r="FM868" s="227"/>
      <c r="FN868" s="227"/>
      <c r="FO868" s="227"/>
      <c r="FP868" s="227"/>
      <c r="FQ868" s="227"/>
      <c r="FR868" s="227"/>
      <c r="FS868" s="227"/>
      <c r="FT868" s="227"/>
      <c r="FU868" s="227"/>
      <c r="FV868" s="227"/>
      <c r="FW868" s="227"/>
      <c r="FX868" s="227"/>
      <c r="FY868" s="227"/>
      <c r="FZ868" s="227"/>
      <c r="GA868" s="227"/>
      <c r="GB868" s="227"/>
      <c r="GC868" s="227"/>
      <c r="GD868" s="227"/>
      <c r="GE868" s="227"/>
      <c r="GF868" s="227"/>
      <c r="GG868" s="227"/>
      <c r="GH868" s="227"/>
      <c r="GI868" s="227"/>
      <c r="GJ868" s="227"/>
      <c r="GK868" s="227"/>
      <c r="GL868" s="227"/>
      <c r="GM868" s="227"/>
      <c r="GN868" s="227"/>
      <c r="GO868" s="227"/>
      <c r="GP868" s="227"/>
      <c r="GQ868" s="227"/>
      <c r="GR868" s="227"/>
      <c r="GS868" s="227"/>
      <c r="GT868" s="227"/>
      <c r="GU868" s="227"/>
      <c r="GV868" s="227"/>
      <c r="GW868" s="227"/>
      <c r="GX868" s="227"/>
      <c r="GY868" s="227"/>
      <c r="GZ868" s="227"/>
      <c r="HA868" s="227"/>
      <c r="HB868" s="227"/>
      <c r="HC868" s="227"/>
      <c r="HD868" s="227"/>
      <c r="HE868" s="227"/>
      <c r="HF868" s="227"/>
      <c r="HG868" s="227"/>
      <c r="HH868" s="227"/>
      <c r="HI868" s="227"/>
      <c r="HJ868" s="227"/>
      <c r="HK868" s="227"/>
      <c r="HL868" s="227"/>
      <c r="HM868" s="227"/>
      <c r="HN868" s="227"/>
      <c r="HO868" s="227"/>
      <c r="HP868" s="227"/>
      <c r="HQ868" s="227"/>
      <c r="HR868" s="227"/>
      <c r="HS868" s="227"/>
      <c r="HT868" s="227"/>
      <c r="HU868" s="227"/>
      <c r="HV868" s="227"/>
      <c r="HW868" s="227"/>
      <c r="HX868" s="227"/>
      <c r="HY868" s="227"/>
      <c r="HZ868" s="227"/>
      <c r="IA868" s="227"/>
      <c r="IB868" s="227"/>
      <c r="IC868" s="227"/>
      <c r="ID868" s="227"/>
      <c r="IE868" s="227"/>
      <c r="IF868" s="227"/>
      <c r="IG868" s="227"/>
      <c r="IH868" s="227"/>
      <c r="II868" s="227"/>
      <c r="IJ868" s="227"/>
      <c r="IK868" s="227"/>
      <c r="IL868" s="227"/>
      <c r="IM868" s="227"/>
      <c r="IN868" s="227"/>
      <c r="IO868" s="227"/>
      <c r="IP868" s="227"/>
      <c r="IQ868" s="227"/>
      <c r="IR868" s="227"/>
      <c r="IS868" s="227"/>
      <c r="IT868" s="227"/>
      <c r="IU868" s="227"/>
      <c r="IV868" s="227"/>
      <c r="IW868" s="227"/>
      <c r="IX868" s="227"/>
      <c r="IY868" s="227"/>
      <c r="IZ868" s="227"/>
      <c r="JA868" s="227"/>
      <c r="JB868" s="227"/>
      <c r="JC868" s="227"/>
      <c r="JD868" s="227"/>
      <c r="JE868" s="227"/>
      <c r="JF868" s="227"/>
      <c r="JG868" s="227"/>
      <c r="JH868" s="227"/>
      <c r="JI868" s="227"/>
      <c r="JJ868" s="227"/>
      <c r="JK868" s="227"/>
      <c r="JL868" s="227"/>
      <c r="JM868" s="227"/>
      <c r="JN868" s="227"/>
      <c r="JO868" s="227"/>
      <c r="JP868" s="227"/>
      <c r="JQ868" s="227"/>
      <c r="JR868" s="227"/>
      <c r="JS868" s="227"/>
      <c r="JT868" s="227"/>
      <c r="JU868" s="227"/>
      <c r="JV868" s="227"/>
      <c r="JW868" s="227"/>
      <c r="JX868" s="227"/>
      <c r="JY868" s="227"/>
      <c r="JZ868" s="227"/>
      <c r="KA868" s="227"/>
      <c r="KB868" s="227"/>
      <c r="KC868" s="227"/>
      <c r="KD868" s="227"/>
      <c r="KE868" s="227"/>
      <c r="KF868" s="227"/>
      <c r="KG868" s="227"/>
      <c r="KH868" s="227"/>
      <c r="KI868" s="227"/>
      <c r="KJ868" s="227"/>
      <c r="KK868" s="227"/>
      <c r="KL868" s="227"/>
      <c r="KM868" s="227"/>
      <c r="KN868" s="227"/>
      <c r="KO868" s="227"/>
      <c r="KP868" s="227"/>
      <c r="KQ868" s="227"/>
      <c r="KR868" s="227"/>
      <c r="KS868" s="227"/>
      <c r="KT868" s="227"/>
      <c r="KU868" s="227"/>
      <c r="KV868" s="227"/>
      <c r="KW868" s="227"/>
      <c r="KX868" s="227"/>
      <c r="KY868" s="227"/>
      <c r="KZ868" s="227"/>
      <c r="LA868" s="227"/>
      <c r="LB868" s="227"/>
      <c r="LC868" s="227"/>
      <c r="LD868" s="227"/>
      <c r="LE868" s="227"/>
      <c r="LF868" s="227"/>
      <c r="LG868" s="227"/>
      <c r="LH868" s="227"/>
      <c r="LI868" s="227"/>
      <c r="LJ868" s="227"/>
      <c r="LK868" s="227"/>
      <c r="LL868" s="227"/>
      <c r="LM868" s="227"/>
      <c r="LN868" s="227"/>
      <c r="LO868" s="227"/>
      <c r="LP868" s="227"/>
      <c r="LQ868" s="227"/>
      <c r="LR868" s="227"/>
      <c r="LS868" s="227"/>
      <c r="LT868" s="227"/>
      <c r="LU868" s="227"/>
      <c r="LV868" s="227"/>
      <c r="LW868" s="227"/>
      <c r="LX868" s="227"/>
      <c r="LY868" s="227"/>
      <c r="LZ868" s="227"/>
      <c r="MA868" s="227"/>
      <c r="MB868" s="227"/>
      <c r="MC868" s="227"/>
      <c r="MD868" s="227"/>
      <c r="ME868" s="227"/>
      <c r="MF868" s="227"/>
      <c r="MG868" s="227"/>
      <c r="MH868" s="227"/>
      <c r="MI868" s="227"/>
      <c r="MJ868" s="227"/>
      <c r="MK868" s="227"/>
      <c r="ML868" s="227"/>
      <c r="MM868" s="227"/>
      <c r="MN868" s="227"/>
      <c r="MO868" s="227"/>
      <c r="MP868" s="227"/>
      <c r="MQ868" s="227"/>
      <c r="MR868" s="227"/>
      <c r="MS868" s="227"/>
      <c r="MT868" s="227"/>
      <c r="MU868" s="227"/>
      <c r="MV868" s="227"/>
      <c r="MW868" s="227"/>
      <c r="MX868" s="227"/>
      <c r="MY868" s="227"/>
      <c r="MZ868" s="227"/>
      <c r="NA868" s="227"/>
      <c r="NB868" s="227"/>
      <c r="NC868" s="227"/>
      <c r="ND868" s="227"/>
      <c r="NE868" s="227"/>
      <c r="NF868" s="227"/>
      <c r="NG868" s="227"/>
      <c r="NH868" s="227"/>
      <c r="NI868" s="227"/>
      <c r="NJ868" s="227"/>
      <c r="NK868" s="227"/>
      <c r="NL868" s="227"/>
      <c r="NM868" s="227"/>
      <c r="NN868" s="227"/>
      <c r="NO868" s="227"/>
      <c r="NP868" s="227"/>
      <c r="NQ868" s="227"/>
      <c r="NR868" s="227"/>
      <c r="NS868" s="227"/>
      <c r="NT868" s="227"/>
      <c r="NU868" s="227"/>
      <c r="NV868" s="227"/>
      <c r="NW868" s="227"/>
      <c r="NX868" s="227"/>
      <c r="NY868" s="227"/>
      <c r="NZ868" s="227"/>
      <c r="OA868" s="227"/>
      <c r="OB868" s="227"/>
      <c r="OC868" s="227"/>
      <c r="OD868" s="227"/>
      <c r="OE868" s="227"/>
      <c r="OF868" s="227"/>
      <c r="OG868" s="227"/>
      <c r="OH868" s="227"/>
      <c r="OI868" s="227"/>
      <c r="OJ868" s="227"/>
      <c r="OK868" s="227"/>
      <c r="OL868" s="227"/>
      <c r="OM868" s="227"/>
      <c r="ON868" s="227"/>
      <c r="OO868" s="227"/>
      <c r="OP868" s="227"/>
      <c r="OQ868" s="227"/>
      <c r="OR868" s="227"/>
      <c r="OS868" s="227"/>
      <c r="OT868" s="227"/>
      <c r="OU868" s="227"/>
      <c r="OV868" s="227"/>
      <c r="OW868" s="227"/>
      <c r="OX868" s="227"/>
      <c r="OY868" s="227"/>
      <c r="OZ868" s="227"/>
      <c r="PA868" s="227"/>
      <c r="PB868" s="227"/>
      <c r="PC868" s="227"/>
      <c r="PD868" s="227"/>
      <c r="PE868" s="227"/>
      <c r="PF868" s="227"/>
      <c r="PG868" s="227"/>
      <c r="PH868" s="227"/>
      <c r="PI868" s="227"/>
      <c r="PJ868" s="227"/>
      <c r="PK868" s="227"/>
      <c r="PL868" s="227"/>
      <c r="PM868" s="227"/>
      <c r="PN868" s="227"/>
      <c r="PO868" s="227"/>
      <c r="PP868" s="227"/>
      <c r="PQ868" s="227"/>
      <c r="PR868" s="227"/>
      <c r="PS868" s="227"/>
      <c r="PT868" s="227"/>
      <c r="PU868" s="227"/>
      <c r="PV868" s="227"/>
      <c r="PW868" s="227"/>
      <c r="PX868" s="227"/>
      <c r="PY868" s="227"/>
      <c r="PZ868" s="227"/>
      <c r="QA868" s="227"/>
      <c r="QB868" s="227"/>
      <c r="QC868" s="227"/>
      <c r="QD868" s="227"/>
      <c r="QE868" s="227"/>
      <c r="QF868" s="227"/>
      <c r="QG868" s="227"/>
      <c r="QH868" s="227"/>
      <c r="QI868" s="227"/>
      <c r="QJ868" s="227"/>
      <c r="QK868" s="227"/>
      <c r="QL868" s="227"/>
      <c r="QM868" s="227"/>
      <c r="QN868" s="227"/>
      <c r="QO868" s="227"/>
      <c r="QP868" s="227"/>
      <c r="QQ868" s="227"/>
      <c r="QR868" s="227"/>
      <c r="QS868" s="227"/>
      <c r="QT868" s="227"/>
      <c r="QU868" s="227"/>
      <c r="QV868" s="227"/>
      <c r="QW868" s="227"/>
      <c r="QX868" s="227"/>
      <c r="QY868" s="227"/>
      <c r="QZ868" s="227"/>
      <c r="RA868" s="227"/>
      <c r="RB868" s="227"/>
      <c r="RC868" s="227"/>
      <c r="RD868" s="227"/>
      <c r="RE868" s="227"/>
      <c r="RF868" s="227"/>
      <c r="RG868" s="227"/>
      <c r="RH868" s="227"/>
      <c r="RI868" s="227"/>
      <c r="RJ868" s="227"/>
      <c r="RK868" s="227"/>
      <c r="RL868" s="227"/>
      <c r="RM868" s="227"/>
      <c r="RN868" s="227"/>
      <c r="RO868" s="227"/>
      <c r="RP868" s="227"/>
      <c r="RQ868" s="227"/>
      <c r="RR868" s="227"/>
      <c r="RS868" s="227"/>
      <c r="RT868" s="227"/>
      <c r="RU868" s="227"/>
      <c r="RV868" s="227"/>
      <c r="RW868" s="227"/>
      <c r="RX868" s="227"/>
      <c r="RY868" s="227"/>
      <c r="RZ868" s="227"/>
      <c r="SA868" s="227"/>
      <c r="SB868" s="227"/>
    </row>
    <row r="869" spans="1:496" s="233" customFormat="1" ht="15" customHeight="1" x14ac:dyDescent="0.25">
      <c r="A869" s="231"/>
      <c r="B869" s="231"/>
      <c r="D869" s="231"/>
      <c r="F869" s="227"/>
      <c r="G869" s="227"/>
      <c r="H869" s="227"/>
      <c r="I869" s="227"/>
      <c r="J869" s="227"/>
      <c r="K869" s="227"/>
      <c r="L869" s="227"/>
      <c r="M869" s="227"/>
      <c r="N869" s="227"/>
      <c r="O869" s="227"/>
      <c r="P869" s="227"/>
      <c r="Q869" s="227"/>
      <c r="R869" s="227"/>
      <c r="S869" s="227"/>
      <c r="T869" s="227"/>
      <c r="U869" s="227"/>
      <c r="V869" s="227"/>
      <c r="W869" s="227"/>
      <c r="X869" s="227"/>
      <c r="Y869" s="227"/>
      <c r="Z869" s="227"/>
      <c r="AA869" s="227"/>
      <c r="AB869" s="227"/>
      <c r="AC869" s="227"/>
      <c r="AD869" s="227"/>
      <c r="AE869" s="227"/>
      <c r="AF869" s="227"/>
      <c r="AG869" s="227"/>
      <c r="AH869" s="227"/>
      <c r="AI869" s="227"/>
      <c r="AJ869" s="227"/>
      <c r="AK869" s="227"/>
      <c r="AL869" s="227"/>
      <c r="AM869" s="227"/>
      <c r="AN869" s="227"/>
      <c r="AO869" s="227"/>
      <c r="AP869" s="227"/>
      <c r="AQ869" s="227"/>
      <c r="AR869" s="227"/>
      <c r="AS869" s="227"/>
      <c r="AT869" s="227"/>
      <c r="AU869" s="227"/>
      <c r="AV869" s="227"/>
      <c r="AW869" s="227"/>
      <c r="AX869" s="227"/>
      <c r="AY869" s="227"/>
      <c r="AZ869" s="227"/>
      <c r="BA869" s="227"/>
      <c r="BB869" s="227"/>
      <c r="BC869" s="227"/>
      <c r="BD869" s="227"/>
      <c r="BE869" s="227"/>
      <c r="BF869" s="227"/>
      <c r="BG869" s="227"/>
      <c r="BH869" s="227"/>
      <c r="BI869" s="227"/>
      <c r="BJ869" s="227"/>
      <c r="BK869" s="227"/>
      <c r="BL869" s="227"/>
      <c r="BM869" s="227"/>
      <c r="BN869" s="227"/>
      <c r="BO869" s="227"/>
      <c r="BP869" s="227"/>
      <c r="BQ869" s="227"/>
      <c r="BR869" s="227"/>
      <c r="BS869" s="227"/>
      <c r="BT869" s="227"/>
      <c r="BU869" s="227"/>
      <c r="BV869" s="227"/>
      <c r="BW869" s="227"/>
      <c r="BX869" s="227"/>
      <c r="BY869" s="227"/>
      <c r="BZ869" s="227"/>
      <c r="CA869" s="227"/>
      <c r="CB869" s="227"/>
      <c r="CC869" s="227"/>
      <c r="CD869" s="227"/>
      <c r="CE869" s="227"/>
      <c r="CF869" s="227"/>
      <c r="CG869" s="227"/>
      <c r="CH869" s="227"/>
      <c r="CI869" s="227"/>
      <c r="CJ869" s="227"/>
      <c r="CK869" s="227"/>
      <c r="CL869" s="227"/>
      <c r="CM869" s="227"/>
      <c r="CN869" s="227"/>
      <c r="CO869" s="227"/>
      <c r="CP869" s="227"/>
      <c r="CQ869" s="227"/>
      <c r="CR869" s="227"/>
      <c r="CS869" s="227"/>
      <c r="CT869" s="227"/>
      <c r="CU869" s="227"/>
      <c r="CV869" s="227"/>
      <c r="CW869" s="227"/>
      <c r="CX869" s="227"/>
      <c r="CY869" s="227"/>
      <c r="CZ869" s="227"/>
      <c r="DA869" s="227"/>
      <c r="DB869" s="227"/>
      <c r="DC869" s="227"/>
      <c r="DD869" s="227"/>
      <c r="DE869" s="227"/>
      <c r="DF869" s="227"/>
      <c r="DG869" s="227"/>
      <c r="DH869" s="227"/>
      <c r="DI869" s="227"/>
      <c r="DJ869" s="227"/>
      <c r="DK869" s="227"/>
      <c r="DL869" s="227"/>
      <c r="DM869" s="227"/>
      <c r="DN869" s="227"/>
      <c r="DO869" s="227"/>
      <c r="DP869" s="227"/>
      <c r="DQ869" s="227"/>
      <c r="DR869" s="227"/>
      <c r="DS869" s="227"/>
      <c r="DT869" s="227"/>
      <c r="DU869" s="227"/>
      <c r="DV869" s="227"/>
      <c r="DW869" s="227"/>
      <c r="DX869" s="227"/>
      <c r="DY869" s="227"/>
      <c r="DZ869" s="227"/>
      <c r="EA869" s="227"/>
      <c r="EB869" s="227"/>
      <c r="EC869" s="227"/>
      <c r="ED869" s="227"/>
      <c r="EE869" s="227"/>
      <c r="EF869" s="227"/>
      <c r="EG869" s="227"/>
      <c r="EH869" s="227"/>
      <c r="EI869" s="227"/>
      <c r="EJ869" s="227"/>
      <c r="EK869" s="227"/>
      <c r="EL869" s="227"/>
      <c r="EM869" s="227"/>
      <c r="EN869" s="227"/>
      <c r="EO869" s="227"/>
      <c r="EP869" s="227"/>
      <c r="EQ869" s="227"/>
      <c r="ER869" s="227"/>
      <c r="ES869" s="227"/>
      <c r="ET869" s="227"/>
      <c r="EU869" s="227"/>
      <c r="EV869" s="227"/>
      <c r="EW869" s="227"/>
      <c r="EX869" s="227"/>
      <c r="EY869" s="227"/>
      <c r="EZ869" s="227"/>
      <c r="FA869" s="227"/>
      <c r="FB869" s="227"/>
      <c r="FC869" s="227"/>
      <c r="FD869" s="227"/>
      <c r="FE869" s="227"/>
      <c r="FF869" s="227"/>
      <c r="FG869" s="227"/>
      <c r="FH869" s="227"/>
      <c r="FI869" s="227"/>
      <c r="FJ869" s="227"/>
      <c r="FK869" s="227"/>
      <c r="FL869" s="227"/>
      <c r="FM869" s="227"/>
      <c r="FN869" s="227"/>
      <c r="FO869" s="227"/>
      <c r="FP869" s="227"/>
      <c r="FQ869" s="227"/>
      <c r="FR869" s="227"/>
      <c r="FS869" s="227"/>
      <c r="FT869" s="227"/>
      <c r="FU869" s="227"/>
      <c r="FV869" s="227"/>
      <c r="FW869" s="227"/>
      <c r="FX869" s="227"/>
      <c r="FY869" s="227"/>
      <c r="FZ869" s="227"/>
      <c r="GA869" s="227"/>
      <c r="GB869" s="227"/>
      <c r="GC869" s="227"/>
      <c r="GD869" s="227"/>
      <c r="GE869" s="227"/>
      <c r="GF869" s="227"/>
      <c r="GG869" s="227"/>
      <c r="GH869" s="227"/>
      <c r="GI869" s="227"/>
      <c r="GJ869" s="227"/>
      <c r="GK869" s="227"/>
      <c r="GL869" s="227"/>
      <c r="GM869" s="227"/>
      <c r="GN869" s="227"/>
      <c r="GO869" s="227"/>
      <c r="GP869" s="227"/>
      <c r="GQ869" s="227"/>
      <c r="GR869" s="227"/>
      <c r="GS869" s="227"/>
      <c r="GT869" s="227"/>
      <c r="GU869" s="227"/>
      <c r="GV869" s="227"/>
      <c r="GW869" s="227"/>
      <c r="GX869" s="227"/>
      <c r="GY869" s="227"/>
      <c r="GZ869" s="227"/>
      <c r="HA869" s="227"/>
      <c r="HB869" s="227"/>
      <c r="HC869" s="227"/>
      <c r="HD869" s="227"/>
      <c r="HE869" s="227"/>
      <c r="HF869" s="227"/>
      <c r="HG869" s="227"/>
      <c r="HH869" s="227"/>
      <c r="HI869" s="227"/>
      <c r="HJ869" s="227"/>
      <c r="HK869" s="227"/>
      <c r="HL869" s="227"/>
      <c r="HM869" s="227"/>
      <c r="HN869" s="227"/>
      <c r="HO869" s="227"/>
      <c r="HP869" s="227"/>
      <c r="HQ869" s="227"/>
      <c r="HR869" s="227"/>
      <c r="HS869" s="227"/>
      <c r="HT869" s="227"/>
      <c r="HU869" s="227"/>
      <c r="HV869" s="227"/>
      <c r="HW869" s="227"/>
      <c r="HX869" s="227"/>
      <c r="HY869" s="227"/>
      <c r="HZ869" s="227"/>
      <c r="IA869" s="227"/>
      <c r="IB869" s="227"/>
      <c r="IC869" s="227"/>
      <c r="ID869" s="227"/>
      <c r="IE869" s="227"/>
      <c r="IF869" s="227"/>
      <c r="IG869" s="227"/>
      <c r="IH869" s="227"/>
      <c r="II869" s="227"/>
      <c r="IJ869" s="227"/>
      <c r="IK869" s="227"/>
      <c r="IL869" s="227"/>
      <c r="IM869" s="227"/>
      <c r="IN869" s="227"/>
      <c r="IO869" s="227"/>
      <c r="IP869" s="227"/>
      <c r="IQ869" s="227"/>
      <c r="IR869" s="227"/>
      <c r="IS869" s="227"/>
      <c r="IT869" s="227"/>
      <c r="IU869" s="227"/>
      <c r="IV869" s="227"/>
      <c r="IW869" s="227"/>
      <c r="IX869" s="227"/>
      <c r="IY869" s="227"/>
      <c r="IZ869" s="227"/>
      <c r="JA869" s="227"/>
      <c r="JB869" s="227"/>
      <c r="JC869" s="227"/>
      <c r="JD869" s="227"/>
      <c r="JE869" s="227"/>
      <c r="JF869" s="227"/>
      <c r="JG869" s="227"/>
      <c r="JH869" s="227"/>
      <c r="JI869" s="227"/>
      <c r="JJ869" s="227"/>
      <c r="JK869" s="227"/>
      <c r="JL869" s="227"/>
      <c r="JM869" s="227"/>
      <c r="JN869" s="227"/>
      <c r="JO869" s="227"/>
      <c r="JP869" s="227"/>
      <c r="JQ869" s="227"/>
      <c r="JR869" s="227"/>
      <c r="JS869" s="227"/>
      <c r="JT869" s="227"/>
      <c r="JU869" s="227"/>
      <c r="JV869" s="227"/>
      <c r="JW869" s="227"/>
      <c r="JX869" s="227"/>
      <c r="JY869" s="227"/>
      <c r="JZ869" s="227"/>
      <c r="KA869" s="227"/>
      <c r="KB869" s="227"/>
      <c r="KC869" s="227"/>
      <c r="KD869" s="227"/>
      <c r="KE869" s="227"/>
      <c r="KF869" s="227"/>
      <c r="KG869" s="227"/>
      <c r="KH869" s="227"/>
      <c r="KI869" s="227"/>
      <c r="KJ869" s="227"/>
      <c r="KK869" s="227"/>
      <c r="KL869" s="227"/>
      <c r="KM869" s="227"/>
      <c r="KN869" s="227"/>
      <c r="KO869" s="227"/>
      <c r="KP869" s="227"/>
      <c r="KQ869" s="227"/>
      <c r="KR869" s="227"/>
      <c r="KS869" s="227"/>
      <c r="KT869" s="227"/>
      <c r="KU869" s="227"/>
      <c r="KV869" s="227"/>
      <c r="KW869" s="227"/>
      <c r="KX869" s="227"/>
      <c r="KY869" s="227"/>
      <c r="KZ869" s="227"/>
      <c r="LA869" s="227"/>
      <c r="LB869" s="227"/>
      <c r="LC869" s="227"/>
      <c r="LD869" s="227"/>
      <c r="LE869" s="227"/>
      <c r="LF869" s="227"/>
      <c r="LG869" s="227"/>
      <c r="LH869" s="227"/>
      <c r="LI869" s="227"/>
      <c r="LJ869" s="227"/>
      <c r="LK869" s="227"/>
      <c r="LL869" s="227"/>
      <c r="LM869" s="227"/>
      <c r="LN869" s="227"/>
      <c r="LO869" s="227"/>
      <c r="LP869" s="227"/>
      <c r="LQ869" s="227"/>
      <c r="LR869" s="227"/>
      <c r="LS869" s="227"/>
      <c r="LT869" s="227"/>
      <c r="LU869" s="227"/>
      <c r="LV869" s="227"/>
      <c r="LW869" s="227"/>
      <c r="LX869" s="227"/>
      <c r="LY869" s="227"/>
      <c r="LZ869" s="227"/>
      <c r="MA869" s="227"/>
      <c r="MB869" s="227"/>
      <c r="MC869" s="227"/>
      <c r="MD869" s="227"/>
      <c r="ME869" s="227"/>
      <c r="MF869" s="227"/>
      <c r="MG869" s="227"/>
      <c r="MH869" s="227"/>
      <c r="MI869" s="227"/>
      <c r="MJ869" s="227"/>
      <c r="MK869" s="227"/>
      <c r="ML869" s="227"/>
      <c r="MM869" s="227"/>
      <c r="MN869" s="227"/>
      <c r="MO869" s="227"/>
      <c r="MP869" s="227"/>
      <c r="MQ869" s="227"/>
      <c r="MR869" s="227"/>
      <c r="MS869" s="227"/>
      <c r="MT869" s="227"/>
      <c r="MU869" s="227"/>
      <c r="MV869" s="227"/>
      <c r="MW869" s="227"/>
      <c r="MX869" s="227"/>
      <c r="MY869" s="227"/>
      <c r="MZ869" s="227"/>
      <c r="NA869" s="227"/>
      <c r="NB869" s="227"/>
      <c r="NC869" s="227"/>
      <c r="ND869" s="227"/>
      <c r="NE869" s="227"/>
      <c r="NF869" s="227"/>
      <c r="NG869" s="227"/>
      <c r="NH869" s="227"/>
      <c r="NI869" s="227"/>
      <c r="NJ869" s="227"/>
      <c r="NK869" s="227"/>
      <c r="NL869" s="227"/>
      <c r="NM869" s="227"/>
      <c r="NN869" s="227"/>
      <c r="NO869" s="227"/>
      <c r="NP869" s="227"/>
      <c r="NQ869" s="227"/>
      <c r="NR869" s="227"/>
      <c r="NS869" s="227"/>
      <c r="NT869" s="227"/>
      <c r="NU869" s="227"/>
      <c r="NV869" s="227"/>
      <c r="NW869" s="227"/>
      <c r="NX869" s="227"/>
      <c r="NY869" s="227"/>
      <c r="NZ869" s="227"/>
      <c r="OA869" s="227"/>
      <c r="OB869" s="227"/>
      <c r="OC869" s="227"/>
      <c r="OD869" s="227"/>
      <c r="OE869" s="227"/>
      <c r="OF869" s="227"/>
      <c r="OG869" s="227"/>
      <c r="OH869" s="227"/>
      <c r="OI869" s="227"/>
      <c r="OJ869" s="227"/>
      <c r="OK869" s="227"/>
      <c r="OL869" s="227"/>
      <c r="OM869" s="227"/>
      <c r="ON869" s="227"/>
      <c r="OO869" s="227"/>
      <c r="OP869" s="227"/>
      <c r="OQ869" s="227"/>
      <c r="OR869" s="227"/>
      <c r="OS869" s="227"/>
      <c r="OT869" s="227"/>
      <c r="OU869" s="227"/>
      <c r="OV869" s="227"/>
      <c r="OW869" s="227"/>
      <c r="OX869" s="227"/>
      <c r="OY869" s="227"/>
      <c r="OZ869" s="227"/>
      <c r="PA869" s="227"/>
      <c r="PB869" s="227"/>
      <c r="PC869" s="227"/>
      <c r="PD869" s="227"/>
      <c r="PE869" s="227"/>
      <c r="PF869" s="227"/>
      <c r="PG869" s="227"/>
      <c r="PH869" s="227"/>
      <c r="PI869" s="227"/>
      <c r="PJ869" s="227"/>
      <c r="PK869" s="227"/>
      <c r="PL869" s="227"/>
      <c r="PM869" s="227"/>
      <c r="PN869" s="227"/>
      <c r="PO869" s="227"/>
      <c r="PP869" s="227"/>
      <c r="PQ869" s="227"/>
      <c r="PR869" s="227"/>
      <c r="PS869" s="227"/>
      <c r="PT869" s="227"/>
      <c r="PU869" s="227"/>
      <c r="PV869" s="227"/>
      <c r="PW869" s="227"/>
      <c r="PX869" s="227"/>
      <c r="PY869" s="227"/>
      <c r="PZ869" s="227"/>
      <c r="QA869" s="227"/>
      <c r="QB869" s="227"/>
      <c r="QC869" s="227"/>
      <c r="QD869" s="227"/>
      <c r="QE869" s="227"/>
      <c r="QF869" s="227"/>
      <c r="QG869" s="227"/>
      <c r="QH869" s="227"/>
      <c r="QI869" s="227"/>
      <c r="QJ869" s="227"/>
      <c r="QK869" s="227"/>
      <c r="QL869" s="227"/>
      <c r="QM869" s="227"/>
      <c r="QN869" s="227"/>
      <c r="QO869" s="227"/>
      <c r="QP869" s="227"/>
      <c r="QQ869" s="227"/>
      <c r="QR869" s="227"/>
      <c r="QS869" s="227"/>
      <c r="QT869" s="227"/>
      <c r="QU869" s="227"/>
      <c r="QV869" s="227"/>
      <c r="QW869" s="227"/>
      <c r="QX869" s="227"/>
      <c r="QY869" s="227"/>
      <c r="QZ869" s="227"/>
      <c r="RA869" s="227"/>
      <c r="RB869" s="227"/>
      <c r="RC869" s="227"/>
      <c r="RD869" s="227"/>
      <c r="RE869" s="227"/>
      <c r="RF869" s="227"/>
      <c r="RG869" s="227"/>
      <c r="RH869" s="227"/>
      <c r="RI869" s="227"/>
      <c r="RJ869" s="227"/>
      <c r="RK869" s="227"/>
      <c r="RL869" s="227"/>
      <c r="RM869" s="227"/>
      <c r="RN869" s="227"/>
      <c r="RO869" s="227"/>
      <c r="RP869" s="227"/>
      <c r="RQ869" s="227"/>
      <c r="RR869" s="227"/>
      <c r="RS869" s="227"/>
      <c r="RT869" s="227"/>
      <c r="RU869" s="227"/>
      <c r="RV869" s="227"/>
      <c r="RW869" s="227"/>
      <c r="RX869" s="227"/>
      <c r="RY869" s="227"/>
      <c r="RZ869" s="227"/>
      <c r="SA869" s="227"/>
      <c r="SB869" s="227"/>
    </row>
    <row r="870" spans="1:496" ht="15" customHeight="1" x14ac:dyDescent="0.25">
      <c r="A870" s="228" t="s">
        <v>1128</v>
      </c>
      <c r="B870" s="228">
        <v>215004</v>
      </c>
      <c r="E870" s="227" t="s">
        <v>553</v>
      </c>
    </row>
    <row r="871" spans="1:496" ht="15" customHeight="1" x14ac:dyDescent="0.25">
      <c r="A871" s="228" t="s">
        <v>1129</v>
      </c>
      <c r="B871" s="228">
        <v>215005</v>
      </c>
      <c r="E871" s="227" t="s">
        <v>554</v>
      </c>
    </row>
    <row r="872" spans="1:496" ht="15" customHeight="1" x14ac:dyDescent="0.25">
      <c r="A872" s="228" t="s">
        <v>1130</v>
      </c>
      <c r="B872" s="228">
        <v>215006</v>
      </c>
      <c r="E872" s="227" t="s">
        <v>555</v>
      </c>
    </row>
    <row r="873" spans="1:496" ht="15" customHeight="1" x14ac:dyDescent="0.25">
      <c r="A873" s="228"/>
    </row>
    <row r="874" spans="1:496" ht="15" customHeight="1" x14ac:dyDescent="0.25">
      <c r="A874" s="228" t="s">
        <v>1131</v>
      </c>
      <c r="B874" s="228">
        <v>216</v>
      </c>
      <c r="E874" s="227" t="s">
        <v>762</v>
      </c>
    </row>
    <row r="875" spans="1:496" ht="15" customHeight="1" x14ac:dyDescent="0.25">
      <c r="A875" s="228" t="s">
        <v>1132</v>
      </c>
      <c r="B875" s="228">
        <v>216001</v>
      </c>
      <c r="E875" s="227" t="s">
        <v>556</v>
      </c>
    </row>
    <row r="876" spans="1:496" ht="15" customHeight="1" x14ac:dyDescent="0.25">
      <c r="A876" s="228" t="s">
        <v>1133</v>
      </c>
      <c r="B876" s="228">
        <v>216002</v>
      </c>
      <c r="E876" s="227" t="s">
        <v>557</v>
      </c>
    </row>
    <row r="877" spans="1:496" ht="15" customHeight="1" x14ac:dyDescent="0.25">
      <c r="A877" s="228" t="s">
        <v>1134</v>
      </c>
      <c r="B877" s="228">
        <v>216003</v>
      </c>
      <c r="E877" s="227" t="s">
        <v>558</v>
      </c>
    </row>
    <row r="878" spans="1:496" ht="15" customHeight="1" x14ac:dyDescent="0.25">
      <c r="A878" s="228" t="s">
        <v>1135</v>
      </c>
      <c r="B878" s="228">
        <v>216004</v>
      </c>
      <c r="E878" s="227" t="s">
        <v>559</v>
      </c>
    </row>
    <row r="879" spans="1:496" ht="15" customHeight="1" x14ac:dyDescent="0.25">
      <c r="A879" s="228" t="s">
        <v>1136</v>
      </c>
      <c r="B879" s="228">
        <v>216005</v>
      </c>
      <c r="E879" s="227" t="s">
        <v>560</v>
      </c>
    </row>
    <row r="880" spans="1:496" ht="15" customHeight="1" x14ac:dyDescent="0.25">
      <c r="A880" s="228"/>
    </row>
    <row r="881" spans="1:5" ht="15" customHeight="1" x14ac:dyDescent="0.25">
      <c r="A881" s="228" t="s">
        <v>1137</v>
      </c>
      <c r="B881" s="228">
        <v>217</v>
      </c>
      <c r="E881" s="227" t="s">
        <v>763</v>
      </c>
    </row>
    <row r="882" spans="1:5" ht="15" customHeight="1" x14ac:dyDescent="0.25">
      <c r="A882" s="228" t="s">
        <v>1138</v>
      </c>
      <c r="B882" s="228">
        <v>217001</v>
      </c>
      <c r="E882" s="227" t="s">
        <v>561</v>
      </c>
    </row>
    <row r="883" spans="1:5" ht="15" customHeight="1" x14ac:dyDescent="0.25">
      <c r="A883" s="228" t="s">
        <v>1139</v>
      </c>
      <c r="B883" s="228">
        <v>217002</v>
      </c>
      <c r="E883" s="227" t="s">
        <v>562</v>
      </c>
    </row>
    <row r="884" spans="1:5" ht="15" customHeight="1" x14ac:dyDescent="0.25">
      <c r="A884" s="228"/>
    </row>
    <row r="885" spans="1:5" ht="15" customHeight="1" x14ac:dyDescent="0.25">
      <c r="A885" s="228" t="s">
        <v>1140</v>
      </c>
      <c r="B885" s="228">
        <v>218</v>
      </c>
      <c r="E885" s="227" t="s">
        <v>718</v>
      </c>
    </row>
    <row r="886" spans="1:5" ht="15" customHeight="1" x14ac:dyDescent="0.25">
      <c r="A886" s="228" t="s">
        <v>1141</v>
      </c>
      <c r="B886" s="228">
        <v>218001</v>
      </c>
      <c r="E886" s="227" t="s">
        <v>563</v>
      </c>
    </row>
    <row r="887" spans="1:5" ht="15" customHeight="1" x14ac:dyDescent="0.25">
      <c r="A887" s="228" t="s">
        <v>1142</v>
      </c>
      <c r="B887" s="228">
        <v>218002</v>
      </c>
      <c r="E887" s="227" t="s">
        <v>564</v>
      </c>
    </row>
    <row r="888" spans="1:5" ht="15" customHeight="1" x14ac:dyDescent="0.25">
      <c r="A888" s="228" t="s">
        <v>1143</v>
      </c>
      <c r="B888" s="228">
        <v>218003</v>
      </c>
      <c r="E888" s="227" t="s">
        <v>565</v>
      </c>
    </row>
    <row r="889" spans="1:5" ht="15" customHeight="1" x14ac:dyDescent="0.25">
      <c r="A889" s="228"/>
    </row>
    <row r="890" spans="1:5" ht="15" customHeight="1" x14ac:dyDescent="0.25">
      <c r="A890" s="228" t="s">
        <v>1144</v>
      </c>
      <c r="B890" s="228">
        <v>219</v>
      </c>
      <c r="E890" s="227" t="s">
        <v>764</v>
      </c>
    </row>
    <row r="891" spans="1:5" ht="15" customHeight="1" x14ac:dyDescent="0.25">
      <c r="A891" s="228" t="s">
        <v>1145</v>
      </c>
      <c r="B891" s="228">
        <v>219001</v>
      </c>
      <c r="E891" s="227" t="s">
        <v>765</v>
      </c>
    </row>
    <row r="892" spans="1:5" ht="15" customHeight="1" x14ac:dyDescent="0.25">
      <c r="A892" s="228" t="s">
        <v>1146</v>
      </c>
      <c r="B892" s="228">
        <v>219002</v>
      </c>
      <c r="E892" s="227" t="s">
        <v>766</v>
      </c>
    </row>
    <row r="893" spans="1:5" ht="15" customHeight="1" x14ac:dyDescent="0.25">
      <c r="A893" s="228" t="s">
        <v>1147</v>
      </c>
      <c r="B893" s="228">
        <v>219003</v>
      </c>
      <c r="E893" s="227" t="s">
        <v>767</v>
      </c>
    </row>
    <row r="894" spans="1:5" ht="15" customHeight="1" x14ac:dyDescent="0.25">
      <c r="A894" s="228" t="s">
        <v>1148</v>
      </c>
      <c r="B894" s="228">
        <v>219004</v>
      </c>
      <c r="E894" s="227" t="s">
        <v>768</v>
      </c>
    </row>
    <row r="895" spans="1:5" ht="15" customHeight="1" x14ac:dyDescent="0.25">
      <c r="A895" s="228" t="s">
        <v>1149</v>
      </c>
      <c r="B895" s="228">
        <v>219005</v>
      </c>
      <c r="E895" s="227" t="s">
        <v>769</v>
      </c>
    </row>
    <row r="896" spans="1:5" ht="15" customHeight="1" x14ac:dyDescent="0.25">
      <c r="A896" s="228"/>
    </row>
    <row r="897" spans="1:496" ht="15" customHeight="1" x14ac:dyDescent="0.25">
      <c r="A897" s="228" t="s">
        <v>1150</v>
      </c>
      <c r="B897" s="228">
        <v>220</v>
      </c>
      <c r="E897" s="227" t="s">
        <v>770</v>
      </c>
    </row>
    <row r="898" spans="1:496" s="233" customFormat="1" ht="15" customHeight="1" x14ac:dyDescent="0.25">
      <c r="A898" s="231"/>
      <c r="B898" s="231"/>
      <c r="D898" s="231"/>
      <c r="F898" s="227"/>
      <c r="G898" s="227"/>
      <c r="H898" s="227"/>
      <c r="I898" s="227"/>
      <c r="J898" s="227"/>
      <c r="K898" s="227"/>
      <c r="L898" s="227"/>
      <c r="M898" s="227"/>
      <c r="N898" s="227"/>
      <c r="O898" s="227"/>
      <c r="P898" s="227"/>
      <c r="Q898" s="227"/>
      <c r="R898" s="227"/>
      <c r="S898" s="227"/>
      <c r="T898" s="227"/>
      <c r="U898" s="227"/>
      <c r="V898" s="227"/>
      <c r="W898" s="227"/>
      <c r="X898" s="227"/>
      <c r="Y898" s="227"/>
      <c r="Z898" s="227"/>
      <c r="AA898" s="227"/>
      <c r="AB898" s="227"/>
      <c r="AC898" s="227"/>
      <c r="AD898" s="227"/>
      <c r="AE898" s="227"/>
      <c r="AF898" s="227"/>
      <c r="AG898" s="227"/>
      <c r="AH898" s="227"/>
      <c r="AI898" s="227"/>
      <c r="AJ898" s="227"/>
      <c r="AK898" s="227"/>
      <c r="AL898" s="227"/>
      <c r="AM898" s="227"/>
      <c r="AN898" s="227"/>
      <c r="AO898" s="227"/>
      <c r="AP898" s="227"/>
      <c r="AQ898" s="227"/>
      <c r="AR898" s="227"/>
      <c r="AS898" s="227"/>
      <c r="AT898" s="227"/>
      <c r="AU898" s="227"/>
      <c r="AV898" s="227"/>
      <c r="AW898" s="227"/>
      <c r="AX898" s="227"/>
      <c r="AY898" s="227"/>
      <c r="AZ898" s="227"/>
      <c r="BA898" s="227"/>
      <c r="BB898" s="227"/>
      <c r="BC898" s="227"/>
      <c r="BD898" s="227"/>
      <c r="BE898" s="227"/>
      <c r="BF898" s="227"/>
      <c r="BG898" s="227"/>
      <c r="BH898" s="227"/>
      <c r="BI898" s="227"/>
      <c r="BJ898" s="227"/>
      <c r="BK898" s="227"/>
      <c r="BL898" s="227"/>
      <c r="BM898" s="227"/>
      <c r="BN898" s="227"/>
      <c r="BO898" s="227"/>
      <c r="BP898" s="227"/>
      <c r="BQ898" s="227"/>
      <c r="BR898" s="227"/>
      <c r="BS898" s="227"/>
      <c r="BT898" s="227"/>
      <c r="BU898" s="227"/>
      <c r="BV898" s="227"/>
      <c r="BW898" s="227"/>
      <c r="BX898" s="227"/>
      <c r="BY898" s="227"/>
      <c r="BZ898" s="227"/>
      <c r="CA898" s="227"/>
      <c r="CB898" s="227"/>
      <c r="CC898" s="227"/>
      <c r="CD898" s="227"/>
      <c r="CE898" s="227"/>
      <c r="CF898" s="227"/>
      <c r="CG898" s="227"/>
      <c r="CH898" s="227"/>
      <c r="CI898" s="227"/>
      <c r="CJ898" s="227"/>
      <c r="CK898" s="227"/>
      <c r="CL898" s="227"/>
      <c r="CM898" s="227"/>
      <c r="CN898" s="227"/>
      <c r="CO898" s="227"/>
      <c r="CP898" s="227"/>
      <c r="CQ898" s="227"/>
      <c r="CR898" s="227"/>
      <c r="CS898" s="227"/>
      <c r="CT898" s="227"/>
      <c r="CU898" s="227"/>
      <c r="CV898" s="227"/>
      <c r="CW898" s="227"/>
      <c r="CX898" s="227"/>
      <c r="CY898" s="227"/>
      <c r="CZ898" s="227"/>
      <c r="DA898" s="227"/>
      <c r="DB898" s="227"/>
      <c r="DC898" s="227"/>
      <c r="DD898" s="227"/>
      <c r="DE898" s="227"/>
      <c r="DF898" s="227"/>
      <c r="DG898" s="227"/>
      <c r="DH898" s="227"/>
      <c r="DI898" s="227"/>
      <c r="DJ898" s="227"/>
      <c r="DK898" s="227"/>
      <c r="DL898" s="227"/>
      <c r="DM898" s="227"/>
      <c r="DN898" s="227"/>
      <c r="DO898" s="227"/>
      <c r="DP898" s="227"/>
      <c r="DQ898" s="227"/>
      <c r="DR898" s="227"/>
      <c r="DS898" s="227"/>
      <c r="DT898" s="227"/>
      <c r="DU898" s="227"/>
      <c r="DV898" s="227"/>
      <c r="DW898" s="227"/>
      <c r="DX898" s="227"/>
      <c r="DY898" s="227"/>
      <c r="DZ898" s="227"/>
      <c r="EA898" s="227"/>
      <c r="EB898" s="227"/>
      <c r="EC898" s="227"/>
      <c r="ED898" s="227"/>
      <c r="EE898" s="227"/>
      <c r="EF898" s="227"/>
      <c r="EG898" s="227"/>
      <c r="EH898" s="227"/>
      <c r="EI898" s="227"/>
      <c r="EJ898" s="227"/>
      <c r="EK898" s="227"/>
      <c r="EL898" s="227"/>
      <c r="EM898" s="227"/>
      <c r="EN898" s="227"/>
      <c r="EO898" s="227"/>
      <c r="EP898" s="227"/>
      <c r="EQ898" s="227"/>
      <c r="ER898" s="227"/>
      <c r="ES898" s="227"/>
      <c r="ET898" s="227"/>
      <c r="EU898" s="227"/>
      <c r="EV898" s="227"/>
      <c r="EW898" s="227"/>
      <c r="EX898" s="227"/>
      <c r="EY898" s="227"/>
      <c r="EZ898" s="227"/>
      <c r="FA898" s="227"/>
      <c r="FB898" s="227"/>
      <c r="FC898" s="227"/>
      <c r="FD898" s="227"/>
      <c r="FE898" s="227"/>
      <c r="FF898" s="227"/>
      <c r="FG898" s="227"/>
      <c r="FH898" s="227"/>
      <c r="FI898" s="227"/>
      <c r="FJ898" s="227"/>
      <c r="FK898" s="227"/>
      <c r="FL898" s="227"/>
      <c r="FM898" s="227"/>
      <c r="FN898" s="227"/>
      <c r="FO898" s="227"/>
      <c r="FP898" s="227"/>
      <c r="FQ898" s="227"/>
      <c r="FR898" s="227"/>
      <c r="FS898" s="227"/>
      <c r="FT898" s="227"/>
      <c r="FU898" s="227"/>
      <c r="FV898" s="227"/>
      <c r="FW898" s="227"/>
      <c r="FX898" s="227"/>
      <c r="FY898" s="227"/>
      <c r="FZ898" s="227"/>
      <c r="GA898" s="227"/>
      <c r="GB898" s="227"/>
      <c r="GC898" s="227"/>
      <c r="GD898" s="227"/>
      <c r="GE898" s="227"/>
      <c r="GF898" s="227"/>
      <c r="GG898" s="227"/>
      <c r="GH898" s="227"/>
      <c r="GI898" s="227"/>
      <c r="GJ898" s="227"/>
      <c r="GK898" s="227"/>
      <c r="GL898" s="227"/>
      <c r="GM898" s="227"/>
      <c r="GN898" s="227"/>
      <c r="GO898" s="227"/>
      <c r="GP898" s="227"/>
      <c r="GQ898" s="227"/>
      <c r="GR898" s="227"/>
      <c r="GS898" s="227"/>
      <c r="GT898" s="227"/>
      <c r="GU898" s="227"/>
      <c r="GV898" s="227"/>
      <c r="GW898" s="227"/>
      <c r="GX898" s="227"/>
      <c r="GY898" s="227"/>
      <c r="GZ898" s="227"/>
      <c r="HA898" s="227"/>
      <c r="HB898" s="227"/>
      <c r="HC898" s="227"/>
      <c r="HD898" s="227"/>
      <c r="HE898" s="227"/>
      <c r="HF898" s="227"/>
      <c r="HG898" s="227"/>
      <c r="HH898" s="227"/>
      <c r="HI898" s="227"/>
      <c r="HJ898" s="227"/>
      <c r="HK898" s="227"/>
      <c r="HL898" s="227"/>
      <c r="HM898" s="227"/>
      <c r="HN898" s="227"/>
      <c r="HO898" s="227"/>
      <c r="HP898" s="227"/>
      <c r="HQ898" s="227"/>
      <c r="HR898" s="227"/>
      <c r="HS898" s="227"/>
      <c r="HT898" s="227"/>
      <c r="HU898" s="227"/>
      <c r="HV898" s="227"/>
      <c r="HW898" s="227"/>
      <c r="HX898" s="227"/>
      <c r="HY898" s="227"/>
      <c r="HZ898" s="227"/>
      <c r="IA898" s="227"/>
      <c r="IB898" s="227"/>
      <c r="IC898" s="227"/>
      <c r="ID898" s="227"/>
      <c r="IE898" s="227"/>
      <c r="IF898" s="227"/>
      <c r="IG898" s="227"/>
      <c r="IH898" s="227"/>
      <c r="II898" s="227"/>
      <c r="IJ898" s="227"/>
      <c r="IK898" s="227"/>
      <c r="IL898" s="227"/>
      <c r="IM898" s="227"/>
      <c r="IN898" s="227"/>
      <c r="IO898" s="227"/>
      <c r="IP898" s="227"/>
      <c r="IQ898" s="227"/>
      <c r="IR898" s="227"/>
      <c r="IS898" s="227"/>
      <c r="IT898" s="227"/>
      <c r="IU898" s="227"/>
      <c r="IV898" s="227"/>
      <c r="IW898" s="227"/>
      <c r="IX898" s="227"/>
      <c r="IY898" s="227"/>
      <c r="IZ898" s="227"/>
      <c r="JA898" s="227"/>
      <c r="JB898" s="227"/>
      <c r="JC898" s="227"/>
      <c r="JD898" s="227"/>
      <c r="JE898" s="227"/>
      <c r="JF898" s="227"/>
      <c r="JG898" s="227"/>
      <c r="JH898" s="227"/>
      <c r="JI898" s="227"/>
      <c r="JJ898" s="227"/>
      <c r="JK898" s="227"/>
      <c r="JL898" s="227"/>
      <c r="JM898" s="227"/>
      <c r="JN898" s="227"/>
      <c r="JO898" s="227"/>
      <c r="JP898" s="227"/>
      <c r="JQ898" s="227"/>
      <c r="JR898" s="227"/>
      <c r="JS898" s="227"/>
      <c r="JT898" s="227"/>
      <c r="JU898" s="227"/>
      <c r="JV898" s="227"/>
      <c r="JW898" s="227"/>
      <c r="JX898" s="227"/>
      <c r="JY898" s="227"/>
      <c r="JZ898" s="227"/>
      <c r="KA898" s="227"/>
      <c r="KB898" s="227"/>
      <c r="KC898" s="227"/>
      <c r="KD898" s="227"/>
      <c r="KE898" s="227"/>
      <c r="KF898" s="227"/>
      <c r="KG898" s="227"/>
      <c r="KH898" s="227"/>
      <c r="KI898" s="227"/>
      <c r="KJ898" s="227"/>
      <c r="KK898" s="227"/>
      <c r="KL898" s="227"/>
      <c r="KM898" s="227"/>
      <c r="KN898" s="227"/>
      <c r="KO898" s="227"/>
      <c r="KP898" s="227"/>
      <c r="KQ898" s="227"/>
      <c r="KR898" s="227"/>
      <c r="KS898" s="227"/>
      <c r="KT898" s="227"/>
      <c r="KU898" s="227"/>
      <c r="KV898" s="227"/>
      <c r="KW898" s="227"/>
      <c r="KX898" s="227"/>
      <c r="KY898" s="227"/>
      <c r="KZ898" s="227"/>
      <c r="LA898" s="227"/>
      <c r="LB898" s="227"/>
      <c r="LC898" s="227"/>
      <c r="LD898" s="227"/>
      <c r="LE898" s="227"/>
      <c r="LF898" s="227"/>
      <c r="LG898" s="227"/>
      <c r="LH898" s="227"/>
      <c r="LI898" s="227"/>
      <c r="LJ898" s="227"/>
      <c r="LK898" s="227"/>
      <c r="LL898" s="227"/>
      <c r="LM898" s="227"/>
      <c r="LN898" s="227"/>
      <c r="LO898" s="227"/>
      <c r="LP898" s="227"/>
      <c r="LQ898" s="227"/>
      <c r="LR898" s="227"/>
      <c r="LS898" s="227"/>
      <c r="LT898" s="227"/>
      <c r="LU898" s="227"/>
      <c r="LV898" s="227"/>
      <c r="LW898" s="227"/>
      <c r="LX898" s="227"/>
      <c r="LY898" s="227"/>
      <c r="LZ898" s="227"/>
      <c r="MA898" s="227"/>
      <c r="MB898" s="227"/>
      <c r="MC898" s="227"/>
      <c r="MD898" s="227"/>
      <c r="ME898" s="227"/>
      <c r="MF898" s="227"/>
      <c r="MG898" s="227"/>
      <c r="MH898" s="227"/>
      <c r="MI898" s="227"/>
      <c r="MJ898" s="227"/>
      <c r="MK898" s="227"/>
      <c r="ML898" s="227"/>
      <c r="MM898" s="227"/>
      <c r="MN898" s="227"/>
      <c r="MO898" s="227"/>
      <c r="MP898" s="227"/>
      <c r="MQ898" s="227"/>
      <c r="MR898" s="227"/>
      <c r="MS898" s="227"/>
      <c r="MT898" s="227"/>
      <c r="MU898" s="227"/>
      <c r="MV898" s="227"/>
      <c r="MW898" s="227"/>
      <c r="MX898" s="227"/>
      <c r="MY898" s="227"/>
      <c r="MZ898" s="227"/>
      <c r="NA898" s="227"/>
      <c r="NB898" s="227"/>
      <c r="NC898" s="227"/>
      <c r="ND898" s="227"/>
      <c r="NE898" s="227"/>
      <c r="NF898" s="227"/>
      <c r="NG898" s="227"/>
      <c r="NH898" s="227"/>
      <c r="NI898" s="227"/>
      <c r="NJ898" s="227"/>
      <c r="NK898" s="227"/>
      <c r="NL898" s="227"/>
      <c r="NM898" s="227"/>
      <c r="NN898" s="227"/>
      <c r="NO898" s="227"/>
      <c r="NP898" s="227"/>
      <c r="NQ898" s="227"/>
      <c r="NR898" s="227"/>
      <c r="NS898" s="227"/>
      <c r="NT898" s="227"/>
      <c r="NU898" s="227"/>
      <c r="NV898" s="227"/>
      <c r="NW898" s="227"/>
      <c r="NX898" s="227"/>
      <c r="NY898" s="227"/>
      <c r="NZ898" s="227"/>
      <c r="OA898" s="227"/>
      <c r="OB898" s="227"/>
      <c r="OC898" s="227"/>
      <c r="OD898" s="227"/>
      <c r="OE898" s="227"/>
      <c r="OF898" s="227"/>
      <c r="OG898" s="227"/>
      <c r="OH898" s="227"/>
      <c r="OI898" s="227"/>
      <c r="OJ898" s="227"/>
      <c r="OK898" s="227"/>
      <c r="OL898" s="227"/>
      <c r="OM898" s="227"/>
      <c r="ON898" s="227"/>
      <c r="OO898" s="227"/>
      <c r="OP898" s="227"/>
      <c r="OQ898" s="227"/>
      <c r="OR898" s="227"/>
      <c r="OS898" s="227"/>
      <c r="OT898" s="227"/>
      <c r="OU898" s="227"/>
      <c r="OV898" s="227"/>
      <c r="OW898" s="227"/>
      <c r="OX898" s="227"/>
      <c r="OY898" s="227"/>
      <c r="OZ898" s="227"/>
      <c r="PA898" s="227"/>
      <c r="PB898" s="227"/>
      <c r="PC898" s="227"/>
      <c r="PD898" s="227"/>
      <c r="PE898" s="227"/>
      <c r="PF898" s="227"/>
      <c r="PG898" s="227"/>
      <c r="PH898" s="227"/>
      <c r="PI898" s="227"/>
      <c r="PJ898" s="227"/>
      <c r="PK898" s="227"/>
      <c r="PL898" s="227"/>
      <c r="PM898" s="227"/>
      <c r="PN898" s="227"/>
      <c r="PO898" s="227"/>
      <c r="PP898" s="227"/>
      <c r="PQ898" s="227"/>
      <c r="PR898" s="227"/>
      <c r="PS898" s="227"/>
      <c r="PT898" s="227"/>
      <c r="PU898" s="227"/>
      <c r="PV898" s="227"/>
      <c r="PW898" s="227"/>
      <c r="PX898" s="227"/>
      <c r="PY898" s="227"/>
      <c r="PZ898" s="227"/>
      <c r="QA898" s="227"/>
      <c r="QB898" s="227"/>
      <c r="QC898" s="227"/>
      <c r="QD898" s="227"/>
      <c r="QE898" s="227"/>
      <c r="QF898" s="227"/>
      <c r="QG898" s="227"/>
      <c r="QH898" s="227"/>
      <c r="QI898" s="227"/>
      <c r="QJ898" s="227"/>
      <c r="QK898" s="227"/>
      <c r="QL898" s="227"/>
      <c r="QM898" s="227"/>
      <c r="QN898" s="227"/>
      <c r="QO898" s="227"/>
      <c r="QP898" s="227"/>
      <c r="QQ898" s="227"/>
      <c r="QR898" s="227"/>
      <c r="QS898" s="227"/>
      <c r="QT898" s="227"/>
      <c r="QU898" s="227"/>
      <c r="QV898" s="227"/>
      <c r="QW898" s="227"/>
      <c r="QX898" s="227"/>
      <c r="QY898" s="227"/>
      <c r="QZ898" s="227"/>
      <c r="RA898" s="227"/>
      <c r="RB898" s="227"/>
      <c r="RC898" s="227"/>
      <c r="RD898" s="227"/>
      <c r="RE898" s="227"/>
      <c r="RF898" s="227"/>
      <c r="RG898" s="227"/>
      <c r="RH898" s="227"/>
      <c r="RI898" s="227"/>
      <c r="RJ898" s="227"/>
      <c r="RK898" s="227"/>
      <c r="RL898" s="227"/>
      <c r="RM898" s="227"/>
      <c r="RN898" s="227"/>
      <c r="RO898" s="227"/>
      <c r="RP898" s="227"/>
      <c r="RQ898" s="227"/>
      <c r="RR898" s="227"/>
      <c r="RS898" s="227"/>
      <c r="RT898" s="227"/>
      <c r="RU898" s="227"/>
      <c r="RV898" s="227"/>
      <c r="RW898" s="227"/>
      <c r="RX898" s="227"/>
      <c r="RY898" s="227"/>
      <c r="RZ898" s="227"/>
      <c r="SA898" s="227"/>
      <c r="SB898" s="227"/>
    </row>
    <row r="899" spans="1:496" s="233" customFormat="1" ht="15" customHeight="1" x14ac:dyDescent="0.25">
      <c r="A899" s="231"/>
      <c r="B899" s="231"/>
      <c r="D899" s="231"/>
      <c r="F899" s="227"/>
      <c r="G899" s="227"/>
      <c r="H899" s="227"/>
      <c r="I899" s="227"/>
      <c r="J899" s="227"/>
      <c r="K899" s="227"/>
      <c r="L899" s="227"/>
      <c r="M899" s="227"/>
      <c r="N899" s="227"/>
      <c r="O899" s="227"/>
      <c r="P899" s="227"/>
      <c r="Q899" s="227"/>
      <c r="R899" s="227"/>
      <c r="S899" s="227"/>
      <c r="T899" s="227"/>
      <c r="U899" s="227"/>
      <c r="V899" s="227"/>
      <c r="W899" s="227"/>
      <c r="X899" s="227"/>
      <c r="Y899" s="227"/>
      <c r="Z899" s="227"/>
      <c r="AA899" s="227"/>
      <c r="AB899" s="227"/>
      <c r="AC899" s="227"/>
      <c r="AD899" s="227"/>
      <c r="AE899" s="227"/>
      <c r="AF899" s="227"/>
      <c r="AG899" s="227"/>
      <c r="AH899" s="227"/>
      <c r="AI899" s="227"/>
      <c r="AJ899" s="227"/>
      <c r="AK899" s="227"/>
      <c r="AL899" s="227"/>
      <c r="AM899" s="227"/>
      <c r="AN899" s="227"/>
      <c r="AO899" s="227"/>
      <c r="AP899" s="227"/>
      <c r="AQ899" s="227"/>
      <c r="AR899" s="227"/>
      <c r="AS899" s="227"/>
      <c r="AT899" s="227"/>
      <c r="AU899" s="227"/>
      <c r="AV899" s="227"/>
      <c r="AW899" s="227"/>
      <c r="AX899" s="227"/>
      <c r="AY899" s="227"/>
      <c r="AZ899" s="227"/>
      <c r="BA899" s="227"/>
      <c r="BB899" s="227"/>
      <c r="BC899" s="227"/>
      <c r="BD899" s="227"/>
      <c r="BE899" s="227"/>
      <c r="BF899" s="227"/>
      <c r="BG899" s="227"/>
      <c r="BH899" s="227"/>
      <c r="BI899" s="227"/>
      <c r="BJ899" s="227"/>
      <c r="BK899" s="227"/>
      <c r="BL899" s="227"/>
      <c r="BM899" s="227"/>
      <c r="BN899" s="227"/>
      <c r="BO899" s="227"/>
      <c r="BP899" s="227"/>
      <c r="BQ899" s="227"/>
      <c r="BR899" s="227"/>
      <c r="BS899" s="227"/>
      <c r="BT899" s="227"/>
      <c r="BU899" s="227"/>
      <c r="BV899" s="227"/>
      <c r="BW899" s="227"/>
      <c r="BX899" s="227"/>
      <c r="BY899" s="227"/>
      <c r="BZ899" s="227"/>
      <c r="CA899" s="227"/>
      <c r="CB899" s="227"/>
      <c r="CC899" s="227"/>
      <c r="CD899" s="227"/>
      <c r="CE899" s="227"/>
      <c r="CF899" s="227"/>
      <c r="CG899" s="227"/>
      <c r="CH899" s="227"/>
      <c r="CI899" s="227"/>
      <c r="CJ899" s="227"/>
      <c r="CK899" s="227"/>
      <c r="CL899" s="227"/>
      <c r="CM899" s="227"/>
      <c r="CN899" s="227"/>
      <c r="CO899" s="227"/>
      <c r="CP899" s="227"/>
      <c r="CQ899" s="227"/>
      <c r="CR899" s="227"/>
      <c r="CS899" s="227"/>
      <c r="CT899" s="227"/>
      <c r="CU899" s="227"/>
      <c r="CV899" s="227"/>
      <c r="CW899" s="227"/>
      <c r="CX899" s="227"/>
      <c r="CY899" s="227"/>
      <c r="CZ899" s="227"/>
      <c r="DA899" s="227"/>
      <c r="DB899" s="227"/>
      <c r="DC899" s="227"/>
      <c r="DD899" s="227"/>
      <c r="DE899" s="227"/>
      <c r="DF899" s="227"/>
      <c r="DG899" s="227"/>
      <c r="DH899" s="227"/>
      <c r="DI899" s="227"/>
      <c r="DJ899" s="227"/>
      <c r="DK899" s="227"/>
      <c r="DL899" s="227"/>
      <c r="DM899" s="227"/>
      <c r="DN899" s="227"/>
      <c r="DO899" s="227"/>
      <c r="DP899" s="227"/>
      <c r="DQ899" s="227"/>
      <c r="DR899" s="227"/>
      <c r="DS899" s="227"/>
      <c r="DT899" s="227"/>
      <c r="DU899" s="227"/>
      <c r="DV899" s="227"/>
      <c r="DW899" s="227"/>
      <c r="DX899" s="227"/>
      <c r="DY899" s="227"/>
      <c r="DZ899" s="227"/>
      <c r="EA899" s="227"/>
      <c r="EB899" s="227"/>
      <c r="EC899" s="227"/>
      <c r="ED899" s="227"/>
      <c r="EE899" s="227"/>
      <c r="EF899" s="227"/>
      <c r="EG899" s="227"/>
      <c r="EH899" s="227"/>
      <c r="EI899" s="227"/>
      <c r="EJ899" s="227"/>
      <c r="EK899" s="227"/>
      <c r="EL899" s="227"/>
      <c r="EM899" s="227"/>
      <c r="EN899" s="227"/>
      <c r="EO899" s="227"/>
      <c r="EP899" s="227"/>
      <c r="EQ899" s="227"/>
      <c r="ER899" s="227"/>
      <c r="ES899" s="227"/>
      <c r="ET899" s="227"/>
      <c r="EU899" s="227"/>
      <c r="EV899" s="227"/>
      <c r="EW899" s="227"/>
      <c r="EX899" s="227"/>
      <c r="EY899" s="227"/>
      <c r="EZ899" s="227"/>
      <c r="FA899" s="227"/>
      <c r="FB899" s="227"/>
      <c r="FC899" s="227"/>
      <c r="FD899" s="227"/>
      <c r="FE899" s="227"/>
      <c r="FF899" s="227"/>
      <c r="FG899" s="227"/>
      <c r="FH899" s="227"/>
      <c r="FI899" s="227"/>
      <c r="FJ899" s="227"/>
      <c r="FK899" s="227"/>
      <c r="FL899" s="227"/>
      <c r="FM899" s="227"/>
      <c r="FN899" s="227"/>
      <c r="FO899" s="227"/>
      <c r="FP899" s="227"/>
      <c r="FQ899" s="227"/>
      <c r="FR899" s="227"/>
      <c r="FS899" s="227"/>
      <c r="FT899" s="227"/>
      <c r="FU899" s="227"/>
      <c r="FV899" s="227"/>
      <c r="FW899" s="227"/>
      <c r="FX899" s="227"/>
      <c r="FY899" s="227"/>
      <c r="FZ899" s="227"/>
      <c r="GA899" s="227"/>
      <c r="GB899" s="227"/>
      <c r="GC899" s="227"/>
      <c r="GD899" s="227"/>
      <c r="GE899" s="227"/>
      <c r="GF899" s="227"/>
      <c r="GG899" s="227"/>
      <c r="GH899" s="227"/>
      <c r="GI899" s="227"/>
      <c r="GJ899" s="227"/>
      <c r="GK899" s="227"/>
      <c r="GL899" s="227"/>
      <c r="GM899" s="227"/>
      <c r="GN899" s="227"/>
      <c r="GO899" s="227"/>
      <c r="GP899" s="227"/>
      <c r="GQ899" s="227"/>
      <c r="GR899" s="227"/>
      <c r="GS899" s="227"/>
      <c r="GT899" s="227"/>
      <c r="GU899" s="227"/>
      <c r="GV899" s="227"/>
      <c r="GW899" s="227"/>
      <c r="GX899" s="227"/>
      <c r="GY899" s="227"/>
      <c r="GZ899" s="227"/>
      <c r="HA899" s="227"/>
      <c r="HB899" s="227"/>
      <c r="HC899" s="227"/>
      <c r="HD899" s="227"/>
      <c r="HE899" s="227"/>
      <c r="HF899" s="227"/>
      <c r="HG899" s="227"/>
      <c r="HH899" s="227"/>
      <c r="HI899" s="227"/>
      <c r="HJ899" s="227"/>
      <c r="HK899" s="227"/>
      <c r="HL899" s="227"/>
      <c r="HM899" s="227"/>
      <c r="HN899" s="227"/>
      <c r="HO899" s="227"/>
      <c r="HP899" s="227"/>
      <c r="HQ899" s="227"/>
      <c r="HR899" s="227"/>
      <c r="HS899" s="227"/>
      <c r="HT899" s="227"/>
      <c r="HU899" s="227"/>
      <c r="HV899" s="227"/>
      <c r="HW899" s="227"/>
      <c r="HX899" s="227"/>
      <c r="HY899" s="227"/>
      <c r="HZ899" s="227"/>
      <c r="IA899" s="227"/>
      <c r="IB899" s="227"/>
      <c r="IC899" s="227"/>
      <c r="ID899" s="227"/>
      <c r="IE899" s="227"/>
      <c r="IF899" s="227"/>
      <c r="IG899" s="227"/>
      <c r="IH899" s="227"/>
      <c r="II899" s="227"/>
      <c r="IJ899" s="227"/>
      <c r="IK899" s="227"/>
      <c r="IL899" s="227"/>
      <c r="IM899" s="227"/>
      <c r="IN899" s="227"/>
      <c r="IO899" s="227"/>
      <c r="IP899" s="227"/>
      <c r="IQ899" s="227"/>
      <c r="IR899" s="227"/>
      <c r="IS899" s="227"/>
      <c r="IT899" s="227"/>
      <c r="IU899" s="227"/>
      <c r="IV899" s="227"/>
      <c r="IW899" s="227"/>
      <c r="IX899" s="227"/>
      <c r="IY899" s="227"/>
      <c r="IZ899" s="227"/>
      <c r="JA899" s="227"/>
      <c r="JB899" s="227"/>
      <c r="JC899" s="227"/>
      <c r="JD899" s="227"/>
      <c r="JE899" s="227"/>
      <c r="JF899" s="227"/>
      <c r="JG899" s="227"/>
      <c r="JH899" s="227"/>
      <c r="JI899" s="227"/>
      <c r="JJ899" s="227"/>
      <c r="JK899" s="227"/>
      <c r="JL899" s="227"/>
      <c r="JM899" s="227"/>
      <c r="JN899" s="227"/>
      <c r="JO899" s="227"/>
      <c r="JP899" s="227"/>
      <c r="JQ899" s="227"/>
      <c r="JR899" s="227"/>
      <c r="JS899" s="227"/>
      <c r="JT899" s="227"/>
      <c r="JU899" s="227"/>
      <c r="JV899" s="227"/>
      <c r="JW899" s="227"/>
      <c r="JX899" s="227"/>
      <c r="JY899" s="227"/>
      <c r="JZ899" s="227"/>
      <c r="KA899" s="227"/>
      <c r="KB899" s="227"/>
      <c r="KC899" s="227"/>
      <c r="KD899" s="227"/>
      <c r="KE899" s="227"/>
      <c r="KF899" s="227"/>
      <c r="KG899" s="227"/>
      <c r="KH899" s="227"/>
      <c r="KI899" s="227"/>
      <c r="KJ899" s="227"/>
      <c r="KK899" s="227"/>
      <c r="KL899" s="227"/>
      <c r="KM899" s="227"/>
      <c r="KN899" s="227"/>
      <c r="KO899" s="227"/>
      <c r="KP899" s="227"/>
      <c r="KQ899" s="227"/>
      <c r="KR899" s="227"/>
      <c r="KS899" s="227"/>
      <c r="KT899" s="227"/>
      <c r="KU899" s="227"/>
      <c r="KV899" s="227"/>
      <c r="KW899" s="227"/>
      <c r="KX899" s="227"/>
      <c r="KY899" s="227"/>
      <c r="KZ899" s="227"/>
      <c r="LA899" s="227"/>
      <c r="LB899" s="227"/>
      <c r="LC899" s="227"/>
      <c r="LD899" s="227"/>
      <c r="LE899" s="227"/>
      <c r="LF899" s="227"/>
      <c r="LG899" s="227"/>
      <c r="LH899" s="227"/>
      <c r="LI899" s="227"/>
      <c r="LJ899" s="227"/>
      <c r="LK899" s="227"/>
      <c r="LL899" s="227"/>
      <c r="LM899" s="227"/>
      <c r="LN899" s="227"/>
      <c r="LO899" s="227"/>
      <c r="LP899" s="227"/>
      <c r="LQ899" s="227"/>
      <c r="LR899" s="227"/>
      <c r="LS899" s="227"/>
      <c r="LT899" s="227"/>
      <c r="LU899" s="227"/>
      <c r="LV899" s="227"/>
      <c r="LW899" s="227"/>
      <c r="LX899" s="227"/>
      <c r="LY899" s="227"/>
      <c r="LZ899" s="227"/>
      <c r="MA899" s="227"/>
      <c r="MB899" s="227"/>
      <c r="MC899" s="227"/>
      <c r="MD899" s="227"/>
      <c r="ME899" s="227"/>
      <c r="MF899" s="227"/>
      <c r="MG899" s="227"/>
      <c r="MH899" s="227"/>
      <c r="MI899" s="227"/>
      <c r="MJ899" s="227"/>
      <c r="MK899" s="227"/>
      <c r="ML899" s="227"/>
      <c r="MM899" s="227"/>
      <c r="MN899" s="227"/>
      <c r="MO899" s="227"/>
      <c r="MP899" s="227"/>
      <c r="MQ899" s="227"/>
      <c r="MR899" s="227"/>
      <c r="MS899" s="227"/>
      <c r="MT899" s="227"/>
      <c r="MU899" s="227"/>
      <c r="MV899" s="227"/>
      <c r="MW899" s="227"/>
      <c r="MX899" s="227"/>
      <c r="MY899" s="227"/>
      <c r="MZ899" s="227"/>
      <c r="NA899" s="227"/>
      <c r="NB899" s="227"/>
      <c r="NC899" s="227"/>
      <c r="ND899" s="227"/>
      <c r="NE899" s="227"/>
      <c r="NF899" s="227"/>
      <c r="NG899" s="227"/>
      <c r="NH899" s="227"/>
      <c r="NI899" s="227"/>
      <c r="NJ899" s="227"/>
      <c r="NK899" s="227"/>
      <c r="NL899" s="227"/>
      <c r="NM899" s="227"/>
      <c r="NN899" s="227"/>
      <c r="NO899" s="227"/>
      <c r="NP899" s="227"/>
      <c r="NQ899" s="227"/>
      <c r="NR899" s="227"/>
      <c r="NS899" s="227"/>
      <c r="NT899" s="227"/>
      <c r="NU899" s="227"/>
      <c r="NV899" s="227"/>
      <c r="NW899" s="227"/>
      <c r="NX899" s="227"/>
      <c r="NY899" s="227"/>
      <c r="NZ899" s="227"/>
      <c r="OA899" s="227"/>
      <c r="OB899" s="227"/>
      <c r="OC899" s="227"/>
      <c r="OD899" s="227"/>
      <c r="OE899" s="227"/>
      <c r="OF899" s="227"/>
      <c r="OG899" s="227"/>
      <c r="OH899" s="227"/>
      <c r="OI899" s="227"/>
      <c r="OJ899" s="227"/>
      <c r="OK899" s="227"/>
      <c r="OL899" s="227"/>
      <c r="OM899" s="227"/>
      <c r="ON899" s="227"/>
      <c r="OO899" s="227"/>
      <c r="OP899" s="227"/>
      <c r="OQ899" s="227"/>
      <c r="OR899" s="227"/>
      <c r="OS899" s="227"/>
      <c r="OT899" s="227"/>
      <c r="OU899" s="227"/>
      <c r="OV899" s="227"/>
      <c r="OW899" s="227"/>
      <c r="OX899" s="227"/>
      <c r="OY899" s="227"/>
      <c r="OZ899" s="227"/>
      <c r="PA899" s="227"/>
      <c r="PB899" s="227"/>
      <c r="PC899" s="227"/>
      <c r="PD899" s="227"/>
      <c r="PE899" s="227"/>
      <c r="PF899" s="227"/>
      <c r="PG899" s="227"/>
      <c r="PH899" s="227"/>
      <c r="PI899" s="227"/>
      <c r="PJ899" s="227"/>
      <c r="PK899" s="227"/>
      <c r="PL899" s="227"/>
      <c r="PM899" s="227"/>
      <c r="PN899" s="227"/>
      <c r="PO899" s="227"/>
      <c r="PP899" s="227"/>
      <c r="PQ899" s="227"/>
      <c r="PR899" s="227"/>
      <c r="PS899" s="227"/>
      <c r="PT899" s="227"/>
      <c r="PU899" s="227"/>
      <c r="PV899" s="227"/>
      <c r="PW899" s="227"/>
      <c r="PX899" s="227"/>
      <c r="PY899" s="227"/>
      <c r="PZ899" s="227"/>
      <c r="QA899" s="227"/>
      <c r="QB899" s="227"/>
      <c r="QC899" s="227"/>
      <c r="QD899" s="227"/>
      <c r="QE899" s="227"/>
      <c r="QF899" s="227"/>
      <c r="QG899" s="227"/>
      <c r="QH899" s="227"/>
      <c r="QI899" s="227"/>
      <c r="QJ899" s="227"/>
      <c r="QK899" s="227"/>
      <c r="QL899" s="227"/>
      <c r="QM899" s="227"/>
      <c r="QN899" s="227"/>
      <c r="QO899" s="227"/>
      <c r="QP899" s="227"/>
      <c r="QQ899" s="227"/>
      <c r="QR899" s="227"/>
      <c r="QS899" s="227"/>
      <c r="QT899" s="227"/>
      <c r="QU899" s="227"/>
      <c r="QV899" s="227"/>
      <c r="QW899" s="227"/>
      <c r="QX899" s="227"/>
      <c r="QY899" s="227"/>
      <c r="QZ899" s="227"/>
      <c r="RA899" s="227"/>
      <c r="RB899" s="227"/>
      <c r="RC899" s="227"/>
      <c r="RD899" s="227"/>
      <c r="RE899" s="227"/>
      <c r="RF899" s="227"/>
      <c r="RG899" s="227"/>
      <c r="RH899" s="227"/>
      <c r="RI899" s="227"/>
      <c r="RJ899" s="227"/>
      <c r="RK899" s="227"/>
      <c r="RL899" s="227"/>
      <c r="RM899" s="227"/>
      <c r="RN899" s="227"/>
      <c r="RO899" s="227"/>
      <c r="RP899" s="227"/>
      <c r="RQ899" s="227"/>
      <c r="RR899" s="227"/>
      <c r="RS899" s="227"/>
      <c r="RT899" s="227"/>
      <c r="RU899" s="227"/>
      <c r="RV899" s="227"/>
      <c r="RW899" s="227"/>
      <c r="RX899" s="227"/>
      <c r="RY899" s="227"/>
      <c r="RZ899" s="227"/>
      <c r="SA899" s="227"/>
      <c r="SB899" s="227"/>
    </row>
    <row r="900" spans="1:496" s="233" customFormat="1" ht="15" customHeight="1" x14ac:dyDescent="0.25">
      <c r="A900" s="231"/>
      <c r="B900" s="231"/>
      <c r="D900" s="231"/>
      <c r="F900" s="227"/>
      <c r="G900" s="227"/>
      <c r="H900" s="227"/>
      <c r="I900" s="227"/>
      <c r="J900" s="227"/>
      <c r="K900" s="227"/>
      <c r="L900" s="227"/>
      <c r="M900" s="227"/>
      <c r="N900" s="227"/>
      <c r="O900" s="227"/>
      <c r="P900" s="227"/>
      <c r="Q900" s="227"/>
      <c r="R900" s="227"/>
      <c r="S900" s="227"/>
      <c r="T900" s="227"/>
      <c r="U900" s="227"/>
      <c r="V900" s="227"/>
      <c r="W900" s="227"/>
      <c r="X900" s="227"/>
      <c r="Y900" s="227"/>
      <c r="Z900" s="227"/>
      <c r="AA900" s="227"/>
      <c r="AB900" s="227"/>
      <c r="AC900" s="227"/>
      <c r="AD900" s="227"/>
      <c r="AE900" s="227"/>
      <c r="AF900" s="227"/>
      <c r="AG900" s="227"/>
      <c r="AH900" s="227"/>
      <c r="AI900" s="227"/>
      <c r="AJ900" s="227"/>
      <c r="AK900" s="227"/>
      <c r="AL900" s="227"/>
      <c r="AM900" s="227"/>
      <c r="AN900" s="227"/>
      <c r="AO900" s="227"/>
      <c r="AP900" s="227"/>
      <c r="AQ900" s="227"/>
      <c r="AR900" s="227"/>
      <c r="AS900" s="227"/>
      <c r="AT900" s="227"/>
      <c r="AU900" s="227"/>
      <c r="AV900" s="227"/>
      <c r="AW900" s="227"/>
      <c r="AX900" s="227"/>
      <c r="AY900" s="227"/>
      <c r="AZ900" s="227"/>
      <c r="BA900" s="227"/>
      <c r="BB900" s="227"/>
      <c r="BC900" s="227"/>
      <c r="BD900" s="227"/>
      <c r="BE900" s="227"/>
      <c r="BF900" s="227"/>
      <c r="BG900" s="227"/>
      <c r="BH900" s="227"/>
      <c r="BI900" s="227"/>
      <c r="BJ900" s="227"/>
      <c r="BK900" s="227"/>
      <c r="BL900" s="227"/>
      <c r="BM900" s="227"/>
      <c r="BN900" s="227"/>
      <c r="BO900" s="227"/>
      <c r="BP900" s="227"/>
      <c r="BQ900" s="227"/>
      <c r="BR900" s="227"/>
      <c r="BS900" s="227"/>
      <c r="BT900" s="227"/>
      <c r="BU900" s="227"/>
      <c r="BV900" s="227"/>
      <c r="BW900" s="227"/>
      <c r="BX900" s="227"/>
      <c r="BY900" s="227"/>
      <c r="BZ900" s="227"/>
      <c r="CA900" s="227"/>
      <c r="CB900" s="227"/>
      <c r="CC900" s="227"/>
      <c r="CD900" s="227"/>
      <c r="CE900" s="227"/>
      <c r="CF900" s="227"/>
      <c r="CG900" s="227"/>
      <c r="CH900" s="227"/>
      <c r="CI900" s="227"/>
      <c r="CJ900" s="227"/>
      <c r="CK900" s="227"/>
      <c r="CL900" s="227"/>
      <c r="CM900" s="227"/>
      <c r="CN900" s="227"/>
      <c r="CO900" s="227"/>
      <c r="CP900" s="227"/>
      <c r="CQ900" s="227"/>
      <c r="CR900" s="227"/>
      <c r="CS900" s="227"/>
      <c r="CT900" s="227"/>
      <c r="CU900" s="227"/>
      <c r="CV900" s="227"/>
      <c r="CW900" s="227"/>
      <c r="CX900" s="227"/>
      <c r="CY900" s="227"/>
      <c r="CZ900" s="227"/>
      <c r="DA900" s="227"/>
      <c r="DB900" s="227"/>
      <c r="DC900" s="227"/>
      <c r="DD900" s="227"/>
      <c r="DE900" s="227"/>
      <c r="DF900" s="227"/>
      <c r="DG900" s="227"/>
      <c r="DH900" s="227"/>
      <c r="DI900" s="227"/>
      <c r="DJ900" s="227"/>
      <c r="DK900" s="227"/>
      <c r="DL900" s="227"/>
      <c r="DM900" s="227"/>
      <c r="DN900" s="227"/>
      <c r="DO900" s="227"/>
      <c r="DP900" s="227"/>
      <c r="DQ900" s="227"/>
      <c r="DR900" s="227"/>
      <c r="DS900" s="227"/>
      <c r="DT900" s="227"/>
      <c r="DU900" s="227"/>
      <c r="DV900" s="227"/>
      <c r="DW900" s="227"/>
      <c r="DX900" s="227"/>
      <c r="DY900" s="227"/>
      <c r="DZ900" s="227"/>
      <c r="EA900" s="227"/>
      <c r="EB900" s="227"/>
      <c r="EC900" s="227"/>
      <c r="ED900" s="227"/>
      <c r="EE900" s="227"/>
      <c r="EF900" s="227"/>
      <c r="EG900" s="227"/>
      <c r="EH900" s="227"/>
      <c r="EI900" s="227"/>
      <c r="EJ900" s="227"/>
      <c r="EK900" s="227"/>
      <c r="EL900" s="227"/>
      <c r="EM900" s="227"/>
      <c r="EN900" s="227"/>
      <c r="EO900" s="227"/>
      <c r="EP900" s="227"/>
      <c r="EQ900" s="227"/>
      <c r="ER900" s="227"/>
      <c r="ES900" s="227"/>
      <c r="ET900" s="227"/>
      <c r="EU900" s="227"/>
      <c r="EV900" s="227"/>
      <c r="EW900" s="227"/>
      <c r="EX900" s="227"/>
      <c r="EY900" s="227"/>
      <c r="EZ900" s="227"/>
      <c r="FA900" s="227"/>
      <c r="FB900" s="227"/>
      <c r="FC900" s="227"/>
      <c r="FD900" s="227"/>
      <c r="FE900" s="227"/>
      <c r="FF900" s="227"/>
      <c r="FG900" s="227"/>
      <c r="FH900" s="227"/>
      <c r="FI900" s="227"/>
      <c r="FJ900" s="227"/>
      <c r="FK900" s="227"/>
      <c r="FL900" s="227"/>
      <c r="FM900" s="227"/>
      <c r="FN900" s="227"/>
      <c r="FO900" s="227"/>
      <c r="FP900" s="227"/>
      <c r="FQ900" s="227"/>
      <c r="FR900" s="227"/>
      <c r="FS900" s="227"/>
      <c r="FT900" s="227"/>
      <c r="FU900" s="227"/>
      <c r="FV900" s="227"/>
      <c r="FW900" s="227"/>
      <c r="FX900" s="227"/>
      <c r="FY900" s="227"/>
      <c r="FZ900" s="227"/>
      <c r="GA900" s="227"/>
      <c r="GB900" s="227"/>
      <c r="GC900" s="227"/>
      <c r="GD900" s="227"/>
      <c r="GE900" s="227"/>
      <c r="GF900" s="227"/>
      <c r="GG900" s="227"/>
      <c r="GH900" s="227"/>
      <c r="GI900" s="227"/>
      <c r="GJ900" s="227"/>
      <c r="GK900" s="227"/>
      <c r="GL900" s="227"/>
      <c r="GM900" s="227"/>
      <c r="GN900" s="227"/>
      <c r="GO900" s="227"/>
      <c r="GP900" s="227"/>
      <c r="GQ900" s="227"/>
      <c r="GR900" s="227"/>
      <c r="GS900" s="227"/>
      <c r="GT900" s="227"/>
      <c r="GU900" s="227"/>
      <c r="GV900" s="227"/>
      <c r="GW900" s="227"/>
      <c r="GX900" s="227"/>
      <c r="GY900" s="227"/>
      <c r="GZ900" s="227"/>
      <c r="HA900" s="227"/>
      <c r="HB900" s="227"/>
      <c r="HC900" s="227"/>
      <c r="HD900" s="227"/>
      <c r="HE900" s="227"/>
      <c r="HF900" s="227"/>
      <c r="HG900" s="227"/>
      <c r="HH900" s="227"/>
      <c r="HI900" s="227"/>
      <c r="HJ900" s="227"/>
      <c r="HK900" s="227"/>
      <c r="HL900" s="227"/>
      <c r="HM900" s="227"/>
      <c r="HN900" s="227"/>
      <c r="HO900" s="227"/>
      <c r="HP900" s="227"/>
      <c r="HQ900" s="227"/>
      <c r="HR900" s="227"/>
      <c r="HS900" s="227"/>
      <c r="HT900" s="227"/>
      <c r="HU900" s="227"/>
      <c r="HV900" s="227"/>
      <c r="HW900" s="227"/>
      <c r="HX900" s="227"/>
      <c r="HY900" s="227"/>
      <c r="HZ900" s="227"/>
      <c r="IA900" s="227"/>
      <c r="IB900" s="227"/>
      <c r="IC900" s="227"/>
      <c r="ID900" s="227"/>
      <c r="IE900" s="227"/>
      <c r="IF900" s="227"/>
      <c r="IG900" s="227"/>
      <c r="IH900" s="227"/>
      <c r="II900" s="227"/>
      <c r="IJ900" s="227"/>
      <c r="IK900" s="227"/>
      <c r="IL900" s="227"/>
      <c r="IM900" s="227"/>
      <c r="IN900" s="227"/>
      <c r="IO900" s="227"/>
      <c r="IP900" s="227"/>
      <c r="IQ900" s="227"/>
      <c r="IR900" s="227"/>
      <c r="IS900" s="227"/>
      <c r="IT900" s="227"/>
      <c r="IU900" s="227"/>
      <c r="IV900" s="227"/>
      <c r="IW900" s="227"/>
      <c r="IX900" s="227"/>
      <c r="IY900" s="227"/>
      <c r="IZ900" s="227"/>
      <c r="JA900" s="227"/>
      <c r="JB900" s="227"/>
      <c r="JC900" s="227"/>
      <c r="JD900" s="227"/>
      <c r="JE900" s="227"/>
      <c r="JF900" s="227"/>
      <c r="JG900" s="227"/>
      <c r="JH900" s="227"/>
      <c r="JI900" s="227"/>
      <c r="JJ900" s="227"/>
      <c r="JK900" s="227"/>
      <c r="JL900" s="227"/>
      <c r="JM900" s="227"/>
      <c r="JN900" s="227"/>
      <c r="JO900" s="227"/>
      <c r="JP900" s="227"/>
      <c r="JQ900" s="227"/>
      <c r="JR900" s="227"/>
      <c r="JS900" s="227"/>
      <c r="JT900" s="227"/>
      <c r="JU900" s="227"/>
      <c r="JV900" s="227"/>
      <c r="JW900" s="227"/>
      <c r="JX900" s="227"/>
      <c r="JY900" s="227"/>
      <c r="JZ900" s="227"/>
      <c r="KA900" s="227"/>
      <c r="KB900" s="227"/>
      <c r="KC900" s="227"/>
      <c r="KD900" s="227"/>
      <c r="KE900" s="227"/>
      <c r="KF900" s="227"/>
      <c r="KG900" s="227"/>
      <c r="KH900" s="227"/>
      <c r="KI900" s="227"/>
      <c r="KJ900" s="227"/>
      <c r="KK900" s="227"/>
      <c r="KL900" s="227"/>
      <c r="KM900" s="227"/>
      <c r="KN900" s="227"/>
      <c r="KO900" s="227"/>
      <c r="KP900" s="227"/>
      <c r="KQ900" s="227"/>
      <c r="KR900" s="227"/>
      <c r="KS900" s="227"/>
      <c r="KT900" s="227"/>
      <c r="KU900" s="227"/>
      <c r="KV900" s="227"/>
      <c r="KW900" s="227"/>
      <c r="KX900" s="227"/>
      <c r="KY900" s="227"/>
      <c r="KZ900" s="227"/>
      <c r="LA900" s="227"/>
      <c r="LB900" s="227"/>
      <c r="LC900" s="227"/>
      <c r="LD900" s="227"/>
      <c r="LE900" s="227"/>
      <c r="LF900" s="227"/>
      <c r="LG900" s="227"/>
      <c r="LH900" s="227"/>
      <c r="LI900" s="227"/>
      <c r="LJ900" s="227"/>
      <c r="LK900" s="227"/>
      <c r="LL900" s="227"/>
      <c r="LM900" s="227"/>
      <c r="LN900" s="227"/>
      <c r="LO900" s="227"/>
      <c r="LP900" s="227"/>
      <c r="LQ900" s="227"/>
      <c r="LR900" s="227"/>
      <c r="LS900" s="227"/>
      <c r="LT900" s="227"/>
      <c r="LU900" s="227"/>
      <c r="LV900" s="227"/>
      <c r="LW900" s="227"/>
      <c r="LX900" s="227"/>
      <c r="LY900" s="227"/>
      <c r="LZ900" s="227"/>
      <c r="MA900" s="227"/>
      <c r="MB900" s="227"/>
      <c r="MC900" s="227"/>
      <c r="MD900" s="227"/>
      <c r="ME900" s="227"/>
      <c r="MF900" s="227"/>
      <c r="MG900" s="227"/>
      <c r="MH900" s="227"/>
      <c r="MI900" s="227"/>
      <c r="MJ900" s="227"/>
      <c r="MK900" s="227"/>
      <c r="ML900" s="227"/>
      <c r="MM900" s="227"/>
      <c r="MN900" s="227"/>
      <c r="MO900" s="227"/>
      <c r="MP900" s="227"/>
      <c r="MQ900" s="227"/>
      <c r="MR900" s="227"/>
      <c r="MS900" s="227"/>
      <c r="MT900" s="227"/>
      <c r="MU900" s="227"/>
      <c r="MV900" s="227"/>
      <c r="MW900" s="227"/>
      <c r="MX900" s="227"/>
      <c r="MY900" s="227"/>
      <c r="MZ900" s="227"/>
      <c r="NA900" s="227"/>
      <c r="NB900" s="227"/>
      <c r="NC900" s="227"/>
      <c r="ND900" s="227"/>
      <c r="NE900" s="227"/>
      <c r="NF900" s="227"/>
      <c r="NG900" s="227"/>
      <c r="NH900" s="227"/>
      <c r="NI900" s="227"/>
      <c r="NJ900" s="227"/>
      <c r="NK900" s="227"/>
      <c r="NL900" s="227"/>
      <c r="NM900" s="227"/>
      <c r="NN900" s="227"/>
      <c r="NO900" s="227"/>
      <c r="NP900" s="227"/>
      <c r="NQ900" s="227"/>
      <c r="NR900" s="227"/>
      <c r="NS900" s="227"/>
      <c r="NT900" s="227"/>
      <c r="NU900" s="227"/>
      <c r="NV900" s="227"/>
      <c r="NW900" s="227"/>
      <c r="NX900" s="227"/>
      <c r="NY900" s="227"/>
      <c r="NZ900" s="227"/>
      <c r="OA900" s="227"/>
      <c r="OB900" s="227"/>
      <c r="OC900" s="227"/>
      <c r="OD900" s="227"/>
      <c r="OE900" s="227"/>
      <c r="OF900" s="227"/>
      <c r="OG900" s="227"/>
      <c r="OH900" s="227"/>
      <c r="OI900" s="227"/>
      <c r="OJ900" s="227"/>
      <c r="OK900" s="227"/>
      <c r="OL900" s="227"/>
      <c r="OM900" s="227"/>
      <c r="ON900" s="227"/>
      <c r="OO900" s="227"/>
      <c r="OP900" s="227"/>
      <c r="OQ900" s="227"/>
      <c r="OR900" s="227"/>
      <c r="OS900" s="227"/>
      <c r="OT900" s="227"/>
      <c r="OU900" s="227"/>
      <c r="OV900" s="227"/>
      <c r="OW900" s="227"/>
      <c r="OX900" s="227"/>
      <c r="OY900" s="227"/>
      <c r="OZ900" s="227"/>
      <c r="PA900" s="227"/>
      <c r="PB900" s="227"/>
      <c r="PC900" s="227"/>
      <c r="PD900" s="227"/>
      <c r="PE900" s="227"/>
      <c r="PF900" s="227"/>
      <c r="PG900" s="227"/>
      <c r="PH900" s="227"/>
      <c r="PI900" s="227"/>
      <c r="PJ900" s="227"/>
      <c r="PK900" s="227"/>
      <c r="PL900" s="227"/>
      <c r="PM900" s="227"/>
      <c r="PN900" s="227"/>
      <c r="PO900" s="227"/>
      <c r="PP900" s="227"/>
      <c r="PQ900" s="227"/>
      <c r="PR900" s="227"/>
      <c r="PS900" s="227"/>
      <c r="PT900" s="227"/>
      <c r="PU900" s="227"/>
      <c r="PV900" s="227"/>
      <c r="PW900" s="227"/>
      <c r="PX900" s="227"/>
      <c r="PY900" s="227"/>
      <c r="PZ900" s="227"/>
      <c r="QA900" s="227"/>
      <c r="QB900" s="227"/>
      <c r="QC900" s="227"/>
      <c r="QD900" s="227"/>
      <c r="QE900" s="227"/>
      <c r="QF900" s="227"/>
      <c r="QG900" s="227"/>
      <c r="QH900" s="227"/>
      <c r="QI900" s="227"/>
      <c r="QJ900" s="227"/>
      <c r="QK900" s="227"/>
      <c r="QL900" s="227"/>
      <c r="QM900" s="227"/>
      <c r="QN900" s="227"/>
      <c r="QO900" s="227"/>
      <c r="QP900" s="227"/>
      <c r="QQ900" s="227"/>
      <c r="QR900" s="227"/>
      <c r="QS900" s="227"/>
      <c r="QT900" s="227"/>
      <c r="QU900" s="227"/>
      <c r="QV900" s="227"/>
      <c r="QW900" s="227"/>
      <c r="QX900" s="227"/>
      <c r="QY900" s="227"/>
      <c r="QZ900" s="227"/>
      <c r="RA900" s="227"/>
      <c r="RB900" s="227"/>
      <c r="RC900" s="227"/>
      <c r="RD900" s="227"/>
      <c r="RE900" s="227"/>
      <c r="RF900" s="227"/>
      <c r="RG900" s="227"/>
      <c r="RH900" s="227"/>
      <c r="RI900" s="227"/>
      <c r="RJ900" s="227"/>
      <c r="RK900" s="227"/>
      <c r="RL900" s="227"/>
      <c r="RM900" s="227"/>
      <c r="RN900" s="227"/>
      <c r="RO900" s="227"/>
      <c r="RP900" s="227"/>
      <c r="RQ900" s="227"/>
      <c r="RR900" s="227"/>
      <c r="RS900" s="227"/>
      <c r="RT900" s="227"/>
      <c r="RU900" s="227"/>
      <c r="RV900" s="227"/>
      <c r="RW900" s="227"/>
      <c r="RX900" s="227"/>
      <c r="RY900" s="227"/>
      <c r="RZ900" s="227"/>
      <c r="SA900" s="227"/>
      <c r="SB900" s="227"/>
    </row>
    <row r="901" spans="1:496" ht="15" customHeight="1" x14ac:dyDescent="0.25">
      <c r="A901" s="228" t="s">
        <v>1151</v>
      </c>
      <c r="B901" s="228">
        <v>220004</v>
      </c>
      <c r="E901" s="227" t="s">
        <v>566</v>
      </c>
    </row>
    <row r="902" spans="1:496" ht="15" customHeight="1" x14ac:dyDescent="0.25">
      <c r="A902" s="228" t="s">
        <v>1152</v>
      </c>
      <c r="B902" s="228">
        <v>220005</v>
      </c>
      <c r="E902" s="227" t="s">
        <v>567</v>
      </c>
    </row>
    <row r="903" spans="1:496" ht="15" customHeight="1" x14ac:dyDescent="0.25">
      <c r="A903" s="228" t="s">
        <v>1153</v>
      </c>
      <c r="B903" s="228">
        <v>220006</v>
      </c>
      <c r="E903" s="227" t="s">
        <v>568</v>
      </c>
    </row>
    <row r="904" spans="1:496" ht="15" customHeight="1" x14ac:dyDescent="0.25">
      <c r="A904" s="228"/>
    </row>
    <row r="905" spans="1:496" ht="15" customHeight="1" x14ac:dyDescent="0.25">
      <c r="A905" s="228" t="s">
        <v>1154</v>
      </c>
      <c r="B905" s="228">
        <v>221</v>
      </c>
      <c r="E905" s="227" t="s">
        <v>771</v>
      </c>
    </row>
    <row r="906" spans="1:496" ht="15" customHeight="1" x14ac:dyDescent="0.25">
      <c r="A906" s="228" t="s">
        <v>1155</v>
      </c>
      <c r="B906" s="228">
        <v>221001</v>
      </c>
      <c r="E906" s="227" t="s">
        <v>569</v>
      </c>
    </row>
    <row r="907" spans="1:496" ht="15" customHeight="1" x14ac:dyDescent="0.25">
      <c r="A907" s="228" t="s">
        <v>1156</v>
      </c>
      <c r="B907" s="228">
        <v>221002</v>
      </c>
      <c r="E907" s="227" t="s">
        <v>570</v>
      </c>
    </row>
    <row r="908" spans="1:496" ht="15" customHeight="1" x14ac:dyDescent="0.25">
      <c r="A908" s="228" t="s">
        <v>1157</v>
      </c>
      <c r="B908" s="228">
        <v>221003</v>
      </c>
      <c r="E908" s="227" t="s">
        <v>571</v>
      </c>
    </row>
    <row r="909" spans="1:496" s="233" customFormat="1" ht="15" customHeight="1" x14ac:dyDescent="0.25">
      <c r="A909" s="231"/>
      <c r="B909" s="231"/>
      <c r="D909" s="231"/>
      <c r="F909" s="227"/>
      <c r="G909" s="227"/>
      <c r="H909" s="227"/>
      <c r="I909" s="227"/>
      <c r="J909" s="227"/>
      <c r="K909" s="227"/>
      <c r="L909" s="227"/>
      <c r="M909" s="227"/>
      <c r="N909" s="227"/>
      <c r="O909" s="227"/>
      <c r="P909" s="227"/>
      <c r="Q909" s="227"/>
      <c r="R909" s="227"/>
      <c r="S909" s="227"/>
      <c r="T909" s="227"/>
      <c r="U909" s="227"/>
      <c r="V909" s="227"/>
      <c r="W909" s="227"/>
      <c r="X909" s="227"/>
      <c r="Y909" s="227"/>
      <c r="Z909" s="227"/>
      <c r="AA909" s="227"/>
      <c r="AB909" s="227"/>
      <c r="AC909" s="227"/>
      <c r="AD909" s="227"/>
      <c r="AE909" s="227"/>
      <c r="AF909" s="227"/>
      <c r="AG909" s="227"/>
      <c r="AH909" s="227"/>
      <c r="AI909" s="227"/>
      <c r="AJ909" s="227"/>
      <c r="AK909" s="227"/>
      <c r="AL909" s="227"/>
      <c r="AM909" s="227"/>
      <c r="AN909" s="227"/>
      <c r="AO909" s="227"/>
      <c r="AP909" s="227"/>
      <c r="AQ909" s="227"/>
      <c r="AR909" s="227"/>
      <c r="AS909" s="227"/>
      <c r="AT909" s="227"/>
      <c r="AU909" s="227"/>
      <c r="AV909" s="227"/>
      <c r="AW909" s="227"/>
      <c r="AX909" s="227"/>
      <c r="AY909" s="227"/>
      <c r="AZ909" s="227"/>
      <c r="BA909" s="227"/>
      <c r="BB909" s="227"/>
      <c r="BC909" s="227"/>
      <c r="BD909" s="227"/>
      <c r="BE909" s="227"/>
      <c r="BF909" s="227"/>
      <c r="BG909" s="227"/>
      <c r="BH909" s="227"/>
      <c r="BI909" s="227"/>
      <c r="BJ909" s="227"/>
      <c r="BK909" s="227"/>
      <c r="BL909" s="227"/>
      <c r="BM909" s="227"/>
      <c r="BN909" s="227"/>
      <c r="BO909" s="227"/>
      <c r="BP909" s="227"/>
      <c r="BQ909" s="227"/>
      <c r="BR909" s="227"/>
      <c r="BS909" s="227"/>
      <c r="BT909" s="227"/>
      <c r="BU909" s="227"/>
      <c r="BV909" s="227"/>
      <c r="BW909" s="227"/>
      <c r="BX909" s="227"/>
      <c r="BY909" s="227"/>
      <c r="BZ909" s="227"/>
      <c r="CA909" s="227"/>
      <c r="CB909" s="227"/>
      <c r="CC909" s="227"/>
      <c r="CD909" s="227"/>
      <c r="CE909" s="227"/>
      <c r="CF909" s="227"/>
      <c r="CG909" s="227"/>
      <c r="CH909" s="227"/>
      <c r="CI909" s="227"/>
      <c r="CJ909" s="227"/>
      <c r="CK909" s="227"/>
      <c r="CL909" s="227"/>
      <c r="CM909" s="227"/>
      <c r="CN909" s="227"/>
      <c r="CO909" s="227"/>
      <c r="CP909" s="227"/>
      <c r="CQ909" s="227"/>
      <c r="CR909" s="227"/>
      <c r="CS909" s="227"/>
      <c r="CT909" s="227"/>
      <c r="CU909" s="227"/>
      <c r="CV909" s="227"/>
      <c r="CW909" s="227"/>
      <c r="CX909" s="227"/>
      <c r="CY909" s="227"/>
      <c r="CZ909" s="227"/>
      <c r="DA909" s="227"/>
      <c r="DB909" s="227"/>
      <c r="DC909" s="227"/>
      <c r="DD909" s="227"/>
      <c r="DE909" s="227"/>
      <c r="DF909" s="227"/>
      <c r="DG909" s="227"/>
      <c r="DH909" s="227"/>
      <c r="DI909" s="227"/>
      <c r="DJ909" s="227"/>
      <c r="DK909" s="227"/>
      <c r="DL909" s="227"/>
      <c r="DM909" s="227"/>
      <c r="DN909" s="227"/>
      <c r="DO909" s="227"/>
      <c r="DP909" s="227"/>
      <c r="DQ909" s="227"/>
      <c r="DR909" s="227"/>
      <c r="DS909" s="227"/>
      <c r="DT909" s="227"/>
      <c r="DU909" s="227"/>
      <c r="DV909" s="227"/>
      <c r="DW909" s="227"/>
      <c r="DX909" s="227"/>
      <c r="DY909" s="227"/>
      <c r="DZ909" s="227"/>
      <c r="EA909" s="227"/>
      <c r="EB909" s="227"/>
      <c r="EC909" s="227"/>
      <c r="ED909" s="227"/>
      <c r="EE909" s="227"/>
      <c r="EF909" s="227"/>
      <c r="EG909" s="227"/>
      <c r="EH909" s="227"/>
      <c r="EI909" s="227"/>
      <c r="EJ909" s="227"/>
      <c r="EK909" s="227"/>
      <c r="EL909" s="227"/>
      <c r="EM909" s="227"/>
      <c r="EN909" s="227"/>
      <c r="EO909" s="227"/>
      <c r="EP909" s="227"/>
      <c r="EQ909" s="227"/>
      <c r="ER909" s="227"/>
      <c r="ES909" s="227"/>
      <c r="ET909" s="227"/>
      <c r="EU909" s="227"/>
      <c r="EV909" s="227"/>
      <c r="EW909" s="227"/>
      <c r="EX909" s="227"/>
      <c r="EY909" s="227"/>
      <c r="EZ909" s="227"/>
      <c r="FA909" s="227"/>
      <c r="FB909" s="227"/>
      <c r="FC909" s="227"/>
      <c r="FD909" s="227"/>
      <c r="FE909" s="227"/>
      <c r="FF909" s="227"/>
      <c r="FG909" s="227"/>
      <c r="FH909" s="227"/>
      <c r="FI909" s="227"/>
      <c r="FJ909" s="227"/>
      <c r="FK909" s="227"/>
      <c r="FL909" s="227"/>
      <c r="FM909" s="227"/>
      <c r="FN909" s="227"/>
      <c r="FO909" s="227"/>
      <c r="FP909" s="227"/>
      <c r="FQ909" s="227"/>
      <c r="FR909" s="227"/>
      <c r="FS909" s="227"/>
      <c r="FT909" s="227"/>
      <c r="FU909" s="227"/>
      <c r="FV909" s="227"/>
      <c r="FW909" s="227"/>
      <c r="FX909" s="227"/>
      <c r="FY909" s="227"/>
      <c r="FZ909" s="227"/>
      <c r="GA909" s="227"/>
      <c r="GB909" s="227"/>
      <c r="GC909" s="227"/>
      <c r="GD909" s="227"/>
      <c r="GE909" s="227"/>
      <c r="GF909" s="227"/>
      <c r="GG909" s="227"/>
      <c r="GH909" s="227"/>
      <c r="GI909" s="227"/>
      <c r="GJ909" s="227"/>
      <c r="GK909" s="227"/>
      <c r="GL909" s="227"/>
      <c r="GM909" s="227"/>
      <c r="GN909" s="227"/>
      <c r="GO909" s="227"/>
      <c r="GP909" s="227"/>
      <c r="GQ909" s="227"/>
      <c r="GR909" s="227"/>
      <c r="GS909" s="227"/>
      <c r="GT909" s="227"/>
      <c r="GU909" s="227"/>
      <c r="GV909" s="227"/>
      <c r="GW909" s="227"/>
      <c r="GX909" s="227"/>
      <c r="GY909" s="227"/>
      <c r="GZ909" s="227"/>
      <c r="HA909" s="227"/>
      <c r="HB909" s="227"/>
      <c r="HC909" s="227"/>
      <c r="HD909" s="227"/>
      <c r="HE909" s="227"/>
      <c r="HF909" s="227"/>
      <c r="HG909" s="227"/>
      <c r="HH909" s="227"/>
      <c r="HI909" s="227"/>
      <c r="HJ909" s="227"/>
      <c r="HK909" s="227"/>
      <c r="HL909" s="227"/>
      <c r="HM909" s="227"/>
      <c r="HN909" s="227"/>
      <c r="HO909" s="227"/>
      <c r="HP909" s="227"/>
      <c r="HQ909" s="227"/>
      <c r="HR909" s="227"/>
      <c r="HS909" s="227"/>
      <c r="HT909" s="227"/>
      <c r="HU909" s="227"/>
      <c r="HV909" s="227"/>
      <c r="HW909" s="227"/>
      <c r="HX909" s="227"/>
      <c r="HY909" s="227"/>
      <c r="HZ909" s="227"/>
      <c r="IA909" s="227"/>
      <c r="IB909" s="227"/>
      <c r="IC909" s="227"/>
      <c r="ID909" s="227"/>
      <c r="IE909" s="227"/>
      <c r="IF909" s="227"/>
      <c r="IG909" s="227"/>
      <c r="IH909" s="227"/>
      <c r="II909" s="227"/>
      <c r="IJ909" s="227"/>
      <c r="IK909" s="227"/>
      <c r="IL909" s="227"/>
      <c r="IM909" s="227"/>
      <c r="IN909" s="227"/>
      <c r="IO909" s="227"/>
      <c r="IP909" s="227"/>
      <c r="IQ909" s="227"/>
      <c r="IR909" s="227"/>
      <c r="IS909" s="227"/>
      <c r="IT909" s="227"/>
      <c r="IU909" s="227"/>
      <c r="IV909" s="227"/>
      <c r="IW909" s="227"/>
      <c r="IX909" s="227"/>
      <c r="IY909" s="227"/>
      <c r="IZ909" s="227"/>
      <c r="JA909" s="227"/>
      <c r="JB909" s="227"/>
      <c r="JC909" s="227"/>
      <c r="JD909" s="227"/>
      <c r="JE909" s="227"/>
      <c r="JF909" s="227"/>
      <c r="JG909" s="227"/>
      <c r="JH909" s="227"/>
      <c r="JI909" s="227"/>
      <c r="JJ909" s="227"/>
      <c r="JK909" s="227"/>
      <c r="JL909" s="227"/>
      <c r="JM909" s="227"/>
      <c r="JN909" s="227"/>
      <c r="JO909" s="227"/>
      <c r="JP909" s="227"/>
      <c r="JQ909" s="227"/>
      <c r="JR909" s="227"/>
      <c r="JS909" s="227"/>
      <c r="JT909" s="227"/>
      <c r="JU909" s="227"/>
      <c r="JV909" s="227"/>
      <c r="JW909" s="227"/>
      <c r="JX909" s="227"/>
      <c r="JY909" s="227"/>
      <c r="JZ909" s="227"/>
      <c r="KA909" s="227"/>
      <c r="KB909" s="227"/>
      <c r="KC909" s="227"/>
      <c r="KD909" s="227"/>
      <c r="KE909" s="227"/>
      <c r="KF909" s="227"/>
      <c r="KG909" s="227"/>
      <c r="KH909" s="227"/>
      <c r="KI909" s="227"/>
      <c r="KJ909" s="227"/>
      <c r="KK909" s="227"/>
      <c r="KL909" s="227"/>
      <c r="KM909" s="227"/>
      <c r="KN909" s="227"/>
      <c r="KO909" s="227"/>
      <c r="KP909" s="227"/>
      <c r="KQ909" s="227"/>
      <c r="KR909" s="227"/>
      <c r="KS909" s="227"/>
      <c r="KT909" s="227"/>
      <c r="KU909" s="227"/>
      <c r="KV909" s="227"/>
      <c r="KW909" s="227"/>
      <c r="KX909" s="227"/>
      <c r="KY909" s="227"/>
      <c r="KZ909" s="227"/>
      <c r="LA909" s="227"/>
      <c r="LB909" s="227"/>
      <c r="LC909" s="227"/>
      <c r="LD909" s="227"/>
      <c r="LE909" s="227"/>
      <c r="LF909" s="227"/>
      <c r="LG909" s="227"/>
      <c r="LH909" s="227"/>
      <c r="LI909" s="227"/>
      <c r="LJ909" s="227"/>
      <c r="LK909" s="227"/>
      <c r="LL909" s="227"/>
      <c r="LM909" s="227"/>
      <c r="LN909" s="227"/>
      <c r="LO909" s="227"/>
      <c r="LP909" s="227"/>
      <c r="LQ909" s="227"/>
      <c r="LR909" s="227"/>
      <c r="LS909" s="227"/>
      <c r="LT909" s="227"/>
      <c r="LU909" s="227"/>
      <c r="LV909" s="227"/>
      <c r="LW909" s="227"/>
      <c r="LX909" s="227"/>
      <c r="LY909" s="227"/>
      <c r="LZ909" s="227"/>
      <c r="MA909" s="227"/>
      <c r="MB909" s="227"/>
      <c r="MC909" s="227"/>
      <c r="MD909" s="227"/>
      <c r="ME909" s="227"/>
      <c r="MF909" s="227"/>
      <c r="MG909" s="227"/>
      <c r="MH909" s="227"/>
      <c r="MI909" s="227"/>
      <c r="MJ909" s="227"/>
      <c r="MK909" s="227"/>
      <c r="ML909" s="227"/>
      <c r="MM909" s="227"/>
      <c r="MN909" s="227"/>
      <c r="MO909" s="227"/>
      <c r="MP909" s="227"/>
      <c r="MQ909" s="227"/>
      <c r="MR909" s="227"/>
      <c r="MS909" s="227"/>
      <c r="MT909" s="227"/>
      <c r="MU909" s="227"/>
      <c r="MV909" s="227"/>
      <c r="MW909" s="227"/>
      <c r="MX909" s="227"/>
      <c r="MY909" s="227"/>
      <c r="MZ909" s="227"/>
      <c r="NA909" s="227"/>
      <c r="NB909" s="227"/>
      <c r="NC909" s="227"/>
      <c r="ND909" s="227"/>
      <c r="NE909" s="227"/>
      <c r="NF909" s="227"/>
      <c r="NG909" s="227"/>
      <c r="NH909" s="227"/>
      <c r="NI909" s="227"/>
      <c r="NJ909" s="227"/>
      <c r="NK909" s="227"/>
      <c r="NL909" s="227"/>
      <c r="NM909" s="227"/>
      <c r="NN909" s="227"/>
      <c r="NO909" s="227"/>
      <c r="NP909" s="227"/>
      <c r="NQ909" s="227"/>
      <c r="NR909" s="227"/>
      <c r="NS909" s="227"/>
      <c r="NT909" s="227"/>
      <c r="NU909" s="227"/>
      <c r="NV909" s="227"/>
      <c r="NW909" s="227"/>
      <c r="NX909" s="227"/>
      <c r="NY909" s="227"/>
      <c r="NZ909" s="227"/>
      <c r="OA909" s="227"/>
      <c r="OB909" s="227"/>
      <c r="OC909" s="227"/>
      <c r="OD909" s="227"/>
      <c r="OE909" s="227"/>
      <c r="OF909" s="227"/>
      <c r="OG909" s="227"/>
      <c r="OH909" s="227"/>
      <c r="OI909" s="227"/>
      <c r="OJ909" s="227"/>
      <c r="OK909" s="227"/>
      <c r="OL909" s="227"/>
      <c r="OM909" s="227"/>
      <c r="ON909" s="227"/>
      <c r="OO909" s="227"/>
      <c r="OP909" s="227"/>
      <c r="OQ909" s="227"/>
      <c r="OR909" s="227"/>
      <c r="OS909" s="227"/>
      <c r="OT909" s="227"/>
      <c r="OU909" s="227"/>
      <c r="OV909" s="227"/>
      <c r="OW909" s="227"/>
      <c r="OX909" s="227"/>
      <c r="OY909" s="227"/>
      <c r="OZ909" s="227"/>
      <c r="PA909" s="227"/>
      <c r="PB909" s="227"/>
      <c r="PC909" s="227"/>
      <c r="PD909" s="227"/>
      <c r="PE909" s="227"/>
      <c r="PF909" s="227"/>
      <c r="PG909" s="227"/>
      <c r="PH909" s="227"/>
      <c r="PI909" s="227"/>
      <c r="PJ909" s="227"/>
      <c r="PK909" s="227"/>
      <c r="PL909" s="227"/>
      <c r="PM909" s="227"/>
      <c r="PN909" s="227"/>
      <c r="PO909" s="227"/>
      <c r="PP909" s="227"/>
      <c r="PQ909" s="227"/>
      <c r="PR909" s="227"/>
      <c r="PS909" s="227"/>
      <c r="PT909" s="227"/>
      <c r="PU909" s="227"/>
      <c r="PV909" s="227"/>
      <c r="PW909" s="227"/>
      <c r="PX909" s="227"/>
      <c r="PY909" s="227"/>
      <c r="PZ909" s="227"/>
      <c r="QA909" s="227"/>
      <c r="QB909" s="227"/>
      <c r="QC909" s="227"/>
      <c r="QD909" s="227"/>
      <c r="QE909" s="227"/>
      <c r="QF909" s="227"/>
      <c r="QG909" s="227"/>
      <c r="QH909" s="227"/>
      <c r="QI909" s="227"/>
      <c r="QJ909" s="227"/>
      <c r="QK909" s="227"/>
      <c r="QL909" s="227"/>
      <c r="QM909" s="227"/>
      <c r="QN909" s="227"/>
      <c r="QO909" s="227"/>
      <c r="QP909" s="227"/>
      <c r="QQ909" s="227"/>
      <c r="QR909" s="227"/>
      <c r="QS909" s="227"/>
      <c r="QT909" s="227"/>
      <c r="QU909" s="227"/>
      <c r="QV909" s="227"/>
      <c r="QW909" s="227"/>
      <c r="QX909" s="227"/>
      <c r="QY909" s="227"/>
      <c r="QZ909" s="227"/>
      <c r="RA909" s="227"/>
      <c r="RB909" s="227"/>
      <c r="RC909" s="227"/>
      <c r="RD909" s="227"/>
      <c r="RE909" s="227"/>
      <c r="RF909" s="227"/>
      <c r="RG909" s="227"/>
      <c r="RH909" s="227"/>
      <c r="RI909" s="227"/>
      <c r="RJ909" s="227"/>
      <c r="RK909" s="227"/>
      <c r="RL909" s="227"/>
      <c r="RM909" s="227"/>
      <c r="RN909" s="227"/>
      <c r="RO909" s="227"/>
      <c r="RP909" s="227"/>
      <c r="RQ909" s="227"/>
      <c r="RR909" s="227"/>
      <c r="RS909" s="227"/>
      <c r="RT909" s="227"/>
      <c r="RU909" s="227"/>
      <c r="RV909" s="227"/>
      <c r="RW909" s="227"/>
      <c r="RX909" s="227"/>
      <c r="RY909" s="227"/>
      <c r="RZ909" s="227"/>
      <c r="SA909" s="227"/>
      <c r="SB909" s="227"/>
    </row>
    <row r="910" spans="1:496" s="233" customFormat="1" ht="15" customHeight="1" x14ac:dyDescent="0.25">
      <c r="A910" s="231"/>
      <c r="B910" s="231"/>
      <c r="D910" s="231"/>
      <c r="F910" s="227"/>
      <c r="G910" s="227"/>
      <c r="H910" s="227"/>
      <c r="I910" s="227"/>
      <c r="J910" s="227"/>
      <c r="K910" s="227"/>
      <c r="L910" s="227"/>
      <c r="M910" s="227"/>
      <c r="N910" s="227"/>
      <c r="O910" s="227"/>
      <c r="P910" s="227"/>
      <c r="Q910" s="227"/>
      <c r="R910" s="227"/>
      <c r="S910" s="227"/>
      <c r="T910" s="227"/>
      <c r="U910" s="227"/>
      <c r="V910" s="227"/>
      <c r="W910" s="227"/>
      <c r="X910" s="227"/>
      <c r="Y910" s="227"/>
      <c r="Z910" s="227"/>
      <c r="AA910" s="227"/>
      <c r="AB910" s="227"/>
      <c r="AC910" s="227"/>
      <c r="AD910" s="227"/>
      <c r="AE910" s="227"/>
      <c r="AF910" s="227"/>
      <c r="AG910" s="227"/>
      <c r="AH910" s="227"/>
      <c r="AI910" s="227"/>
      <c r="AJ910" s="227"/>
      <c r="AK910" s="227"/>
      <c r="AL910" s="227"/>
      <c r="AM910" s="227"/>
      <c r="AN910" s="227"/>
      <c r="AO910" s="227"/>
      <c r="AP910" s="227"/>
      <c r="AQ910" s="227"/>
      <c r="AR910" s="227"/>
      <c r="AS910" s="227"/>
      <c r="AT910" s="227"/>
      <c r="AU910" s="227"/>
      <c r="AV910" s="227"/>
      <c r="AW910" s="227"/>
      <c r="AX910" s="227"/>
      <c r="AY910" s="227"/>
      <c r="AZ910" s="227"/>
      <c r="BA910" s="227"/>
      <c r="BB910" s="227"/>
      <c r="BC910" s="227"/>
      <c r="BD910" s="227"/>
      <c r="BE910" s="227"/>
      <c r="BF910" s="227"/>
      <c r="BG910" s="227"/>
      <c r="BH910" s="227"/>
      <c r="BI910" s="227"/>
      <c r="BJ910" s="227"/>
      <c r="BK910" s="227"/>
      <c r="BL910" s="227"/>
      <c r="BM910" s="227"/>
      <c r="BN910" s="227"/>
      <c r="BO910" s="227"/>
      <c r="BP910" s="227"/>
      <c r="BQ910" s="227"/>
      <c r="BR910" s="227"/>
      <c r="BS910" s="227"/>
      <c r="BT910" s="227"/>
      <c r="BU910" s="227"/>
      <c r="BV910" s="227"/>
      <c r="BW910" s="227"/>
      <c r="BX910" s="227"/>
      <c r="BY910" s="227"/>
      <c r="BZ910" s="227"/>
      <c r="CA910" s="227"/>
      <c r="CB910" s="227"/>
      <c r="CC910" s="227"/>
      <c r="CD910" s="227"/>
      <c r="CE910" s="227"/>
      <c r="CF910" s="227"/>
      <c r="CG910" s="227"/>
      <c r="CH910" s="227"/>
      <c r="CI910" s="227"/>
      <c r="CJ910" s="227"/>
      <c r="CK910" s="227"/>
      <c r="CL910" s="227"/>
      <c r="CM910" s="227"/>
      <c r="CN910" s="227"/>
      <c r="CO910" s="227"/>
      <c r="CP910" s="227"/>
      <c r="CQ910" s="227"/>
      <c r="CR910" s="227"/>
      <c r="CS910" s="227"/>
      <c r="CT910" s="227"/>
      <c r="CU910" s="227"/>
      <c r="CV910" s="227"/>
      <c r="CW910" s="227"/>
      <c r="CX910" s="227"/>
      <c r="CY910" s="227"/>
      <c r="CZ910" s="227"/>
      <c r="DA910" s="227"/>
      <c r="DB910" s="227"/>
      <c r="DC910" s="227"/>
      <c r="DD910" s="227"/>
      <c r="DE910" s="227"/>
      <c r="DF910" s="227"/>
      <c r="DG910" s="227"/>
      <c r="DH910" s="227"/>
      <c r="DI910" s="227"/>
      <c r="DJ910" s="227"/>
      <c r="DK910" s="227"/>
      <c r="DL910" s="227"/>
      <c r="DM910" s="227"/>
      <c r="DN910" s="227"/>
      <c r="DO910" s="227"/>
      <c r="DP910" s="227"/>
      <c r="DQ910" s="227"/>
      <c r="DR910" s="227"/>
      <c r="DS910" s="227"/>
      <c r="DT910" s="227"/>
      <c r="DU910" s="227"/>
      <c r="DV910" s="227"/>
      <c r="DW910" s="227"/>
      <c r="DX910" s="227"/>
      <c r="DY910" s="227"/>
      <c r="DZ910" s="227"/>
      <c r="EA910" s="227"/>
      <c r="EB910" s="227"/>
      <c r="EC910" s="227"/>
      <c r="ED910" s="227"/>
      <c r="EE910" s="227"/>
      <c r="EF910" s="227"/>
      <c r="EG910" s="227"/>
      <c r="EH910" s="227"/>
      <c r="EI910" s="227"/>
      <c r="EJ910" s="227"/>
      <c r="EK910" s="227"/>
      <c r="EL910" s="227"/>
      <c r="EM910" s="227"/>
      <c r="EN910" s="227"/>
      <c r="EO910" s="227"/>
      <c r="EP910" s="227"/>
      <c r="EQ910" s="227"/>
      <c r="ER910" s="227"/>
      <c r="ES910" s="227"/>
      <c r="ET910" s="227"/>
      <c r="EU910" s="227"/>
      <c r="EV910" s="227"/>
      <c r="EW910" s="227"/>
      <c r="EX910" s="227"/>
      <c r="EY910" s="227"/>
      <c r="EZ910" s="227"/>
      <c r="FA910" s="227"/>
      <c r="FB910" s="227"/>
      <c r="FC910" s="227"/>
      <c r="FD910" s="227"/>
      <c r="FE910" s="227"/>
      <c r="FF910" s="227"/>
      <c r="FG910" s="227"/>
      <c r="FH910" s="227"/>
      <c r="FI910" s="227"/>
      <c r="FJ910" s="227"/>
      <c r="FK910" s="227"/>
      <c r="FL910" s="227"/>
      <c r="FM910" s="227"/>
      <c r="FN910" s="227"/>
      <c r="FO910" s="227"/>
      <c r="FP910" s="227"/>
      <c r="FQ910" s="227"/>
      <c r="FR910" s="227"/>
      <c r="FS910" s="227"/>
      <c r="FT910" s="227"/>
      <c r="FU910" s="227"/>
      <c r="FV910" s="227"/>
      <c r="FW910" s="227"/>
      <c r="FX910" s="227"/>
      <c r="FY910" s="227"/>
      <c r="FZ910" s="227"/>
      <c r="GA910" s="227"/>
      <c r="GB910" s="227"/>
      <c r="GC910" s="227"/>
      <c r="GD910" s="227"/>
      <c r="GE910" s="227"/>
      <c r="GF910" s="227"/>
      <c r="GG910" s="227"/>
      <c r="GH910" s="227"/>
      <c r="GI910" s="227"/>
      <c r="GJ910" s="227"/>
      <c r="GK910" s="227"/>
      <c r="GL910" s="227"/>
      <c r="GM910" s="227"/>
      <c r="GN910" s="227"/>
      <c r="GO910" s="227"/>
      <c r="GP910" s="227"/>
      <c r="GQ910" s="227"/>
      <c r="GR910" s="227"/>
      <c r="GS910" s="227"/>
      <c r="GT910" s="227"/>
      <c r="GU910" s="227"/>
      <c r="GV910" s="227"/>
      <c r="GW910" s="227"/>
      <c r="GX910" s="227"/>
      <c r="GY910" s="227"/>
      <c r="GZ910" s="227"/>
      <c r="HA910" s="227"/>
      <c r="HB910" s="227"/>
      <c r="HC910" s="227"/>
      <c r="HD910" s="227"/>
      <c r="HE910" s="227"/>
      <c r="HF910" s="227"/>
      <c r="HG910" s="227"/>
      <c r="HH910" s="227"/>
      <c r="HI910" s="227"/>
      <c r="HJ910" s="227"/>
      <c r="HK910" s="227"/>
      <c r="HL910" s="227"/>
      <c r="HM910" s="227"/>
      <c r="HN910" s="227"/>
      <c r="HO910" s="227"/>
      <c r="HP910" s="227"/>
      <c r="HQ910" s="227"/>
      <c r="HR910" s="227"/>
      <c r="HS910" s="227"/>
      <c r="HT910" s="227"/>
      <c r="HU910" s="227"/>
      <c r="HV910" s="227"/>
      <c r="HW910" s="227"/>
      <c r="HX910" s="227"/>
      <c r="HY910" s="227"/>
      <c r="HZ910" s="227"/>
      <c r="IA910" s="227"/>
      <c r="IB910" s="227"/>
      <c r="IC910" s="227"/>
      <c r="ID910" s="227"/>
      <c r="IE910" s="227"/>
      <c r="IF910" s="227"/>
      <c r="IG910" s="227"/>
      <c r="IH910" s="227"/>
      <c r="II910" s="227"/>
      <c r="IJ910" s="227"/>
      <c r="IK910" s="227"/>
      <c r="IL910" s="227"/>
      <c r="IM910" s="227"/>
      <c r="IN910" s="227"/>
      <c r="IO910" s="227"/>
      <c r="IP910" s="227"/>
      <c r="IQ910" s="227"/>
      <c r="IR910" s="227"/>
      <c r="IS910" s="227"/>
      <c r="IT910" s="227"/>
      <c r="IU910" s="227"/>
      <c r="IV910" s="227"/>
      <c r="IW910" s="227"/>
      <c r="IX910" s="227"/>
      <c r="IY910" s="227"/>
      <c r="IZ910" s="227"/>
      <c r="JA910" s="227"/>
      <c r="JB910" s="227"/>
      <c r="JC910" s="227"/>
      <c r="JD910" s="227"/>
      <c r="JE910" s="227"/>
      <c r="JF910" s="227"/>
      <c r="JG910" s="227"/>
      <c r="JH910" s="227"/>
      <c r="JI910" s="227"/>
      <c r="JJ910" s="227"/>
      <c r="JK910" s="227"/>
      <c r="JL910" s="227"/>
      <c r="JM910" s="227"/>
      <c r="JN910" s="227"/>
      <c r="JO910" s="227"/>
      <c r="JP910" s="227"/>
      <c r="JQ910" s="227"/>
      <c r="JR910" s="227"/>
      <c r="JS910" s="227"/>
      <c r="JT910" s="227"/>
      <c r="JU910" s="227"/>
      <c r="JV910" s="227"/>
      <c r="JW910" s="227"/>
      <c r="JX910" s="227"/>
      <c r="JY910" s="227"/>
      <c r="JZ910" s="227"/>
      <c r="KA910" s="227"/>
      <c r="KB910" s="227"/>
      <c r="KC910" s="227"/>
      <c r="KD910" s="227"/>
      <c r="KE910" s="227"/>
      <c r="KF910" s="227"/>
      <c r="KG910" s="227"/>
      <c r="KH910" s="227"/>
      <c r="KI910" s="227"/>
      <c r="KJ910" s="227"/>
      <c r="KK910" s="227"/>
      <c r="KL910" s="227"/>
      <c r="KM910" s="227"/>
      <c r="KN910" s="227"/>
      <c r="KO910" s="227"/>
      <c r="KP910" s="227"/>
      <c r="KQ910" s="227"/>
      <c r="KR910" s="227"/>
      <c r="KS910" s="227"/>
      <c r="KT910" s="227"/>
      <c r="KU910" s="227"/>
      <c r="KV910" s="227"/>
      <c r="KW910" s="227"/>
      <c r="KX910" s="227"/>
      <c r="KY910" s="227"/>
      <c r="KZ910" s="227"/>
      <c r="LA910" s="227"/>
      <c r="LB910" s="227"/>
      <c r="LC910" s="227"/>
      <c r="LD910" s="227"/>
      <c r="LE910" s="227"/>
      <c r="LF910" s="227"/>
      <c r="LG910" s="227"/>
      <c r="LH910" s="227"/>
      <c r="LI910" s="227"/>
      <c r="LJ910" s="227"/>
      <c r="LK910" s="227"/>
      <c r="LL910" s="227"/>
      <c r="LM910" s="227"/>
      <c r="LN910" s="227"/>
      <c r="LO910" s="227"/>
      <c r="LP910" s="227"/>
      <c r="LQ910" s="227"/>
      <c r="LR910" s="227"/>
      <c r="LS910" s="227"/>
      <c r="LT910" s="227"/>
      <c r="LU910" s="227"/>
      <c r="LV910" s="227"/>
      <c r="LW910" s="227"/>
      <c r="LX910" s="227"/>
      <c r="LY910" s="227"/>
      <c r="LZ910" s="227"/>
      <c r="MA910" s="227"/>
      <c r="MB910" s="227"/>
      <c r="MC910" s="227"/>
      <c r="MD910" s="227"/>
      <c r="ME910" s="227"/>
      <c r="MF910" s="227"/>
      <c r="MG910" s="227"/>
      <c r="MH910" s="227"/>
      <c r="MI910" s="227"/>
      <c r="MJ910" s="227"/>
      <c r="MK910" s="227"/>
      <c r="ML910" s="227"/>
      <c r="MM910" s="227"/>
      <c r="MN910" s="227"/>
      <c r="MO910" s="227"/>
      <c r="MP910" s="227"/>
      <c r="MQ910" s="227"/>
      <c r="MR910" s="227"/>
      <c r="MS910" s="227"/>
      <c r="MT910" s="227"/>
      <c r="MU910" s="227"/>
      <c r="MV910" s="227"/>
      <c r="MW910" s="227"/>
      <c r="MX910" s="227"/>
      <c r="MY910" s="227"/>
      <c r="MZ910" s="227"/>
      <c r="NA910" s="227"/>
      <c r="NB910" s="227"/>
      <c r="NC910" s="227"/>
      <c r="ND910" s="227"/>
      <c r="NE910" s="227"/>
      <c r="NF910" s="227"/>
      <c r="NG910" s="227"/>
      <c r="NH910" s="227"/>
      <c r="NI910" s="227"/>
      <c r="NJ910" s="227"/>
      <c r="NK910" s="227"/>
      <c r="NL910" s="227"/>
      <c r="NM910" s="227"/>
      <c r="NN910" s="227"/>
      <c r="NO910" s="227"/>
      <c r="NP910" s="227"/>
      <c r="NQ910" s="227"/>
      <c r="NR910" s="227"/>
      <c r="NS910" s="227"/>
      <c r="NT910" s="227"/>
      <c r="NU910" s="227"/>
      <c r="NV910" s="227"/>
      <c r="NW910" s="227"/>
      <c r="NX910" s="227"/>
      <c r="NY910" s="227"/>
      <c r="NZ910" s="227"/>
      <c r="OA910" s="227"/>
      <c r="OB910" s="227"/>
      <c r="OC910" s="227"/>
      <c r="OD910" s="227"/>
      <c r="OE910" s="227"/>
      <c r="OF910" s="227"/>
      <c r="OG910" s="227"/>
      <c r="OH910" s="227"/>
      <c r="OI910" s="227"/>
      <c r="OJ910" s="227"/>
      <c r="OK910" s="227"/>
      <c r="OL910" s="227"/>
      <c r="OM910" s="227"/>
      <c r="ON910" s="227"/>
      <c r="OO910" s="227"/>
      <c r="OP910" s="227"/>
      <c r="OQ910" s="227"/>
      <c r="OR910" s="227"/>
      <c r="OS910" s="227"/>
      <c r="OT910" s="227"/>
      <c r="OU910" s="227"/>
      <c r="OV910" s="227"/>
      <c r="OW910" s="227"/>
      <c r="OX910" s="227"/>
      <c r="OY910" s="227"/>
      <c r="OZ910" s="227"/>
      <c r="PA910" s="227"/>
      <c r="PB910" s="227"/>
      <c r="PC910" s="227"/>
      <c r="PD910" s="227"/>
      <c r="PE910" s="227"/>
      <c r="PF910" s="227"/>
      <c r="PG910" s="227"/>
      <c r="PH910" s="227"/>
      <c r="PI910" s="227"/>
      <c r="PJ910" s="227"/>
      <c r="PK910" s="227"/>
      <c r="PL910" s="227"/>
      <c r="PM910" s="227"/>
      <c r="PN910" s="227"/>
      <c r="PO910" s="227"/>
      <c r="PP910" s="227"/>
      <c r="PQ910" s="227"/>
      <c r="PR910" s="227"/>
      <c r="PS910" s="227"/>
      <c r="PT910" s="227"/>
      <c r="PU910" s="227"/>
      <c r="PV910" s="227"/>
      <c r="PW910" s="227"/>
      <c r="PX910" s="227"/>
      <c r="PY910" s="227"/>
      <c r="PZ910" s="227"/>
      <c r="QA910" s="227"/>
      <c r="QB910" s="227"/>
      <c r="QC910" s="227"/>
      <c r="QD910" s="227"/>
      <c r="QE910" s="227"/>
      <c r="QF910" s="227"/>
      <c r="QG910" s="227"/>
      <c r="QH910" s="227"/>
      <c r="QI910" s="227"/>
      <c r="QJ910" s="227"/>
      <c r="QK910" s="227"/>
      <c r="QL910" s="227"/>
      <c r="QM910" s="227"/>
      <c r="QN910" s="227"/>
      <c r="QO910" s="227"/>
      <c r="QP910" s="227"/>
      <c r="QQ910" s="227"/>
      <c r="QR910" s="227"/>
      <c r="QS910" s="227"/>
      <c r="QT910" s="227"/>
      <c r="QU910" s="227"/>
      <c r="QV910" s="227"/>
      <c r="QW910" s="227"/>
      <c r="QX910" s="227"/>
      <c r="QY910" s="227"/>
      <c r="QZ910" s="227"/>
      <c r="RA910" s="227"/>
      <c r="RB910" s="227"/>
      <c r="RC910" s="227"/>
      <c r="RD910" s="227"/>
      <c r="RE910" s="227"/>
      <c r="RF910" s="227"/>
      <c r="RG910" s="227"/>
      <c r="RH910" s="227"/>
      <c r="RI910" s="227"/>
      <c r="RJ910" s="227"/>
      <c r="RK910" s="227"/>
      <c r="RL910" s="227"/>
      <c r="RM910" s="227"/>
      <c r="RN910" s="227"/>
      <c r="RO910" s="227"/>
      <c r="RP910" s="227"/>
      <c r="RQ910" s="227"/>
      <c r="RR910" s="227"/>
      <c r="RS910" s="227"/>
      <c r="RT910" s="227"/>
      <c r="RU910" s="227"/>
      <c r="RV910" s="227"/>
      <c r="RW910" s="227"/>
      <c r="RX910" s="227"/>
      <c r="RY910" s="227"/>
      <c r="RZ910" s="227"/>
      <c r="SA910" s="227"/>
      <c r="SB910" s="227"/>
    </row>
    <row r="911" spans="1:496" ht="15" customHeight="1" x14ac:dyDescent="0.25">
      <c r="A911" s="228" t="s">
        <v>1158</v>
      </c>
      <c r="B911" s="228">
        <v>221006</v>
      </c>
      <c r="E911" s="227" t="s">
        <v>572</v>
      </c>
    </row>
    <row r="912" spans="1:496" ht="15" customHeight="1" x14ac:dyDescent="0.25">
      <c r="A912" s="228"/>
    </row>
    <row r="913" spans="1:5" ht="15" customHeight="1" x14ac:dyDescent="0.25">
      <c r="A913" s="228" t="s">
        <v>1159</v>
      </c>
      <c r="B913" s="228">
        <v>222</v>
      </c>
      <c r="E913" s="227" t="s">
        <v>772</v>
      </c>
    </row>
    <row r="914" spans="1:5" ht="15" customHeight="1" x14ac:dyDescent="0.25">
      <c r="A914" s="228" t="s">
        <v>1160</v>
      </c>
      <c r="B914" s="228">
        <v>222001</v>
      </c>
      <c r="E914" s="227" t="s">
        <v>573</v>
      </c>
    </row>
    <row r="915" spans="1:5" ht="15" customHeight="1" x14ac:dyDescent="0.25">
      <c r="A915" s="228" t="s">
        <v>1161</v>
      </c>
      <c r="B915" s="228">
        <v>222002</v>
      </c>
      <c r="E915" s="227" t="s">
        <v>574</v>
      </c>
    </row>
    <row r="916" spans="1:5" ht="15" customHeight="1" x14ac:dyDescent="0.25">
      <c r="A916" s="228" t="s">
        <v>1162</v>
      </c>
      <c r="B916" s="228">
        <v>222003</v>
      </c>
      <c r="E916" s="227" t="s">
        <v>575</v>
      </c>
    </row>
    <row r="917" spans="1:5" ht="15" customHeight="1" x14ac:dyDescent="0.25">
      <c r="A917" s="228" t="s">
        <v>1163</v>
      </c>
      <c r="B917" s="228">
        <v>222004</v>
      </c>
      <c r="E917" s="227" t="s">
        <v>576</v>
      </c>
    </row>
    <row r="918" spans="1:5" ht="15" customHeight="1" x14ac:dyDescent="0.25">
      <c r="A918" s="228" t="s">
        <v>1164</v>
      </c>
      <c r="B918" s="228">
        <v>222005</v>
      </c>
      <c r="E918" s="227" t="s">
        <v>577</v>
      </c>
    </row>
    <row r="919" spans="1:5" ht="15" customHeight="1" x14ac:dyDescent="0.25">
      <c r="A919" s="228" t="s">
        <v>1165</v>
      </c>
      <c r="B919" s="228">
        <v>222006</v>
      </c>
      <c r="E919" s="227" t="s">
        <v>578</v>
      </c>
    </row>
    <row r="920" spans="1:5" ht="15" customHeight="1" x14ac:dyDescent="0.25">
      <c r="A920" s="228" t="s">
        <v>1166</v>
      </c>
      <c r="B920" s="228">
        <v>222007</v>
      </c>
      <c r="E920" s="227" t="s">
        <v>579</v>
      </c>
    </row>
    <row r="921" spans="1:5" ht="15" customHeight="1" x14ac:dyDescent="0.25">
      <c r="A921" s="228" t="s">
        <v>1167</v>
      </c>
      <c r="B921" s="228">
        <v>222008</v>
      </c>
      <c r="E921" s="227" t="s">
        <v>580</v>
      </c>
    </row>
    <row r="922" spans="1:5" ht="15" customHeight="1" x14ac:dyDescent="0.25">
      <c r="A922" s="228" t="s">
        <v>1168</v>
      </c>
      <c r="B922" s="228">
        <v>222009</v>
      </c>
      <c r="E922" s="227" t="s">
        <v>581</v>
      </c>
    </row>
    <row r="923" spans="1:5" ht="15" customHeight="1" x14ac:dyDescent="0.25">
      <c r="A923" s="228" t="s">
        <v>1169</v>
      </c>
      <c r="B923" s="228">
        <v>222010</v>
      </c>
      <c r="E923" s="227" t="s">
        <v>582</v>
      </c>
    </row>
    <row r="924" spans="1:5" ht="15" customHeight="1" x14ac:dyDescent="0.25">
      <c r="A924" s="228" t="s">
        <v>1170</v>
      </c>
      <c r="B924" s="228">
        <v>222011</v>
      </c>
      <c r="E924" s="227" t="s">
        <v>583</v>
      </c>
    </row>
    <row r="925" spans="1:5" ht="15" customHeight="1" x14ac:dyDescent="0.25">
      <c r="A925" s="228" t="s">
        <v>1171</v>
      </c>
      <c r="B925" s="228">
        <v>222012</v>
      </c>
      <c r="E925" s="227" t="s">
        <v>584</v>
      </c>
    </row>
    <row r="926" spans="1:5" ht="15" customHeight="1" x14ac:dyDescent="0.25">
      <c r="A926" s="228" t="s">
        <v>1172</v>
      </c>
      <c r="B926" s="228">
        <v>222013</v>
      </c>
      <c r="E926" s="227" t="s">
        <v>585</v>
      </c>
    </row>
    <row r="927" spans="1:5" ht="15" customHeight="1" x14ac:dyDescent="0.25">
      <c r="A927" s="228" t="s">
        <v>1173</v>
      </c>
      <c r="B927" s="228">
        <v>222014</v>
      </c>
      <c r="E927" s="227" t="s">
        <v>586</v>
      </c>
    </row>
    <row r="928" spans="1:5" ht="15" customHeight="1" x14ac:dyDescent="0.25">
      <c r="A928" s="228" t="s">
        <v>1174</v>
      </c>
      <c r="B928" s="228">
        <v>222015</v>
      </c>
      <c r="E928" s="227" t="s">
        <v>587</v>
      </c>
    </row>
    <row r="929" spans="1:496" ht="15" customHeight="1" x14ac:dyDescent="0.25">
      <c r="A929" s="228" t="s">
        <v>1175</v>
      </c>
      <c r="B929" s="228">
        <v>222016</v>
      </c>
      <c r="E929" s="227" t="s">
        <v>588</v>
      </c>
    </row>
    <row r="930" spans="1:496" ht="15" customHeight="1" x14ac:dyDescent="0.25">
      <c r="A930" s="228"/>
    </row>
    <row r="931" spans="1:496" ht="15" customHeight="1" x14ac:dyDescent="0.25">
      <c r="A931" s="228" t="s">
        <v>1176</v>
      </c>
      <c r="B931" s="228">
        <v>223</v>
      </c>
      <c r="E931" s="227" t="s">
        <v>773</v>
      </c>
    </row>
    <row r="932" spans="1:496" ht="15" customHeight="1" x14ac:dyDescent="0.25">
      <c r="A932" s="228" t="s">
        <v>1177</v>
      </c>
      <c r="B932" s="228">
        <v>223001</v>
      </c>
      <c r="E932" s="227" t="s">
        <v>589</v>
      </c>
    </row>
    <row r="933" spans="1:496" ht="15" customHeight="1" x14ac:dyDescent="0.25">
      <c r="A933" s="228" t="s">
        <v>1178</v>
      </c>
      <c r="B933" s="228">
        <v>223002</v>
      </c>
      <c r="E933" s="227" t="s">
        <v>590</v>
      </c>
    </row>
    <row r="934" spans="1:496" s="233" customFormat="1" ht="15" customHeight="1" x14ac:dyDescent="0.25">
      <c r="A934" s="231"/>
      <c r="B934" s="231"/>
      <c r="D934" s="231"/>
      <c r="F934" s="227"/>
      <c r="G934" s="227"/>
      <c r="H934" s="227"/>
      <c r="I934" s="227"/>
      <c r="J934" s="227"/>
      <c r="K934" s="227"/>
      <c r="L934" s="227"/>
      <c r="M934" s="227"/>
      <c r="N934" s="227"/>
      <c r="O934" s="227"/>
      <c r="P934" s="227"/>
      <c r="Q934" s="227"/>
      <c r="R934" s="227"/>
      <c r="S934" s="227"/>
      <c r="T934" s="227"/>
      <c r="U934" s="227"/>
      <c r="V934" s="227"/>
      <c r="W934" s="227"/>
      <c r="X934" s="227"/>
      <c r="Y934" s="227"/>
      <c r="Z934" s="227"/>
      <c r="AA934" s="227"/>
      <c r="AB934" s="227"/>
      <c r="AC934" s="227"/>
      <c r="AD934" s="227"/>
      <c r="AE934" s="227"/>
      <c r="AF934" s="227"/>
      <c r="AG934" s="227"/>
      <c r="AH934" s="227"/>
      <c r="AI934" s="227"/>
      <c r="AJ934" s="227"/>
      <c r="AK934" s="227"/>
      <c r="AL934" s="227"/>
      <c r="AM934" s="227"/>
      <c r="AN934" s="227"/>
      <c r="AO934" s="227"/>
      <c r="AP934" s="227"/>
      <c r="AQ934" s="227"/>
      <c r="AR934" s="227"/>
      <c r="AS934" s="227"/>
      <c r="AT934" s="227"/>
      <c r="AU934" s="227"/>
      <c r="AV934" s="227"/>
      <c r="AW934" s="227"/>
      <c r="AX934" s="227"/>
      <c r="AY934" s="227"/>
      <c r="AZ934" s="227"/>
      <c r="BA934" s="227"/>
      <c r="BB934" s="227"/>
      <c r="BC934" s="227"/>
      <c r="BD934" s="227"/>
      <c r="BE934" s="227"/>
      <c r="BF934" s="227"/>
      <c r="BG934" s="227"/>
      <c r="BH934" s="227"/>
      <c r="BI934" s="227"/>
      <c r="BJ934" s="227"/>
      <c r="BK934" s="227"/>
      <c r="BL934" s="227"/>
      <c r="BM934" s="227"/>
      <c r="BN934" s="227"/>
      <c r="BO934" s="227"/>
      <c r="BP934" s="227"/>
      <c r="BQ934" s="227"/>
      <c r="BR934" s="227"/>
      <c r="BS934" s="227"/>
      <c r="BT934" s="227"/>
      <c r="BU934" s="227"/>
      <c r="BV934" s="227"/>
      <c r="BW934" s="227"/>
      <c r="BX934" s="227"/>
      <c r="BY934" s="227"/>
      <c r="BZ934" s="227"/>
      <c r="CA934" s="227"/>
      <c r="CB934" s="227"/>
      <c r="CC934" s="227"/>
      <c r="CD934" s="227"/>
      <c r="CE934" s="227"/>
      <c r="CF934" s="227"/>
      <c r="CG934" s="227"/>
      <c r="CH934" s="227"/>
      <c r="CI934" s="227"/>
      <c r="CJ934" s="227"/>
      <c r="CK934" s="227"/>
      <c r="CL934" s="227"/>
      <c r="CM934" s="227"/>
      <c r="CN934" s="227"/>
      <c r="CO934" s="227"/>
      <c r="CP934" s="227"/>
      <c r="CQ934" s="227"/>
      <c r="CR934" s="227"/>
      <c r="CS934" s="227"/>
      <c r="CT934" s="227"/>
      <c r="CU934" s="227"/>
      <c r="CV934" s="227"/>
      <c r="CW934" s="227"/>
      <c r="CX934" s="227"/>
      <c r="CY934" s="227"/>
      <c r="CZ934" s="227"/>
      <c r="DA934" s="227"/>
      <c r="DB934" s="227"/>
      <c r="DC934" s="227"/>
      <c r="DD934" s="227"/>
      <c r="DE934" s="227"/>
      <c r="DF934" s="227"/>
      <c r="DG934" s="227"/>
      <c r="DH934" s="227"/>
      <c r="DI934" s="227"/>
      <c r="DJ934" s="227"/>
      <c r="DK934" s="227"/>
      <c r="DL934" s="227"/>
      <c r="DM934" s="227"/>
      <c r="DN934" s="227"/>
      <c r="DO934" s="227"/>
      <c r="DP934" s="227"/>
      <c r="DQ934" s="227"/>
      <c r="DR934" s="227"/>
      <c r="DS934" s="227"/>
      <c r="DT934" s="227"/>
      <c r="DU934" s="227"/>
      <c r="DV934" s="227"/>
      <c r="DW934" s="227"/>
      <c r="DX934" s="227"/>
      <c r="DY934" s="227"/>
      <c r="DZ934" s="227"/>
      <c r="EA934" s="227"/>
      <c r="EB934" s="227"/>
      <c r="EC934" s="227"/>
      <c r="ED934" s="227"/>
      <c r="EE934" s="227"/>
      <c r="EF934" s="227"/>
      <c r="EG934" s="227"/>
      <c r="EH934" s="227"/>
      <c r="EI934" s="227"/>
      <c r="EJ934" s="227"/>
      <c r="EK934" s="227"/>
      <c r="EL934" s="227"/>
      <c r="EM934" s="227"/>
      <c r="EN934" s="227"/>
      <c r="EO934" s="227"/>
      <c r="EP934" s="227"/>
      <c r="EQ934" s="227"/>
      <c r="ER934" s="227"/>
      <c r="ES934" s="227"/>
      <c r="ET934" s="227"/>
      <c r="EU934" s="227"/>
      <c r="EV934" s="227"/>
      <c r="EW934" s="227"/>
      <c r="EX934" s="227"/>
      <c r="EY934" s="227"/>
      <c r="EZ934" s="227"/>
      <c r="FA934" s="227"/>
      <c r="FB934" s="227"/>
      <c r="FC934" s="227"/>
      <c r="FD934" s="227"/>
      <c r="FE934" s="227"/>
      <c r="FF934" s="227"/>
      <c r="FG934" s="227"/>
      <c r="FH934" s="227"/>
      <c r="FI934" s="227"/>
      <c r="FJ934" s="227"/>
      <c r="FK934" s="227"/>
      <c r="FL934" s="227"/>
      <c r="FM934" s="227"/>
      <c r="FN934" s="227"/>
      <c r="FO934" s="227"/>
      <c r="FP934" s="227"/>
      <c r="FQ934" s="227"/>
      <c r="FR934" s="227"/>
      <c r="FS934" s="227"/>
      <c r="FT934" s="227"/>
      <c r="FU934" s="227"/>
      <c r="FV934" s="227"/>
      <c r="FW934" s="227"/>
      <c r="FX934" s="227"/>
      <c r="FY934" s="227"/>
      <c r="FZ934" s="227"/>
      <c r="GA934" s="227"/>
      <c r="GB934" s="227"/>
      <c r="GC934" s="227"/>
      <c r="GD934" s="227"/>
      <c r="GE934" s="227"/>
      <c r="GF934" s="227"/>
      <c r="GG934" s="227"/>
      <c r="GH934" s="227"/>
      <c r="GI934" s="227"/>
      <c r="GJ934" s="227"/>
      <c r="GK934" s="227"/>
      <c r="GL934" s="227"/>
      <c r="GM934" s="227"/>
      <c r="GN934" s="227"/>
      <c r="GO934" s="227"/>
      <c r="GP934" s="227"/>
      <c r="GQ934" s="227"/>
      <c r="GR934" s="227"/>
      <c r="GS934" s="227"/>
      <c r="GT934" s="227"/>
      <c r="GU934" s="227"/>
      <c r="GV934" s="227"/>
      <c r="GW934" s="227"/>
      <c r="GX934" s="227"/>
      <c r="GY934" s="227"/>
      <c r="GZ934" s="227"/>
      <c r="HA934" s="227"/>
      <c r="HB934" s="227"/>
      <c r="HC934" s="227"/>
      <c r="HD934" s="227"/>
      <c r="HE934" s="227"/>
      <c r="HF934" s="227"/>
      <c r="HG934" s="227"/>
      <c r="HH934" s="227"/>
      <c r="HI934" s="227"/>
      <c r="HJ934" s="227"/>
      <c r="HK934" s="227"/>
      <c r="HL934" s="227"/>
      <c r="HM934" s="227"/>
      <c r="HN934" s="227"/>
      <c r="HO934" s="227"/>
      <c r="HP934" s="227"/>
      <c r="HQ934" s="227"/>
      <c r="HR934" s="227"/>
      <c r="HS934" s="227"/>
      <c r="HT934" s="227"/>
      <c r="HU934" s="227"/>
      <c r="HV934" s="227"/>
      <c r="HW934" s="227"/>
      <c r="HX934" s="227"/>
      <c r="HY934" s="227"/>
      <c r="HZ934" s="227"/>
      <c r="IA934" s="227"/>
      <c r="IB934" s="227"/>
      <c r="IC934" s="227"/>
      <c r="ID934" s="227"/>
      <c r="IE934" s="227"/>
      <c r="IF934" s="227"/>
      <c r="IG934" s="227"/>
      <c r="IH934" s="227"/>
      <c r="II934" s="227"/>
      <c r="IJ934" s="227"/>
      <c r="IK934" s="227"/>
      <c r="IL934" s="227"/>
      <c r="IM934" s="227"/>
      <c r="IN934" s="227"/>
      <c r="IO934" s="227"/>
      <c r="IP934" s="227"/>
      <c r="IQ934" s="227"/>
      <c r="IR934" s="227"/>
      <c r="IS934" s="227"/>
      <c r="IT934" s="227"/>
      <c r="IU934" s="227"/>
      <c r="IV934" s="227"/>
      <c r="IW934" s="227"/>
      <c r="IX934" s="227"/>
      <c r="IY934" s="227"/>
      <c r="IZ934" s="227"/>
      <c r="JA934" s="227"/>
      <c r="JB934" s="227"/>
      <c r="JC934" s="227"/>
      <c r="JD934" s="227"/>
      <c r="JE934" s="227"/>
      <c r="JF934" s="227"/>
      <c r="JG934" s="227"/>
      <c r="JH934" s="227"/>
      <c r="JI934" s="227"/>
      <c r="JJ934" s="227"/>
      <c r="JK934" s="227"/>
      <c r="JL934" s="227"/>
      <c r="JM934" s="227"/>
      <c r="JN934" s="227"/>
      <c r="JO934" s="227"/>
      <c r="JP934" s="227"/>
      <c r="JQ934" s="227"/>
      <c r="JR934" s="227"/>
      <c r="JS934" s="227"/>
      <c r="JT934" s="227"/>
      <c r="JU934" s="227"/>
      <c r="JV934" s="227"/>
      <c r="JW934" s="227"/>
      <c r="JX934" s="227"/>
      <c r="JY934" s="227"/>
      <c r="JZ934" s="227"/>
      <c r="KA934" s="227"/>
      <c r="KB934" s="227"/>
      <c r="KC934" s="227"/>
      <c r="KD934" s="227"/>
      <c r="KE934" s="227"/>
      <c r="KF934" s="227"/>
      <c r="KG934" s="227"/>
      <c r="KH934" s="227"/>
      <c r="KI934" s="227"/>
      <c r="KJ934" s="227"/>
      <c r="KK934" s="227"/>
      <c r="KL934" s="227"/>
      <c r="KM934" s="227"/>
      <c r="KN934" s="227"/>
      <c r="KO934" s="227"/>
      <c r="KP934" s="227"/>
      <c r="KQ934" s="227"/>
      <c r="KR934" s="227"/>
      <c r="KS934" s="227"/>
      <c r="KT934" s="227"/>
      <c r="KU934" s="227"/>
      <c r="KV934" s="227"/>
      <c r="KW934" s="227"/>
      <c r="KX934" s="227"/>
      <c r="KY934" s="227"/>
      <c r="KZ934" s="227"/>
      <c r="LA934" s="227"/>
      <c r="LB934" s="227"/>
      <c r="LC934" s="227"/>
      <c r="LD934" s="227"/>
      <c r="LE934" s="227"/>
      <c r="LF934" s="227"/>
      <c r="LG934" s="227"/>
      <c r="LH934" s="227"/>
      <c r="LI934" s="227"/>
      <c r="LJ934" s="227"/>
      <c r="LK934" s="227"/>
      <c r="LL934" s="227"/>
      <c r="LM934" s="227"/>
      <c r="LN934" s="227"/>
      <c r="LO934" s="227"/>
      <c r="LP934" s="227"/>
      <c r="LQ934" s="227"/>
      <c r="LR934" s="227"/>
      <c r="LS934" s="227"/>
      <c r="LT934" s="227"/>
      <c r="LU934" s="227"/>
      <c r="LV934" s="227"/>
      <c r="LW934" s="227"/>
      <c r="LX934" s="227"/>
      <c r="LY934" s="227"/>
      <c r="LZ934" s="227"/>
      <c r="MA934" s="227"/>
      <c r="MB934" s="227"/>
      <c r="MC934" s="227"/>
      <c r="MD934" s="227"/>
      <c r="ME934" s="227"/>
      <c r="MF934" s="227"/>
      <c r="MG934" s="227"/>
      <c r="MH934" s="227"/>
      <c r="MI934" s="227"/>
      <c r="MJ934" s="227"/>
      <c r="MK934" s="227"/>
      <c r="ML934" s="227"/>
      <c r="MM934" s="227"/>
      <c r="MN934" s="227"/>
      <c r="MO934" s="227"/>
      <c r="MP934" s="227"/>
      <c r="MQ934" s="227"/>
      <c r="MR934" s="227"/>
      <c r="MS934" s="227"/>
      <c r="MT934" s="227"/>
      <c r="MU934" s="227"/>
      <c r="MV934" s="227"/>
      <c r="MW934" s="227"/>
      <c r="MX934" s="227"/>
      <c r="MY934" s="227"/>
      <c r="MZ934" s="227"/>
      <c r="NA934" s="227"/>
      <c r="NB934" s="227"/>
      <c r="NC934" s="227"/>
      <c r="ND934" s="227"/>
      <c r="NE934" s="227"/>
      <c r="NF934" s="227"/>
      <c r="NG934" s="227"/>
      <c r="NH934" s="227"/>
      <c r="NI934" s="227"/>
      <c r="NJ934" s="227"/>
      <c r="NK934" s="227"/>
      <c r="NL934" s="227"/>
      <c r="NM934" s="227"/>
      <c r="NN934" s="227"/>
      <c r="NO934" s="227"/>
      <c r="NP934" s="227"/>
      <c r="NQ934" s="227"/>
      <c r="NR934" s="227"/>
      <c r="NS934" s="227"/>
      <c r="NT934" s="227"/>
      <c r="NU934" s="227"/>
      <c r="NV934" s="227"/>
      <c r="NW934" s="227"/>
      <c r="NX934" s="227"/>
      <c r="NY934" s="227"/>
      <c r="NZ934" s="227"/>
      <c r="OA934" s="227"/>
      <c r="OB934" s="227"/>
      <c r="OC934" s="227"/>
      <c r="OD934" s="227"/>
      <c r="OE934" s="227"/>
      <c r="OF934" s="227"/>
      <c r="OG934" s="227"/>
      <c r="OH934" s="227"/>
      <c r="OI934" s="227"/>
      <c r="OJ934" s="227"/>
      <c r="OK934" s="227"/>
      <c r="OL934" s="227"/>
      <c r="OM934" s="227"/>
      <c r="ON934" s="227"/>
      <c r="OO934" s="227"/>
      <c r="OP934" s="227"/>
      <c r="OQ934" s="227"/>
      <c r="OR934" s="227"/>
      <c r="OS934" s="227"/>
      <c r="OT934" s="227"/>
      <c r="OU934" s="227"/>
      <c r="OV934" s="227"/>
      <c r="OW934" s="227"/>
      <c r="OX934" s="227"/>
      <c r="OY934" s="227"/>
      <c r="OZ934" s="227"/>
      <c r="PA934" s="227"/>
      <c r="PB934" s="227"/>
      <c r="PC934" s="227"/>
      <c r="PD934" s="227"/>
      <c r="PE934" s="227"/>
      <c r="PF934" s="227"/>
      <c r="PG934" s="227"/>
      <c r="PH934" s="227"/>
      <c r="PI934" s="227"/>
      <c r="PJ934" s="227"/>
      <c r="PK934" s="227"/>
      <c r="PL934" s="227"/>
      <c r="PM934" s="227"/>
      <c r="PN934" s="227"/>
      <c r="PO934" s="227"/>
      <c r="PP934" s="227"/>
      <c r="PQ934" s="227"/>
      <c r="PR934" s="227"/>
      <c r="PS934" s="227"/>
      <c r="PT934" s="227"/>
      <c r="PU934" s="227"/>
      <c r="PV934" s="227"/>
      <c r="PW934" s="227"/>
      <c r="PX934" s="227"/>
      <c r="PY934" s="227"/>
      <c r="PZ934" s="227"/>
      <c r="QA934" s="227"/>
      <c r="QB934" s="227"/>
      <c r="QC934" s="227"/>
      <c r="QD934" s="227"/>
      <c r="QE934" s="227"/>
      <c r="QF934" s="227"/>
      <c r="QG934" s="227"/>
      <c r="QH934" s="227"/>
      <c r="QI934" s="227"/>
      <c r="QJ934" s="227"/>
      <c r="QK934" s="227"/>
      <c r="QL934" s="227"/>
      <c r="QM934" s="227"/>
      <c r="QN934" s="227"/>
      <c r="QO934" s="227"/>
      <c r="QP934" s="227"/>
      <c r="QQ934" s="227"/>
      <c r="QR934" s="227"/>
      <c r="QS934" s="227"/>
      <c r="QT934" s="227"/>
      <c r="QU934" s="227"/>
      <c r="QV934" s="227"/>
      <c r="QW934" s="227"/>
      <c r="QX934" s="227"/>
      <c r="QY934" s="227"/>
      <c r="QZ934" s="227"/>
      <c r="RA934" s="227"/>
      <c r="RB934" s="227"/>
      <c r="RC934" s="227"/>
      <c r="RD934" s="227"/>
      <c r="RE934" s="227"/>
      <c r="RF934" s="227"/>
      <c r="RG934" s="227"/>
      <c r="RH934" s="227"/>
      <c r="RI934" s="227"/>
      <c r="RJ934" s="227"/>
      <c r="RK934" s="227"/>
      <c r="RL934" s="227"/>
      <c r="RM934" s="227"/>
      <c r="RN934" s="227"/>
      <c r="RO934" s="227"/>
      <c r="RP934" s="227"/>
      <c r="RQ934" s="227"/>
      <c r="RR934" s="227"/>
      <c r="RS934" s="227"/>
      <c r="RT934" s="227"/>
      <c r="RU934" s="227"/>
      <c r="RV934" s="227"/>
      <c r="RW934" s="227"/>
      <c r="RX934" s="227"/>
      <c r="RY934" s="227"/>
      <c r="RZ934" s="227"/>
      <c r="SA934" s="227"/>
      <c r="SB934" s="227"/>
    </row>
    <row r="935" spans="1:496" ht="15" customHeight="1" x14ac:dyDescent="0.25">
      <c r="A935" s="228" t="s">
        <v>1179</v>
      </c>
      <c r="B935" s="228">
        <v>223004</v>
      </c>
      <c r="E935" s="227" t="s">
        <v>591</v>
      </c>
    </row>
    <row r="936" spans="1:496" ht="15" customHeight="1" x14ac:dyDescent="0.25">
      <c r="A936" s="228" t="s">
        <v>1180</v>
      </c>
      <c r="B936" s="228">
        <v>223005</v>
      </c>
      <c r="E936" s="227" t="s">
        <v>592</v>
      </c>
    </row>
    <row r="937" spans="1:496" ht="15" customHeight="1" x14ac:dyDescent="0.25">
      <c r="A937" s="228" t="s">
        <v>1181</v>
      </c>
      <c r="B937" s="228">
        <v>223006</v>
      </c>
      <c r="E937" s="227" t="s">
        <v>593</v>
      </c>
    </row>
    <row r="938" spans="1:496" ht="15" customHeight="1" x14ac:dyDescent="0.25">
      <c r="A938" s="228" t="s">
        <v>1182</v>
      </c>
      <c r="B938" s="228">
        <v>223007</v>
      </c>
      <c r="E938" s="227" t="s">
        <v>594</v>
      </c>
    </row>
    <row r="939" spans="1:496" ht="15" customHeight="1" x14ac:dyDescent="0.25">
      <c r="A939" s="228" t="s">
        <v>1183</v>
      </c>
      <c r="B939" s="228">
        <v>223008</v>
      </c>
      <c r="E939" s="227" t="s">
        <v>595</v>
      </c>
    </row>
    <row r="940" spans="1:496" ht="15" customHeight="1" x14ac:dyDescent="0.25">
      <c r="A940" s="228" t="s">
        <v>1184</v>
      </c>
      <c r="B940" s="228">
        <v>223009</v>
      </c>
      <c r="E940" s="227" t="s">
        <v>596</v>
      </c>
    </row>
    <row r="941" spans="1:496" ht="15" customHeight="1" x14ac:dyDescent="0.25">
      <c r="A941" s="228" t="s">
        <v>1185</v>
      </c>
      <c r="B941" s="228">
        <v>223010</v>
      </c>
      <c r="E941" s="227" t="s">
        <v>597</v>
      </c>
    </row>
    <row r="942" spans="1:496" ht="15" customHeight="1" x14ac:dyDescent="0.25">
      <c r="A942" s="228"/>
    </row>
    <row r="943" spans="1:496" ht="15" customHeight="1" x14ac:dyDescent="0.25">
      <c r="A943" s="228" t="s">
        <v>1186</v>
      </c>
      <c r="B943" s="228">
        <v>224</v>
      </c>
      <c r="E943" s="227" t="s">
        <v>277</v>
      </c>
    </row>
    <row r="944" spans="1:496" s="233" customFormat="1" ht="15" customHeight="1" x14ac:dyDescent="0.25">
      <c r="A944" s="231"/>
      <c r="B944" s="231"/>
      <c r="D944" s="231"/>
      <c r="F944" s="227"/>
      <c r="G944" s="227"/>
      <c r="H944" s="227"/>
      <c r="I944" s="227"/>
      <c r="J944" s="227"/>
      <c r="K944" s="227"/>
      <c r="L944" s="227"/>
      <c r="M944" s="227"/>
      <c r="N944" s="227"/>
      <c r="O944" s="227"/>
      <c r="P944" s="227"/>
      <c r="Q944" s="227"/>
      <c r="R944" s="227"/>
      <c r="S944" s="227"/>
      <c r="T944" s="227"/>
      <c r="U944" s="227"/>
      <c r="V944" s="227"/>
      <c r="W944" s="227"/>
      <c r="X944" s="227"/>
      <c r="Y944" s="227"/>
      <c r="Z944" s="227"/>
      <c r="AA944" s="227"/>
      <c r="AB944" s="227"/>
      <c r="AC944" s="227"/>
      <c r="AD944" s="227"/>
      <c r="AE944" s="227"/>
      <c r="AF944" s="227"/>
      <c r="AG944" s="227"/>
      <c r="AH944" s="227"/>
      <c r="AI944" s="227"/>
      <c r="AJ944" s="227"/>
      <c r="AK944" s="227"/>
      <c r="AL944" s="227"/>
      <c r="AM944" s="227"/>
      <c r="AN944" s="227"/>
      <c r="AO944" s="227"/>
      <c r="AP944" s="227"/>
      <c r="AQ944" s="227"/>
      <c r="AR944" s="227"/>
      <c r="AS944" s="227"/>
      <c r="AT944" s="227"/>
      <c r="AU944" s="227"/>
      <c r="AV944" s="227"/>
      <c r="AW944" s="227"/>
      <c r="AX944" s="227"/>
      <c r="AY944" s="227"/>
      <c r="AZ944" s="227"/>
      <c r="BA944" s="227"/>
      <c r="BB944" s="227"/>
      <c r="BC944" s="227"/>
      <c r="BD944" s="227"/>
      <c r="BE944" s="227"/>
      <c r="BF944" s="227"/>
      <c r="BG944" s="227"/>
      <c r="BH944" s="227"/>
      <c r="BI944" s="227"/>
      <c r="BJ944" s="227"/>
      <c r="BK944" s="227"/>
      <c r="BL944" s="227"/>
      <c r="BM944" s="227"/>
      <c r="BN944" s="227"/>
      <c r="BO944" s="227"/>
      <c r="BP944" s="227"/>
      <c r="BQ944" s="227"/>
      <c r="BR944" s="227"/>
      <c r="BS944" s="227"/>
      <c r="BT944" s="227"/>
      <c r="BU944" s="227"/>
      <c r="BV944" s="227"/>
      <c r="BW944" s="227"/>
      <c r="BX944" s="227"/>
      <c r="BY944" s="227"/>
      <c r="BZ944" s="227"/>
      <c r="CA944" s="227"/>
      <c r="CB944" s="227"/>
      <c r="CC944" s="227"/>
      <c r="CD944" s="227"/>
      <c r="CE944" s="227"/>
      <c r="CF944" s="227"/>
      <c r="CG944" s="227"/>
      <c r="CH944" s="227"/>
      <c r="CI944" s="227"/>
      <c r="CJ944" s="227"/>
      <c r="CK944" s="227"/>
      <c r="CL944" s="227"/>
      <c r="CM944" s="227"/>
      <c r="CN944" s="227"/>
      <c r="CO944" s="227"/>
      <c r="CP944" s="227"/>
      <c r="CQ944" s="227"/>
      <c r="CR944" s="227"/>
      <c r="CS944" s="227"/>
      <c r="CT944" s="227"/>
      <c r="CU944" s="227"/>
      <c r="CV944" s="227"/>
      <c r="CW944" s="227"/>
      <c r="CX944" s="227"/>
      <c r="CY944" s="227"/>
      <c r="CZ944" s="227"/>
      <c r="DA944" s="227"/>
      <c r="DB944" s="227"/>
      <c r="DC944" s="227"/>
      <c r="DD944" s="227"/>
      <c r="DE944" s="227"/>
      <c r="DF944" s="227"/>
      <c r="DG944" s="227"/>
      <c r="DH944" s="227"/>
      <c r="DI944" s="227"/>
      <c r="DJ944" s="227"/>
      <c r="DK944" s="227"/>
      <c r="DL944" s="227"/>
      <c r="DM944" s="227"/>
      <c r="DN944" s="227"/>
      <c r="DO944" s="227"/>
      <c r="DP944" s="227"/>
      <c r="DQ944" s="227"/>
      <c r="DR944" s="227"/>
      <c r="DS944" s="227"/>
      <c r="DT944" s="227"/>
      <c r="DU944" s="227"/>
      <c r="DV944" s="227"/>
      <c r="DW944" s="227"/>
      <c r="DX944" s="227"/>
      <c r="DY944" s="227"/>
      <c r="DZ944" s="227"/>
      <c r="EA944" s="227"/>
      <c r="EB944" s="227"/>
      <c r="EC944" s="227"/>
      <c r="ED944" s="227"/>
      <c r="EE944" s="227"/>
      <c r="EF944" s="227"/>
      <c r="EG944" s="227"/>
      <c r="EH944" s="227"/>
      <c r="EI944" s="227"/>
      <c r="EJ944" s="227"/>
      <c r="EK944" s="227"/>
      <c r="EL944" s="227"/>
      <c r="EM944" s="227"/>
      <c r="EN944" s="227"/>
      <c r="EO944" s="227"/>
      <c r="EP944" s="227"/>
      <c r="EQ944" s="227"/>
      <c r="ER944" s="227"/>
      <c r="ES944" s="227"/>
      <c r="ET944" s="227"/>
      <c r="EU944" s="227"/>
      <c r="EV944" s="227"/>
      <c r="EW944" s="227"/>
      <c r="EX944" s="227"/>
      <c r="EY944" s="227"/>
      <c r="EZ944" s="227"/>
      <c r="FA944" s="227"/>
      <c r="FB944" s="227"/>
      <c r="FC944" s="227"/>
      <c r="FD944" s="227"/>
      <c r="FE944" s="227"/>
      <c r="FF944" s="227"/>
      <c r="FG944" s="227"/>
      <c r="FH944" s="227"/>
      <c r="FI944" s="227"/>
      <c r="FJ944" s="227"/>
      <c r="FK944" s="227"/>
      <c r="FL944" s="227"/>
      <c r="FM944" s="227"/>
      <c r="FN944" s="227"/>
      <c r="FO944" s="227"/>
      <c r="FP944" s="227"/>
      <c r="FQ944" s="227"/>
      <c r="FR944" s="227"/>
      <c r="FS944" s="227"/>
      <c r="FT944" s="227"/>
      <c r="FU944" s="227"/>
      <c r="FV944" s="227"/>
      <c r="FW944" s="227"/>
      <c r="FX944" s="227"/>
      <c r="FY944" s="227"/>
      <c r="FZ944" s="227"/>
      <c r="GA944" s="227"/>
      <c r="GB944" s="227"/>
      <c r="GC944" s="227"/>
      <c r="GD944" s="227"/>
      <c r="GE944" s="227"/>
      <c r="GF944" s="227"/>
      <c r="GG944" s="227"/>
      <c r="GH944" s="227"/>
      <c r="GI944" s="227"/>
      <c r="GJ944" s="227"/>
      <c r="GK944" s="227"/>
      <c r="GL944" s="227"/>
      <c r="GM944" s="227"/>
      <c r="GN944" s="227"/>
      <c r="GO944" s="227"/>
      <c r="GP944" s="227"/>
      <c r="GQ944" s="227"/>
      <c r="GR944" s="227"/>
      <c r="GS944" s="227"/>
      <c r="GT944" s="227"/>
      <c r="GU944" s="227"/>
      <c r="GV944" s="227"/>
      <c r="GW944" s="227"/>
      <c r="GX944" s="227"/>
      <c r="GY944" s="227"/>
      <c r="GZ944" s="227"/>
      <c r="HA944" s="227"/>
      <c r="HB944" s="227"/>
      <c r="HC944" s="227"/>
      <c r="HD944" s="227"/>
      <c r="HE944" s="227"/>
      <c r="HF944" s="227"/>
      <c r="HG944" s="227"/>
      <c r="HH944" s="227"/>
      <c r="HI944" s="227"/>
      <c r="HJ944" s="227"/>
      <c r="HK944" s="227"/>
      <c r="HL944" s="227"/>
      <c r="HM944" s="227"/>
      <c r="HN944" s="227"/>
      <c r="HO944" s="227"/>
      <c r="HP944" s="227"/>
      <c r="HQ944" s="227"/>
      <c r="HR944" s="227"/>
      <c r="HS944" s="227"/>
      <c r="HT944" s="227"/>
      <c r="HU944" s="227"/>
      <c r="HV944" s="227"/>
      <c r="HW944" s="227"/>
      <c r="HX944" s="227"/>
      <c r="HY944" s="227"/>
      <c r="HZ944" s="227"/>
      <c r="IA944" s="227"/>
      <c r="IB944" s="227"/>
      <c r="IC944" s="227"/>
      <c r="ID944" s="227"/>
      <c r="IE944" s="227"/>
      <c r="IF944" s="227"/>
      <c r="IG944" s="227"/>
      <c r="IH944" s="227"/>
      <c r="II944" s="227"/>
      <c r="IJ944" s="227"/>
      <c r="IK944" s="227"/>
      <c r="IL944" s="227"/>
      <c r="IM944" s="227"/>
      <c r="IN944" s="227"/>
      <c r="IO944" s="227"/>
      <c r="IP944" s="227"/>
      <c r="IQ944" s="227"/>
      <c r="IR944" s="227"/>
      <c r="IS944" s="227"/>
      <c r="IT944" s="227"/>
      <c r="IU944" s="227"/>
      <c r="IV944" s="227"/>
      <c r="IW944" s="227"/>
      <c r="IX944" s="227"/>
      <c r="IY944" s="227"/>
      <c r="IZ944" s="227"/>
      <c r="JA944" s="227"/>
      <c r="JB944" s="227"/>
      <c r="JC944" s="227"/>
      <c r="JD944" s="227"/>
      <c r="JE944" s="227"/>
      <c r="JF944" s="227"/>
      <c r="JG944" s="227"/>
      <c r="JH944" s="227"/>
      <c r="JI944" s="227"/>
      <c r="JJ944" s="227"/>
      <c r="JK944" s="227"/>
      <c r="JL944" s="227"/>
      <c r="JM944" s="227"/>
      <c r="JN944" s="227"/>
      <c r="JO944" s="227"/>
      <c r="JP944" s="227"/>
      <c r="JQ944" s="227"/>
      <c r="JR944" s="227"/>
      <c r="JS944" s="227"/>
      <c r="JT944" s="227"/>
      <c r="JU944" s="227"/>
      <c r="JV944" s="227"/>
      <c r="JW944" s="227"/>
      <c r="JX944" s="227"/>
      <c r="JY944" s="227"/>
      <c r="JZ944" s="227"/>
      <c r="KA944" s="227"/>
      <c r="KB944" s="227"/>
      <c r="KC944" s="227"/>
      <c r="KD944" s="227"/>
      <c r="KE944" s="227"/>
      <c r="KF944" s="227"/>
      <c r="KG944" s="227"/>
      <c r="KH944" s="227"/>
      <c r="KI944" s="227"/>
      <c r="KJ944" s="227"/>
      <c r="KK944" s="227"/>
      <c r="KL944" s="227"/>
      <c r="KM944" s="227"/>
      <c r="KN944" s="227"/>
      <c r="KO944" s="227"/>
      <c r="KP944" s="227"/>
      <c r="KQ944" s="227"/>
      <c r="KR944" s="227"/>
      <c r="KS944" s="227"/>
      <c r="KT944" s="227"/>
      <c r="KU944" s="227"/>
      <c r="KV944" s="227"/>
      <c r="KW944" s="227"/>
      <c r="KX944" s="227"/>
      <c r="KY944" s="227"/>
      <c r="KZ944" s="227"/>
      <c r="LA944" s="227"/>
      <c r="LB944" s="227"/>
      <c r="LC944" s="227"/>
      <c r="LD944" s="227"/>
      <c r="LE944" s="227"/>
      <c r="LF944" s="227"/>
      <c r="LG944" s="227"/>
      <c r="LH944" s="227"/>
      <c r="LI944" s="227"/>
      <c r="LJ944" s="227"/>
      <c r="LK944" s="227"/>
      <c r="LL944" s="227"/>
      <c r="LM944" s="227"/>
      <c r="LN944" s="227"/>
      <c r="LO944" s="227"/>
      <c r="LP944" s="227"/>
      <c r="LQ944" s="227"/>
      <c r="LR944" s="227"/>
      <c r="LS944" s="227"/>
      <c r="LT944" s="227"/>
      <c r="LU944" s="227"/>
      <c r="LV944" s="227"/>
      <c r="LW944" s="227"/>
      <c r="LX944" s="227"/>
      <c r="LY944" s="227"/>
      <c r="LZ944" s="227"/>
      <c r="MA944" s="227"/>
      <c r="MB944" s="227"/>
      <c r="MC944" s="227"/>
      <c r="MD944" s="227"/>
      <c r="ME944" s="227"/>
      <c r="MF944" s="227"/>
      <c r="MG944" s="227"/>
      <c r="MH944" s="227"/>
      <c r="MI944" s="227"/>
      <c r="MJ944" s="227"/>
      <c r="MK944" s="227"/>
      <c r="ML944" s="227"/>
      <c r="MM944" s="227"/>
      <c r="MN944" s="227"/>
      <c r="MO944" s="227"/>
      <c r="MP944" s="227"/>
      <c r="MQ944" s="227"/>
      <c r="MR944" s="227"/>
      <c r="MS944" s="227"/>
      <c r="MT944" s="227"/>
      <c r="MU944" s="227"/>
      <c r="MV944" s="227"/>
      <c r="MW944" s="227"/>
      <c r="MX944" s="227"/>
      <c r="MY944" s="227"/>
      <c r="MZ944" s="227"/>
      <c r="NA944" s="227"/>
      <c r="NB944" s="227"/>
      <c r="NC944" s="227"/>
      <c r="ND944" s="227"/>
      <c r="NE944" s="227"/>
      <c r="NF944" s="227"/>
      <c r="NG944" s="227"/>
      <c r="NH944" s="227"/>
      <c r="NI944" s="227"/>
      <c r="NJ944" s="227"/>
      <c r="NK944" s="227"/>
      <c r="NL944" s="227"/>
      <c r="NM944" s="227"/>
      <c r="NN944" s="227"/>
      <c r="NO944" s="227"/>
      <c r="NP944" s="227"/>
      <c r="NQ944" s="227"/>
      <c r="NR944" s="227"/>
      <c r="NS944" s="227"/>
      <c r="NT944" s="227"/>
      <c r="NU944" s="227"/>
      <c r="NV944" s="227"/>
      <c r="NW944" s="227"/>
      <c r="NX944" s="227"/>
      <c r="NY944" s="227"/>
      <c r="NZ944" s="227"/>
      <c r="OA944" s="227"/>
      <c r="OB944" s="227"/>
      <c r="OC944" s="227"/>
      <c r="OD944" s="227"/>
      <c r="OE944" s="227"/>
      <c r="OF944" s="227"/>
      <c r="OG944" s="227"/>
      <c r="OH944" s="227"/>
      <c r="OI944" s="227"/>
      <c r="OJ944" s="227"/>
      <c r="OK944" s="227"/>
      <c r="OL944" s="227"/>
      <c r="OM944" s="227"/>
      <c r="ON944" s="227"/>
      <c r="OO944" s="227"/>
      <c r="OP944" s="227"/>
      <c r="OQ944" s="227"/>
      <c r="OR944" s="227"/>
      <c r="OS944" s="227"/>
      <c r="OT944" s="227"/>
      <c r="OU944" s="227"/>
      <c r="OV944" s="227"/>
      <c r="OW944" s="227"/>
      <c r="OX944" s="227"/>
      <c r="OY944" s="227"/>
      <c r="OZ944" s="227"/>
      <c r="PA944" s="227"/>
      <c r="PB944" s="227"/>
      <c r="PC944" s="227"/>
      <c r="PD944" s="227"/>
      <c r="PE944" s="227"/>
      <c r="PF944" s="227"/>
      <c r="PG944" s="227"/>
      <c r="PH944" s="227"/>
      <c r="PI944" s="227"/>
      <c r="PJ944" s="227"/>
      <c r="PK944" s="227"/>
      <c r="PL944" s="227"/>
      <c r="PM944" s="227"/>
      <c r="PN944" s="227"/>
      <c r="PO944" s="227"/>
      <c r="PP944" s="227"/>
      <c r="PQ944" s="227"/>
      <c r="PR944" s="227"/>
      <c r="PS944" s="227"/>
      <c r="PT944" s="227"/>
      <c r="PU944" s="227"/>
      <c r="PV944" s="227"/>
      <c r="PW944" s="227"/>
      <c r="PX944" s="227"/>
      <c r="PY944" s="227"/>
      <c r="PZ944" s="227"/>
      <c r="QA944" s="227"/>
      <c r="QB944" s="227"/>
      <c r="QC944" s="227"/>
      <c r="QD944" s="227"/>
      <c r="QE944" s="227"/>
      <c r="QF944" s="227"/>
      <c r="QG944" s="227"/>
      <c r="QH944" s="227"/>
      <c r="QI944" s="227"/>
      <c r="QJ944" s="227"/>
      <c r="QK944" s="227"/>
      <c r="QL944" s="227"/>
      <c r="QM944" s="227"/>
      <c r="QN944" s="227"/>
      <c r="QO944" s="227"/>
      <c r="QP944" s="227"/>
      <c r="QQ944" s="227"/>
      <c r="QR944" s="227"/>
      <c r="QS944" s="227"/>
      <c r="QT944" s="227"/>
      <c r="QU944" s="227"/>
      <c r="QV944" s="227"/>
      <c r="QW944" s="227"/>
      <c r="QX944" s="227"/>
      <c r="QY944" s="227"/>
      <c r="QZ944" s="227"/>
      <c r="RA944" s="227"/>
      <c r="RB944" s="227"/>
      <c r="RC944" s="227"/>
      <c r="RD944" s="227"/>
      <c r="RE944" s="227"/>
      <c r="RF944" s="227"/>
      <c r="RG944" s="227"/>
      <c r="RH944" s="227"/>
      <c r="RI944" s="227"/>
      <c r="RJ944" s="227"/>
      <c r="RK944" s="227"/>
      <c r="RL944" s="227"/>
      <c r="RM944" s="227"/>
      <c r="RN944" s="227"/>
      <c r="RO944" s="227"/>
      <c r="RP944" s="227"/>
      <c r="RQ944" s="227"/>
      <c r="RR944" s="227"/>
      <c r="RS944" s="227"/>
      <c r="RT944" s="227"/>
      <c r="RU944" s="227"/>
      <c r="RV944" s="227"/>
      <c r="RW944" s="227"/>
      <c r="RX944" s="227"/>
      <c r="RY944" s="227"/>
      <c r="RZ944" s="227"/>
      <c r="SA944" s="227"/>
      <c r="SB944" s="227"/>
    </row>
    <row r="945" spans="1:496" s="233" customFormat="1" ht="15" customHeight="1" x14ac:dyDescent="0.25">
      <c r="A945" s="231"/>
      <c r="B945" s="231"/>
      <c r="D945" s="231"/>
      <c r="F945" s="227"/>
      <c r="G945" s="227"/>
      <c r="H945" s="227"/>
      <c r="I945" s="227"/>
      <c r="J945" s="227"/>
      <c r="K945" s="227"/>
      <c r="L945" s="227"/>
      <c r="M945" s="227"/>
      <c r="N945" s="227"/>
      <c r="O945" s="227"/>
      <c r="P945" s="227"/>
      <c r="Q945" s="227"/>
      <c r="R945" s="227"/>
      <c r="S945" s="227"/>
      <c r="T945" s="227"/>
      <c r="U945" s="227"/>
      <c r="V945" s="227"/>
      <c r="W945" s="227"/>
      <c r="X945" s="227"/>
      <c r="Y945" s="227"/>
      <c r="Z945" s="227"/>
      <c r="AA945" s="227"/>
      <c r="AB945" s="227"/>
      <c r="AC945" s="227"/>
      <c r="AD945" s="227"/>
      <c r="AE945" s="227"/>
      <c r="AF945" s="227"/>
      <c r="AG945" s="227"/>
      <c r="AH945" s="227"/>
      <c r="AI945" s="227"/>
      <c r="AJ945" s="227"/>
      <c r="AK945" s="227"/>
      <c r="AL945" s="227"/>
      <c r="AM945" s="227"/>
      <c r="AN945" s="227"/>
      <c r="AO945" s="227"/>
      <c r="AP945" s="227"/>
      <c r="AQ945" s="227"/>
      <c r="AR945" s="227"/>
      <c r="AS945" s="227"/>
      <c r="AT945" s="227"/>
      <c r="AU945" s="227"/>
      <c r="AV945" s="227"/>
      <c r="AW945" s="227"/>
      <c r="AX945" s="227"/>
      <c r="AY945" s="227"/>
      <c r="AZ945" s="227"/>
      <c r="BA945" s="227"/>
      <c r="BB945" s="227"/>
      <c r="BC945" s="227"/>
      <c r="BD945" s="227"/>
      <c r="BE945" s="227"/>
      <c r="BF945" s="227"/>
      <c r="BG945" s="227"/>
      <c r="BH945" s="227"/>
      <c r="BI945" s="227"/>
      <c r="BJ945" s="227"/>
      <c r="BK945" s="227"/>
      <c r="BL945" s="227"/>
      <c r="BM945" s="227"/>
      <c r="BN945" s="227"/>
      <c r="BO945" s="227"/>
      <c r="BP945" s="227"/>
      <c r="BQ945" s="227"/>
      <c r="BR945" s="227"/>
      <c r="BS945" s="227"/>
      <c r="BT945" s="227"/>
      <c r="BU945" s="227"/>
      <c r="BV945" s="227"/>
      <c r="BW945" s="227"/>
      <c r="BX945" s="227"/>
      <c r="BY945" s="227"/>
      <c r="BZ945" s="227"/>
      <c r="CA945" s="227"/>
      <c r="CB945" s="227"/>
      <c r="CC945" s="227"/>
      <c r="CD945" s="227"/>
      <c r="CE945" s="227"/>
      <c r="CF945" s="227"/>
      <c r="CG945" s="227"/>
      <c r="CH945" s="227"/>
      <c r="CI945" s="227"/>
      <c r="CJ945" s="227"/>
      <c r="CK945" s="227"/>
      <c r="CL945" s="227"/>
      <c r="CM945" s="227"/>
      <c r="CN945" s="227"/>
      <c r="CO945" s="227"/>
      <c r="CP945" s="227"/>
      <c r="CQ945" s="227"/>
      <c r="CR945" s="227"/>
      <c r="CS945" s="227"/>
      <c r="CT945" s="227"/>
      <c r="CU945" s="227"/>
      <c r="CV945" s="227"/>
      <c r="CW945" s="227"/>
      <c r="CX945" s="227"/>
      <c r="CY945" s="227"/>
      <c r="CZ945" s="227"/>
      <c r="DA945" s="227"/>
      <c r="DB945" s="227"/>
      <c r="DC945" s="227"/>
      <c r="DD945" s="227"/>
      <c r="DE945" s="227"/>
      <c r="DF945" s="227"/>
      <c r="DG945" s="227"/>
      <c r="DH945" s="227"/>
      <c r="DI945" s="227"/>
      <c r="DJ945" s="227"/>
      <c r="DK945" s="227"/>
      <c r="DL945" s="227"/>
      <c r="DM945" s="227"/>
      <c r="DN945" s="227"/>
      <c r="DO945" s="227"/>
      <c r="DP945" s="227"/>
      <c r="DQ945" s="227"/>
      <c r="DR945" s="227"/>
      <c r="DS945" s="227"/>
      <c r="DT945" s="227"/>
      <c r="DU945" s="227"/>
      <c r="DV945" s="227"/>
      <c r="DW945" s="227"/>
      <c r="DX945" s="227"/>
      <c r="DY945" s="227"/>
      <c r="DZ945" s="227"/>
      <c r="EA945" s="227"/>
      <c r="EB945" s="227"/>
      <c r="EC945" s="227"/>
      <c r="ED945" s="227"/>
      <c r="EE945" s="227"/>
      <c r="EF945" s="227"/>
      <c r="EG945" s="227"/>
      <c r="EH945" s="227"/>
      <c r="EI945" s="227"/>
      <c r="EJ945" s="227"/>
      <c r="EK945" s="227"/>
      <c r="EL945" s="227"/>
      <c r="EM945" s="227"/>
      <c r="EN945" s="227"/>
      <c r="EO945" s="227"/>
      <c r="EP945" s="227"/>
      <c r="EQ945" s="227"/>
      <c r="ER945" s="227"/>
      <c r="ES945" s="227"/>
      <c r="ET945" s="227"/>
      <c r="EU945" s="227"/>
      <c r="EV945" s="227"/>
      <c r="EW945" s="227"/>
      <c r="EX945" s="227"/>
      <c r="EY945" s="227"/>
      <c r="EZ945" s="227"/>
      <c r="FA945" s="227"/>
      <c r="FB945" s="227"/>
      <c r="FC945" s="227"/>
      <c r="FD945" s="227"/>
      <c r="FE945" s="227"/>
      <c r="FF945" s="227"/>
      <c r="FG945" s="227"/>
      <c r="FH945" s="227"/>
      <c r="FI945" s="227"/>
      <c r="FJ945" s="227"/>
      <c r="FK945" s="227"/>
      <c r="FL945" s="227"/>
      <c r="FM945" s="227"/>
      <c r="FN945" s="227"/>
      <c r="FO945" s="227"/>
      <c r="FP945" s="227"/>
      <c r="FQ945" s="227"/>
      <c r="FR945" s="227"/>
      <c r="FS945" s="227"/>
      <c r="FT945" s="227"/>
      <c r="FU945" s="227"/>
      <c r="FV945" s="227"/>
      <c r="FW945" s="227"/>
      <c r="FX945" s="227"/>
      <c r="FY945" s="227"/>
      <c r="FZ945" s="227"/>
      <c r="GA945" s="227"/>
      <c r="GB945" s="227"/>
      <c r="GC945" s="227"/>
      <c r="GD945" s="227"/>
      <c r="GE945" s="227"/>
      <c r="GF945" s="227"/>
      <c r="GG945" s="227"/>
      <c r="GH945" s="227"/>
      <c r="GI945" s="227"/>
      <c r="GJ945" s="227"/>
      <c r="GK945" s="227"/>
      <c r="GL945" s="227"/>
      <c r="GM945" s="227"/>
      <c r="GN945" s="227"/>
      <c r="GO945" s="227"/>
      <c r="GP945" s="227"/>
      <c r="GQ945" s="227"/>
      <c r="GR945" s="227"/>
      <c r="GS945" s="227"/>
      <c r="GT945" s="227"/>
      <c r="GU945" s="227"/>
      <c r="GV945" s="227"/>
      <c r="GW945" s="227"/>
      <c r="GX945" s="227"/>
      <c r="GY945" s="227"/>
      <c r="GZ945" s="227"/>
      <c r="HA945" s="227"/>
      <c r="HB945" s="227"/>
      <c r="HC945" s="227"/>
      <c r="HD945" s="227"/>
      <c r="HE945" s="227"/>
      <c r="HF945" s="227"/>
      <c r="HG945" s="227"/>
      <c r="HH945" s="227"/>
      <c r="HI945" s="227"/>
      <c r="HJ945" s="227"/>
      <c r="HK945" s="227"/>
      <c r="HL945" s="227"/>
      <c r="HM945" s="227"/>
      <c r="HN945" s="227"/>
      <c r="HO945" s="227"/>
      <c r="HP945" s="227"/>
      <c r="HQ945" s="227"/>
      <c r="HR945" s="227"/>
      <c r="HS945" s="227"/>
      <c r="HT945" s="227"/>
      <c r="HU945" s="227"/>
      <c r="HV945" s="227"/>
      <c r="HW945" s="227"/>
      <c r="HX945" s="227"/>
      <c r="HY945" s="227"/>
      <c r="HZ945" s="227"/>
      <c r="IA945" s="227"/>
      <c r="IB945" s="227"/>
      <c r="IC945" s="227"/>
      <c r="ID945" s="227"/>
      <c r="IE945" s="227"/>
      <c r="IF945" s="227"/>
      <c r="IG945" s="227"/>
      <c r="IH945" s="227"/>
      <c r="II945" s="227"/>
      <c r="IJ945" s="227"/>
      <c r="IK945" s="227"/>
      <c r="IL945" s="227"/>
      <c r="IM945" s="227"/>
      <c r="IN945" s="227"/>
      <c r="IO945" s="227"/>
      <c r="IP945" s="227"/>
      <c r="IQ945" s="227"/>
      <c r="IR945" s="227"/>
      <c r="IS945" s="227"/>
      <c r="IT945" s="227"/>
      <c r="IU945" s="227"/>
      <c r="IV945" s="227"/>
      <c r="IW945" s="227"/>
      <c r="IX945" s="227"/>
      <c r="IY945" s="227"/>
      <c r="IZ945" s="227"/>
      <c r="JA945" s="227"/>
      <c r="JB945" s="227"/>
      <c r="JC945" s="227"/>
      <c r="JD945" s="227"/>
      <c r="JE945" s="227"/>
      <c r="JF945" s="227"/>
      <c r="JG945" s="227"/>
      <c r="JH945" s="227"/>
      <c r="JI945" s="227"/>
      <c r="JJ945" s="227"/>
      <c r="JK945" s="227"/>
      <c r="JL945" s="227"/>
      <c r="JM945" s="227"/>
      <c r="JN945" s="227"/>
      <c r="JO945" s="227"/>
      <c r="JP945" s="227"/>
      <c r="JQ945" s="227"/>
      <c r="JR945" s="227"/>
      <c r="JS945" s="227"/>
      <c r="JT945" s="227"/>
      <c r="JU945" s="227"/>
      <c r="JV945" s="227"/>
      <c r="JW945" s="227"/>
      <c r="JX945" s="227"/>
      <c r="JY945" s="227"/>
      <c r="JZ945" s="227"/>
      <c r="KA945" s="227"/>
      <c r="KB945" s="227"/>
      <c r="KC945" s="227"/>
      <c r="KD945" s="227"/>
      <c r="KE945" s="227"/>
      <c r="KF945" s="227"/>
      <c r="KG945" s="227"/>
      <c r="KH945" s="227"/>
      <c r="KI945" s="227"/>
      <c r="KJ945" s="227"/>
      <c r="KK945" s="227"/>
      <c r="KL945" s="227"/>
      <c r="KM945" s="227"/>
      <c r="KN945" s="227"/>
      <c r="KO945" s="227"/>
      <c r="KP945" s="227"/>
      <c r="KQ945" s="227"/>
      <c r="KR945" s="227"/>
      <c r="KS945" s="227"/>
      <c r="KT945" s="227"/>
      <c r="KU945" s="227"/>
      <c r="KV945" s="227"/>
      <c r="KW945" s="227"/>
      <c r="KX945" s="227"/>
      <c r="KY945" s="227"/>
      <c r="KZ945" s="227"/>
      <c r="LA945" s="227"/>
      <c r="LB945" s="227"/>
      <c r="LC945" s="227"/>
      <c r="LD945" s="227"/>
      <c r="LE945" s="227"/>
      <c r="LF945" s="227"/>
      <c r="LG945" s="227"/>
      <c r="LH945" s="227"/>
      <c r="LI945" s="227"/>
      <c r="LJ945" s="227"/>
      <c r="LK945" s="227"/>
      <c r="LL945" s="227"/>
      <c r="LM945" s="227"/>
      <c r="LN945" s="227"/>
      <c r="LO945" s="227"/>
      <c r="LP945" s="227"/>
      <c r="LQ945" s="227"/>
      <c r="LR945" s="227"/>
      <c r="LS945" s="227"/>
      <c r="LT945" s="227"/>
      <c r="LU945" s="227"/>
      <c r="LV945" s="227"/>
      <c r="LW945" s="227"/>
      <c r="LX945" s="227"/>
      <c r="LY945" s="227"/>
      <c r="LZ945" s="227"/>
      <c r="MA945" s="227"/>
      <c r="MB945" s="227"/>
      <c r="MC945" s="227"/>
      <c r="MD945" s="227"/>
      <c r="ME945" s="227"/>
      <c r="MF945" s="227"/>
      <c r="MG945" s="227"/>
      <c r="MH945" s="227"/>
      <c r="MI945" s="227"/>
      <c r="MJ945" s="227"/>
      <c r="MK945" s="227"/>
      <c r="ML945" s="227"/>
      <c r="MM945" s="227"/>
      <c r="MN945" s="227"/>
      <c r="MO945" s="227"/>
      <c r="MP945" s="227"/>
      <c r="MQ945" s="227"/>
      <c r="MR945" s="227"/>
      <c r="MS945" s="227"/>
      <c r="MT945" s="227"/>
      <c r="MU945" s="227"/>
      <c r="MV945" s="227"/>
      <c r="MW945" s="227"/>
      <c r="MX945" s="227"/>
      <c r="MY945" s="227"/>
      <c r="MZ945" s="227"/>
      <c r="NA945" s="227"/>
      <c r="NB945" s="227"/>
      <c r="NC945" s="227"/>
      <c r="ND945" s="227"/>
      <c r="NE945" s="227"/>
      <c r="NF945" s="227"/>
      <c r="NG945" s="227"/>
      <c r="NH945" s="227"/>
      <c r="NI945" s="227"/>
      <c r="NJ945" s="227"/>
      <c r="NK945" s="227"/>
      <c r="NL945" s="227"/>
      <c r="NM945" s="227"/>
      <c r="NN945" s="227"/>
      <c r="NO945" s="227"/>
      <c r="NP945" s="227"/>
      <c r="NQ945" s="227"/>
      <c r="NR945" s="227"/>
      <c r="NS945" s="227"/>
      <c r="NT945" s="227"/>
      <c r="NU945" s="227"/>
      <c r="NV945" s="227"/>
      <c r="NW945" s="227"/>
      <c r="NX945" s="227"/>
      <c r="NY945" s="227"/>
      <c r="NZ945" s="227"/>
      <c r="OA945" s="227"/>
      <c r="OB945" s="227"/>
      <c r="OC945" s="227"/>
      <c r="OD945" s="227"/>
      <c r="OE945" s="227"/>
      <c r="OF945" s="227"/>
      <c r="OG945" s="227"/>
      <c r="OH945" s="227"/>
      <c r="OI945" s="227"/>
      <c r="OJ945" s="227"/>
      <c r="OK945" s="227"/>
      <c r="OL945" s="227"/>
      <c r="OM945" s="227"/>
      <c r="ON945" s="227"/>
      <c r="OO945" s="227"/>
      <c r="OP945" s="227"/>
      <c r="OQ945" s="227"/>
      <c r="OR945" s="227"/>
      <c r="OS945" s="227"/>
      <c r="OT945" s="227"/>
      <c r="OU945" s="227"/>
      <c r="OV945" s="227"/>
      <c r="OW945" s="227"/>
      <c r="OX945" s="227"/>
      <c r="OY945" s="227"/>
      <c r="OZ945" s="227"/>
      <c r="PA945" s="227"/>
      <c r="PB945" s="227"/>
      <c r="PC945" s="227"/>
      <c r="PD945" s="227"/>
      <c r="PE945" s="227"/>
      <c r="PF945" s="227"/>
      <c r="PG945" s="227"/>
      <c r="PH945" s="227"/>
      <c r="PI945" s="227"/>
      <c r="PJ945" s="227"/>
      <c r="PK945" s="227"/>
      <c r="PL945" s="227"/>
      <c r="PM945" s="227"/>
      <c r="PN945" s="227"/>
      <c r="PO945" s="227"/>
      <c r="PP945" s="227"/>
      <c r="PQ945" s="227"/>
      <c r="PR945" s="227"/>
      <c r="PS945" s="227"/>
      <c r="PT945" s="227"/>
      <c r="PU945" s="227"/>
      <c r="PV945" s="227"/>
      <c r="PW945" s="227"/>
      <c r="PX945" s="227"/>
      <c r="PY945" s="227"/>
      <c r="PZ945" s="227"/>
      <c r="QA945" s="227"/>
      <c r="QB945" s="227"/>
      <c r="QC945" s="227"/>
      <c r="QD945" s="227"/>
      <c r="QE945" s="227"/>
      <c r="QF945" s="227"/>
      <c r="QG945" s="227"/>
      <c r="QH945" s="227"/>
      <c r="QI945" s="227"/>
      <c r="QJ945" s="227"/>
      <c r="QK945" s="227"/>
      <c r="QL945" s="227"/>
      <c r="QM945" s="227"/>
      <c r="QN945" s="227"/>
      <c r="QO945" s="227"/>
      <c r="QP945" s="227"/>
      <c r="QQ945" s="227"/>
      <c r="QR945" s="227"/>
      <c r="QS945" s="227"/>
      <c r="QT945" s="227"/>
      <c r="QU945" s="227"/>
      <c r="QV945" s="227"/>
      <c r="QW945" s="227"/>
      <c r="QX945" s="227"/>
      <c r="QY945" s="227"/>
      <c r="QZ945" s="227"/>
      <c r="RA945" s="227"/>
      <c r="RB945" s="227"/>
      <c r="RC945" s="227"/>
      <c r="RD945" s="227"/>
      <c r="RE945" s="227"/>
      <c r="RF945" s="227"/>
      <c r="RG945" s="227"/>
      <c r="RH945" s="227"/>
      <c r="RI945" s="227"/>
      <c r="RJ945" s="227"/>
      <c r="RK945" s="227"/>
      <c r="RL945" s="227"/>
      <c r="RM945" s="227"/>
      <c r="RN945" s="227"/>
      <c r="RO945" s="227"/>
      <c r="RP945" s="227"/>
      <c r="RQ945" s="227"/>
      <c r="RR945" s="227"/>
      <c r="RS945" s="227"/>
      <c r="RT945" s="227"/>
      <c r="RU945" s="227"/>
      <c r="RV945" s="227"/>
      <c r="RW945" s="227"/>
      <c r="RX945" s="227"/>
      <c r="RY945" s="227"/>
      <c r="RZ945" s="227"/>
      <c r="SA945" s="227"/>
      <c r="SB945" s="227"/>
    </row>
    <row r="946" spans="1:496" ht="15" customHeight="1" x14ac:dyDescent="0.25">
      <c r="A946" s="228"/>
    </row>
    <row r="947" spans="1:496" ht="15" customHeight="1" x14ac:dyDescent="0.25">
      <c r="A947" s="228" t="s">
        <v>1187</v>
      </c>
      <c r="B947" s="228">
        <v>225</v>
      </c>
      <c r="E947" s="227" t="s">
        <v>774</v>
      </c>
    </row>
    <row r="948" spans="1:496" s="233" customFormat="1" ht="15" customHeight="1" x14ac:dyDescent="0.25">
      <c r="A948" s="231"/>
      <c r="B948" s="231"/>
      <c r="D948" s="231"/>
      <c r="F948" s="227"/>
      <c r="G948" s="227"/>
      <c r="H948" s="227"/>
      <c r="I948" s="227"/>
      <c r="J948" s="227"/>
      <c r="K948" s="227"/>
      <c r="L948" s="227"/>
      <c r="M948" s="227"/>
      <c r="N948" s="227"/>
      <c r="O948" s="227"/>
      <c r="P948" s="227"/>
      <c r="Q948" s="227"/>
      <c r="R948" s="227"/>
      <c r="S948" s="227"/>
      <c r="T948" s="227"/>
      <c r="U948" s="227"/>
      <c r="V948" s="227"/>
      <c r="W948" s="227"/>
      <c r="X948" s="227"/>
      <c r="Y948" s="227"/>
      <c r="Z948" s="227"/>
      <c r="AA948" s="227"/>
      <c r="AB948" s="227"/>
      <c r="AC948" s="227"/>
      <c r="AD948" s="227"/>
      <c r="AE948" s="227"/>
      <c r="AF948" s="227"/>
      <c r="AG948" s="227"/>
      <c r="AH948" s="227"/>
      <c r="AI948" s="227"/>
      <c r="AJ948" s="227"/>
      <c r="AK948" s="227"/>
      <c r="AL948" s="227"/>
      <c r="AM948" s="227"/>
      <c r="AN948" s="227"/>
      <c r="AO948" s="227"/>
      <c r="AP948" s="227"/>
      <c r="AQ948" s="227"/>
      <c r="AR948" s="227"/>
      <c r="AS948" s="227"/>
      <c r="AT948" s="227"/>
      <c r="AU948" s="227"/>
      <c r="AV948" s="227"/>
      <c r="AW948" s="227"/>
      <c r="AX948" s="227"/>
      <c r="AY948" s="227"/>
      <c r="AZ948" s="227"/>
      <c r="BA948" s="227"/>
      <c r="BB948" s="227"/>
      <c r="BC948" s="227"/>
      <c r="BD948" s="227"/>
      <c r="BE948" s="227"/>
      <c r="BF948" s="227"/>
      <c r="BG948" s="227"/>
      <c r="BH948" s="227"/>
      <c r="BI948" s="227"/>
      <c r="BJ948" s="227"/>
      <c r="BK948" s="227"/>
      <c r="BL948" s="227"/>
      <c r="BM948" s="227"/>
      <c r="BN948" s="227"/>
      <c r="BO948" s="227"/>
      <c r="BP948" s="227"/>
      <c r="BQ948" s="227"/>
      <c r="BR948" s="227"/>
      <c r="BS948" s="227"/>
      <c r="BT948" s="227"/>
      <c r="BU948" s="227"/>
      <c r="BV948" s="227"/>
      <c r="BW948" s="227"/>
      <c r="BX948" s="227"/>
      <c r="BY948" s="227"/>
      <c r="BZ948" s="227"/>
      <c r="CA948" s="227"/>
      <c r="CB948" s="227"/>
      <c r="CC948" s="227"/>
      <c r="CD948" s="227"/>
      <c r="CE948" s="227"/>
      <c r="CF948" s="227"/>
      <c r="CG948" s="227"/>
      <c r="CH948" s="227"/>
      <c r="CI948" s="227"/>
      <c r="CJ948" s="227"/>
      <c r="CK948" s="227"/>
      <c r="CL948" s="227"/>
      <c r="CM948" s="227"/>
      <c r="CN948" s="227"/>
      <c r="CO948" s="227"/>
      <c r="CP948" s="227"/>
      <c r="CQ948" s="227"/>
      <c r="CR948" s="227"/>
      <c r="CS948" s="227"/>
      <c r="CT948" s="227"/>
      <c r="CU948" s="227"/>
      <c r="CV948" s="227"/>
      <c r="CW948" s="227"/>
      <c r="CX948" s="227"/>
      <c r="CY948" s="227"/>
      <c r="CZ948" s="227"/>
      <c r="DA948" s="227"/>
      <c r="DB948" s="227"/>
      <c r="DC948" s="227"/>
      <c r="DD948" s="227"/>
      <c r="DE948" s="227"/>
      <c r="DF948" s="227"/>
      <c r="DG948" s="227"/>
      <c r="DH948" s="227"/>
      <c r="DI948" s="227"/>
      <c r="DJ948" s="227"/>
      <c r="DK948" s="227"/>
      <c r="DL948" s="227"/>
      <c r="DM948" s="227"/>
      <c r="DN948" s="227"/>
      <c r="DO948" s="227"/>
      <c r="DP948" s="227"/>
      <c r="DQ948" s="227"/>
      <c r="DR948" s="227"/>
      <c r="DS948" s="227"/>
      <c r="DT948" s="227"/>
      <c r="DU948" s="227"/>
      <c r="DV948" s="227"/>
      <c r="DW948" s="227"/>
      <c r="DX948" s="227"/>
      <c r="DY948" s="227"/>
      <c r="DZ948" s="227"/>
      <c r="EA948" s="227"/>
      <c r="EB948" s="227"/>
      <c r="EC948" s="227"/>
      <c r="ED948" s="227"/>
      <c r="EE948" s="227"/>
      <c r="EF948" s="227"/>
      <c r="EG948" s="227"/>
      <c r="EH948" s="227"/>
      <c r="EI948" s="227"/>
      <c r="EJ948" s="227"/>
      <c r="EK948" s="227"/>
      <c r="EL948" s="227"/>
      <c r="EM948" s="227"/>
      <c r="EN948" s="227"/>
      <c r="EO948" s="227"/>
      <c r="EP948" s="227"/>
      <c r="EQ948" s="227"/>
      <c r="ER948" s="227"/>
      <c r="ES948" s="227"/>
      <c r="ET948" s="227"/>
      <c r="EU948" s="227"/>
      <c r="EV948" s="227"/>
      <c r="EW948" s="227"/>
      <c r="EX948" s="227"/>
      <c r="EY948" s="227"/>
      <c r="EZ948" s="227"/>
      <c r="FA948" s="227"/>
      <c r="FB948" s="227"/>
      <c r="FC948" s="227"/>
      <c r="FD948" s="227"/>
      <c r="FE948" s="227"/>
      <c r="FF948" s="227"/>
      <c r="FG948" s="227"/>
      <c r="FH948" s="227"/>
      <c r="FI948" s="227"/>
      <c r="FJ948" s="227"/>
      <c r="FK948" s="227"/>
      <c r="FL948" s="227"/>
      <c r="FM948" s="227"/>
      <c r="FN948" s="227"/>
      <c r="FO948" s="227"/>
      <c r="FP948" s="227"/>
      <c r="FQ948" s="227"/>
      <c r="FR948" s="227"/>
      <c r="FS948" s="227"/>
      <c r="FT948" s="227"/>
      <c r="FU948" s="227"/>
      <c r="FV948" s="227"/>
      <c r="FW948" s="227"/>
      <c r="FX948" s="227"/>
      <c r="FY948" s="227"/>
      <c r="FZ948" s="227"/>
      <c r="GA948" s="227"/>
      <c r="GB948" s="227"/>
      <c r="GC948" s="227"/>
      <c r="GD948" s="227"/>
      <c r="GE948" s="227"/>
      <c r="GF948" s="227"/>
      <c r="GG948" s="227"/>
      <c r="GH948" s="227"/>
      <c r="GI948" s="227"/>
      <c r="GJ948" s="227"/>
      <c r="GK948" s="227"/>
      <c r="GL948" s="227"/>
      <c r="GM948" s="227"/>
      <c r="GN948" s="227"/>
      <c r="GO948" s="227"/>
      <c r="GP948" s="227"/>
      <c r="GQ948" s="227"/>
      <c r="GR948" s="227"/>
      <c r="GS948" s="227"/>
      <c r="GT948" s="227"/>
      <c r="GU948" s="227"/>
      <c r="GV948" s="227"/>
      <c r="GW948" s="227"/>
      <c r="GX948" s="227"/>
      <c r="GY948" s="227"/>
      <c r="GZ948" s="227"/>
      <c r="HA948" s="227"/>
      <c r="HB948" s="227"/>
      <c r="HC948" s="227"/>
      <c r="HD948" s="227"/>
      <c r="HE948" s="227"/>
      <c r="HF948" s="227"/>
      <c r="HG948" s="227"/>
      <c r="HH948" s="227"/>
      <c r="HI948" s="227"/>
      <c r="HJ948" s="227"/>
      <c r="HK948" s="227"/>
      <c r="HL948" s="227"/>
      <c r="HM948" s="227"/>
      <c r="HN948" s="227"/>
      <c r="HO948" s="227"/>
      <c r="HP948" s="227"/>
      <c r="HQ948" s="227"/>
      <c r="HR948" s="227"/>
      <c r="HS948" s="227"/>
      <c r="HT948" s="227"/>
      <c r="HU948" s="227"/>
      <c r="HV948" s="227"/>
      <c r="HW948" s="227"/>
      <c r="HX948" s="227"/>
      <c r="HY948" s="227"/>
      <c r="HZ948" s="227"/>
      <c r="IA948" s="227"/>
      <c r="IB948" s="227"/>
      <c r="IC948" s="227"/>
      <c r="ID948" s="227"/>
      <c r="IE948" s="227"/>
      <c r="IF948" s="227"/>
      <c r="IG948" s="227"/>
      <c r="IH948" s="227"/>
      <c r="II948" s="227"/>
      <c r="IJ948" s="227"/>
      <c r="IK948" s="227"/>
      <c r="IL948" s="227"/>
      <c r="IM948" s="227"/>
      <c r="IN948" s="227"/>
      <c r="IO948" s="227"/>
      <c r="IP948" s="227"/>
      <c r="IQ948" s="227"/>
      <c r="IR948" s="227"/>
      <c r="IS948" s="227"/>
      <c r="IT948" s="227"/>
      <c r="IU948" s="227"/>
      <c r="IV948" s="227"/>
      <c r="IW948" s="227"/>
      <c r="IX948" s="227"/>
      <c r="IY948" s="227"/>
      <c r="IZ948" s="227"/>
      <c r="JA948" s="227"/>
      <c r="JB948" s="227"/>
      <c r="JC948" s="227"/>
      <c r="JD948" s="227"/>
      <c r="JE948" s="227"/>
      <c r="JF948" s="227"/>
      <c r="JG948" s="227"/>
      <c r="JH948" s="227"/>
      <c r="JI948" s="227"/>
      <c r="JJ948" s="227"/>
      <c r="JK948" s="227"/>
      <c r="JL948" s="227"/>
      <c r="JM948" s="227"/>
      <c r="JN948" s="227"/>
      <c r="JO948" s="227"/>
      <c r="JP948" s="227"/>
      <c r="JQ948" s="227"/>
      <c r="JR948" s="227"/>
      <c r="JS948" s="227"/>
      <c r="JT948" s="227"/>
      <c r="JU948" s="227"/>
      <c r="JV948" s="227"/>
      <c r="JW948" s="227"/>
      <c r="JX948" s="227"/>
      <c r="JY948" s="227"/>
      <c r="JZ948" s="227"/>
      <c r="KA948" s="227"/>
      <c r="KB948" s="227"/>
      <c r="KC948" s="227"/>
      <c r="KD948" s="227"/>
      <c r="KE948" s="227"/>
      <c r="KF948" s="227"/>
      <c r="KG948" s="227"/>
      <c r="KH948" s="227"/>
      <c r="KI948" s="227"/>
      <c r="KJ948" s="227"/>
      <c r="KK948" s="227"/>
      <c r="KL948" s="227"/>
      <c r="KM948" s="227"/>
      <c r="KN948" s="227"/>
      <c r="KO948" s="227"/>
      <c r="KP948" s="227"/>
      <c r="KQ948" s="227"/>
      <c r="KR948" s="227"/>
      <c r="KS948" s="227"/>
      <c r="KT948" s="227"/>
      <c r="KU948" s="227"/>
      <c r="KV948" s="227"/>
      <c r="KW948" s="227"/>
      <c r="KX948" s="227"/>
      <c r="KY948" s="227"/>
      <c r="KZ948" s="227"/>
      <c r="LA948" s="227"/>
      <c r="LB948" s="227"/>
      <c r="LC948" s="227"/>
      <c r="LD948" s="227"/>
      <c r="LE948" s="227"/>
      <c r="LF948" s="227"/>
      <c r="LG948" s="227"/>
      <c r="LH948" s="227"/>
      <c r="LI948" s="227"/>
      <c r="LJ948" s="227"/>
      <c r="LK948" s="227"/>
      <c r="LL948" s="227"/>
      <c r="LM948" s="227"/>
      <c r="LN948" s="227"/>
      <c r="LO948" s="227"/>
      <c r="LP948" s="227"/>
      <c r="LQ948" s="227"/>
      <c r="LR948" s="227"/>
      <c r="LS948" s="227"/>
      <c r="LT948" s="227"/>
      <c r="LU948" s="227"/>
      <c r="LV948" s="227"/>
      <c r="LW948" s="227"/>
      <c r="LX948" s="227"/>
      <c r="LY948" s="227"/>
      <c r="LZ948" s="227"/>
      <c r="MA948" s="227"/>
      <c r="MB948" s="227"/>
      <c r="MC948" s="227"/>
      <c r="MD948" s="227"/>
      <c r="ME948" s="227"/>
      <c r="MF948" s="227"/>
      <c r="MG948" s="227"/>
      <c r="MH948" s="227"/>
      <c r="MI948" s="227"/>
      <c r="MJ948" s="227"/>
      <c r="MK948" s="227"/>
      <c r="ML948" s="227"/>
      <c r="MM948" s="227"/>
      <c r="MN948" s="227"/>
      <c r="MO948" s="227"/>
      <c r="MP948" s="227"/>
      <c r="MQ948" s="227"/>
      <c r="MR948" s="227"/>
      <c r="MS948" s="227"/>
      <c r="MT948" s="227"/>
      <c r="MU948" s="227"/>
      <c r="MV948" s="227"/>
      <c r="MW948" s="227"/>
      <c r="MX948" s="227"/>
      <c r="MY948" s="227"/>
      <c r="MZ948" s="227"/>
      <c r="NA948" s="227"/>
      <c r="NB948" s="227"/>
      <c r="NC948" s="227"/>
      <c r="ND948" s="227"/>
      <c r="NE948" s="227"/>
      <c r="NF948" s="227"/>
      <c r="NG948" s="227"/>
      <c r="NH948" s="227"/>
      <c r="NI948" s="227"/>
      <c r="NJ948" s="227"/>
      <c r="NK948" s="227"/>
      <c r="NL948" s="227"/>
      <c r="NM948" s="227"/>
      <c r="NN948" s="227"/>
      <c r="NO948" s="227"/>
      <c r="NP948" s="227"/>
      <c r="NQ948" s="227"/>
      <c r="NR948" s="227"/>
      <c r="NS948" s="227"/>
      <c r="NT948" s="227"/>
      <c r="NU948" s="227"/>
      <c r="NV948" s="227"/>
      <c r="NW948" s="227"/>
      <c r="NX948" s="227"/>
      <c r="NY948" s="227"/>
      <c r="NZ948" s="227"/>
      <c r="OA948" s="227"/>
      <c r="OB948" s="227"/>
      <c r="OC948" s="227"/>
      <c r="OD948" s="227"/>
      <c r="OE948" s="227"/>
      <c r="OF948" s="227"/>
      <c r="OG948" s="227"/>
      <c r="OH948" s="227"/>
      <c r="OI948" s="227"/>
      <c r="OJ948" s="227"/>
      <c r="OK948" s="227"/>
      <c r="OL948" s="227"/>
      <c r="OM948" s="227"/>
      <c r="ON948" s="227"/>
      <c r="OO948" s="227"/>
      <c r="OP948" s="227"/>
      <c r="OQ948" s="227"/>
      <c r="OR948" s="227"/>
      <c r="OS948" s="227"/>
      <c r="OT948" s="227"/>
      <c r="OU948" s="227"/>
      <c r="OV948" s="227"/>
      <c r="OW948" s="227"/>
      <c r="OX948" s="227"/>
      <c r="OY948" s="227"/>
      <c r="OZ948" s="227"/>
      <c r="PA948" s="227"/>
      <c r="PB948" s="227"/>
      <c r="PC948" s="227"/>
      <c r="PD948" s="227"/>
      <c r="PE948" s="227"/>
      <c r="PF948" s="227"/>
      <c r="PG948" s="227"/>
      <c r="PH948" s="227"/>
      <c r="PI948" s="227"/>
      <c r="PJ948" s="227"/>
      <c r="PK948" s="227"/>
      <c r="PL948" s="227"/>
      <c r="PM948" s="227"/>
      <c r="PN948" s="227"/>
      <c r="PO948" s="227"/>
      <c r="PP948" s="227"/>
      <c r="PQ948" s="227"/>
      <c r="PR948" s="227"/>
      <c r="PS948" s="227"/>
      <c r="PT948" s="227"/>
      <c r="PU948" s="227"/>
      <c r="PV948" s="227"/>
      <c r="PW948" s="227"/>
      <c r="PX948" s="227"/>
      <c r="PY948" s="227"/>
      <c r="PZ948" s="227"/>
      <c r="QA948" s="227"/>
      <c r="QB948" s="227"/>
      <c r="QC948" s="227"/>
      <c r="QD948" s="227"/>
      <c r="QE948" s="227"/>
      <c r="QF948" s="227"/>
      <c r="QG948" s="227"/>
      <c r="QH948" s="227"/>
      <c r="QI948" s="227"/>
      <c r="QJ948" s="227"/>
      <c r="QK948" s="227"/>
      <c r="QL948" s="227"/>
      <c r="QM948" s="227"/>
      <c r="QN948" s="227"/>
      <c r="QO948" s="227"/>
      <c r="QP948" s="227"/>
      <c r="QQ948" s="227"/>
      <c r="QR948" s="227"/>
      <c r="QS948" s="227"/>
      <c r="QT948" s="227"/>
      <c r="QU948" s="227"/>
      <c r="QV948" s="227"/>
      <c r="QW948" s="227"/>
      <c r="QX948" s="227"/>
      <c r="QY948" s="227"/>
      <c r="QZ948" s="227"/>
      <c r="RA948" s="227"/>
      <c r="RB948" s="227"/>
      <c r="RC948" s="227"/>
      <c r="RD948" s="227"/>
      <c r="RE948" s="227"/>
      <c r="RF948" s="227"/>
      <c r="RG948" s="227"/>
      <c r="RH948" s="227"/>
      <c r="RI948" s="227"/>
      <c r="RJ948" s="227"/>
      <c r="RK948" s="227"/>
      <c r="RL948" s="227"/>
      <c r="RM948" s="227"/>
      <c r="RN948" s="227"/>
      <c r="RO948" s="227"/>
      <c r="RP948" s="227"/>
      <c r="RQ948" s="227"/>
      <c r="RR948" s="227"/>
      <c r="RS948" s="227"/>
      <c r="RT948" s="227"/>
      <c r="RU948" s="227"/>
      <c r="RV948" s="227"/>
      <c r="RW948" s="227"/>
      <c r="RX948" s="227"/>
      <c r="RY948" s="227"/>
      <c r="RZ948" s="227"/>
      <c r="SA948" s="227"/>
      <c r="SB948" s="227"/>
    </row>
    <row r="949" spans="1:496" s="233" customFormat="1" ht="15" customHeight="1" x14ac:dyDescent="0.25">
      <c r="A949" s="231"/>
      <c r="B949" s="231"/>
      <c r="D949" s="231"/>
      <c r="F949" s="227"/>
      <c r="G949" s="227"/>
      <c r="H949" s="227"/>
      <c r="I949" s="227"/>
      <c r="J949" s="227"/>
      <c r="K949" s="227"/>
      <c r="L949" s="227"/>
      <c r="M949" s="227"/>
      <c r="N949" s="227"/>
      <c r="O949" s="227"/>
      <c r="P949" s="227"/>
      <c r="Q949" s="227"/>
      <c r="R949" s="227"/>
      <c r="S949" s="227"/>
      <c r="T949" s="227"/>
      <c r="U949" s="227"/>
      <c r="V949" s="227"/>
      <c r="W949" s="227"/>
      <c r="X949" s="227"/>
      <c r="Y949" s="227"/>
      <c r="Z949" s="227"/>
      <c r="AA949" s="227"/>
      <c r="AB949" s="227"/>
      <c r="AC949" s="227"/>
      <c r="AD949" s="227"/>
      <c r="AE949" s="227"/>
      <c r="AF949" s="227"/>
      <c r="AG949" s="227"/>
      <c r="AH949" s="227"/>
      <c r="AI949" s="227"/>
      <c r="AJ949" s="227"/>
      <c r="AK949" s="227"/>
      <c r="AL949" s="227"/>
      <c r="AM949" s="227"/>
      <c r="AN949" s="227"/>
      <c r="AO949" s="227"/>
      <c r="AP949" s="227"/>
      <c r="AQ949" s="227"/>
      <c r="AR949" s="227"/>
      <c r="AS949" s="227"/>
      <c r="AT949" s="227"/>
      <c r="AU949" s="227"/>
      <c r="AV949" s="227"/>
      <c r="AW949" s="227"/>
      <c r="AX949" s="227"/>
      <c r="AY949" s="227"/>
      <c r="AZ949" s="227"/>
      <c r="BA949" s="227"/>
      <c r="BB949" s="227"/>
      <c r="BC949" s="227"/>
      <c r="BD949" s="227"/>
      <c r="BE949" s="227"/>
      <c r="BF949" s="227"/>
      <c r="BG949" s="227"/>
      <c r="BH949" s="227"/>
      <c r="BI949" s="227"/>
      <c r="BJ949" s="227"/>
      <c r="BK949" s="227"/>
      <c r="BL949" s="227"/>
      <c r="BM949" s="227"/>
      <c r="BN949" s="227"/>
      <c r="BO949" s="227"/>
      <c r="BP949" s="227"/>
      <c r="BQ949" s="227"/>
      <c r="BR949" s="227"/>
      <c r="BS949" s="227"/>
      <c r="BT949" s="227"/>
      <c r="BU949" s="227"/>
      <c r="BV949" s="227"/>
      <c r="BW949" s="227"/>
      <c r="BX949" s="227"/>
      <c r="BY949" s="227"/>
      <c r="BZ949" s="227"/>
      <c r="CA949" s="227"/>
      <c r="CB949" s="227"/>
      <c r="CC949" s="227"/>
      <c r="CD949" s="227"/>
      <c r="CE949" s="227"/>
      <c r="CF949" s="227"/>
      <c r="CG949" s="227"/>
      <c r="CH949" s="227"/>
      <c r="CI949" s="227"/>
      <c r="CJ949" s="227"/>
      <c r="CK949" s="227"/>
      <c r="CL949" s="227"/>
      <c r="CM949" s="227"/>
      <c r="CN949" s="227"/>
      <c r="CO949" s="227"/>
      <c r="CP949" s="227"/>
      <c r="CQ949" s="227"/>
      <c r="CR949" s="227"/>
      <c r="CS949" s="227"/>
      <c r="CT949" s="227"/>
      <c r="CU949" s="227"/>
      <c r="CV949" s="227"/>
      <c r="CW949" s="227"/>
      <c r="CX949" s="227"/>
      <c r="CY949" s="227"/>
      <c r="CZ949" s="227"/>
      <c r="DA949" s="227"/>
      <c r="DB949" s="227"/>
      <c r="DC949" s="227"/>
      <c r="DD949" s="227"/>
      <c r="DE949" s="227"/>
      <c r="DF949" s="227"/>
      <c r="DG949" s="227"/>
      <c r="DH949" s="227"/>
      <c r="DI949" s="227"/>
      <c r="DJ949" s="227"/>
      <c r="DK949" s="227"/>
      <c r="DL949" s="227"/>
      <c r="DM949" s="227"/>
      <c r="DN949" s="227"/>
      <c r="DO949" s="227"/>
      <c r="DP949" s="227"/>
      <c r="DQ949" s="227"/>
      <c r="DR949" s="227"/>
      <c r="DS949" s="227"/>
      <c r="DT949" s="227"/>
      <c r="DU949" s="227"/>
      <c r="DV949" s="227"/>
      <c r="DW949" s="227"/>
      <c r="DX949" s="227"/>
      <c r="DY949" s="227"/>
      <c r="DZ949" s="227"/>
      <c r="EA949" s="227"/>
      <c r="EB949" s="227"/>
      <c r="EC949" s="227"/>
      <c r="ED949" s="227"/>
      <c r="EE949" s="227"/>
      <c r="EF949" s="227"/>
      <c r="EG949" s="227"/>
      <c r="EH949" s="227"/>
      <c r="EI949" s="227"/>
      <c r="EJ949" s="227"/>
      <c r="EK949" s="227"/>
      <c r="EL949" s="227"/>
      <c r="EM949" s="227"/>
      <c r="EN949" s="227"/>
      <c r="EO949" s="227"/>
      <c r="EP949" s="227"/>
      <c r="EQ949" s="227"/>
      <c r="ER949" s="227"/>
      <c r="ES949" s="227"/>
      <c r="ET949" s="227"/>
      <c r="EU949" s="227"/>
      <c r="EV949" s="227"/>
      <c r="EW949" s="227"/>
      <c r="EX949" s="227"/>
      <c r="EY949" s="227"/>
      <c r="EZ949" s="227"/>
      <c r="FA949" s="227"/>
      <c r="FB949" s="227"/>
      <c r="FC949" s="227"/>
      <c r="FD949" s="227"/>
      <c r="FE949" s="227"/>
      <c r="FF949" s="227"/>
      <c r="FG949" s="227"/>
      <c r="FH949" s="227"/>
      <c r="FI949" s="227"/>
      <c r="FJ949" s="227"/>
      <c r="FK949" s="227"/>
      <c r="FL949" s="227"/>
      <c r="FM949" s="227"/>
      <c r="FN949" s="227"/>
      <c r="FO949" s="227"/>
      <c r="FP949" s="227"/>
      <c r="FQ949" s="227"/>
      <c r="FR949" s="227"/>
      <c r="FS949" s="227"/>
      <c r="FT949" s="227"/>
      <c r="FU949" s="227"/>
      <c r="FV949" s="227"/>
      <c r="FW949" s="227"/>
      <c r="FX949" s="227"/>
      <c r="FY949" s="227"/>
      <c r="FZ949" s="227"/>
      <c r="GA949" s="227"/>
      <c r="GB949" s="227"/>
      <c r="GC949" s="227"/>
      <c r="GD949" s="227"/>
      <c r="GE949" s="227"/>
      <c r="GF949" s="227"/>
      <c r="GG949" s="227"/>
      <c r="GH949" s="227"/>
      <c r="GI949" s="227"/>
      <c r="GJ949" s="227"/>
      <c r="GK949" s="227"/>
      <c r="GL949" s="227"/>
      <c r="GM949" s="227"/>
      <c r="GN949" s="227"/>
      <c r="GO949" s="227"/>
      <c r="GP949" s="227"/>
      <c r="GQ949" s="227"/>
      <c r="GR949" s="227"/>
      <c r="GS949" s="227"/>
      <c r="GT949" s="227"/>
      <c r="GU949" s="227"/>
      <c r="GV949" s="227"/>
      <c r="GW949" s="227"/>
      <c r="GX949" s="227"/>
      <c r="GY949" s="227"/>
      <c r="GZ949" s="227"/>
      <c r="HA949" s="227"/>
      <c r="HB949" s="227"/>
      <c r="HC949" s="227"/>
      <c r="HD949" s="227"/>
      <c r="HE949" s="227"/>
      <c r="HF949" s="227"/>
      <c r="HG949" s="227"/>
      <c r="HH949" s="227"/>
      <c r="HI949" s="227"/>
      <c r="HJ949" s="227"/>
      <c r="HK949" s="227"/>
      <c r="HL949" s="227"/>
      <c r="HM949" s="227"/>
      <c r="HN949" s="227"/>
      <c r="HO949" s="227"/>
      <c r="HP949" s="227"/>
      <c r="HQ949" s="227"/>
      <c r="HR949" s="227"/>
      <c r="HS949" s="227"/>
      <c r="HT949" s="227"/>
      <c r="HU949" s="227"/>
      <c r="HV949" s="227"/>
      <c r="HW949" s="227"/>
      <c r="HX949" s="227"/>
      <c r="HY949" s="227"/>
      <c r="HZ949" s="227"/>
      <c r="IA949" s="227"/>
      <c r="IB949" s="227"/>
      <c r="IC949" s="227"/>
      <c r="ID949" s="227"/>
      <c r="IE949" s="227"/>
      <c r="IF949" s="227"/>
      <c r="IG949" s="227"/>
      <c r="IH949" s="227"/>
      <c r="II949" s="227"/>
      <c r="IJ949" s="227"/>
      <c r="IK949" s="227"/>
      <c r="IL949" s="227"/>
      <c r="IM949" s="227"/>
      <c r="IN949" s="227"/>
      <c r="IO949" s="227"/>
      <c r="IP949" s="227"/>
      <c r="IQ949" s="227"/>
      <c r="IR949" s="227"/>
      <c r="IS949" s="227"/>
      <c r="IT949" s="227"/>
      <c r="IU949" s="227"/>
      <c r="IV949" s="227"/>
      <c r="IW949" s="227"/>
      <c r="IX949" s="227"/>
      <c r="IY949" s="227"/>
      <c r="IZ949" s="227"/>
      <c r="JA949" s="227"/>
      <c r="JB949" s="227"/>
      <c r="JC949" s="227"/>
      <c r="JD949" s="227"/>
      <c r="JE949" s="227"/>
      <c r="JF949" s="227"/>
      <c r="JG949" s="227"/>
      <c r="JH949" s="227"/>
      <c r="JI949" s="227"/>
      <c r="JJ949" s="227"/>
      <c r="JK949" s="227"/>
      <c r="JL949" s="227"/>
      <c r="JM949" s="227"/>
      <c r="JN949" s="227"/>
      <c r="JO949" s="227"/>
      <c r="JP949" s="227"/>
      <c r="JQ949" s="227"/>
      <c r="JR949" s="227"/>
      <c r="JS949" s="227"/>
      <c r="JT949" s="227"/>
      <c r="JU949" s="227"/>
      <c r="JV949" s="227"/>
      <c r="JW949" s="227"/>
      <c r="JX949" s="227"/>
      <c r="JY949" s="227"/>
      <c r="JZ949" s="227"/>
      <c r="KA949" s="227"/>
      <c r="KB949" s="227"/>
      <c r="KC949" s="227"/>
      <c r="KD949" s="227"/>
      <c r="KE949" s="227"/>
      <c r="KF949" s="227"/>
      <c r="KG949" s="227"/>
      <c r="KH949" s="227"/>
      <c r="KI949" s="227"/>
      <c r="KJ949" s="227"/>
      <c r="KK949" s="227"/>
      <c r="KL949" s="227"/>
      <c r="KM949" s="227"/>
      <c r="KN949" s="227"/>
      <c r="KO949" s="227"/>
      <c r="KP949" s="227"/>
      <c r="KQ949" s="227"/>
      <c r="KR949" s="227"/>
      <c r="KS949" s="227"/>
      <c r="KT949" s="227"/>
      <c r="KU949" s="227"/>
      <c r="KV949" s="227"/>
      <c r="KW949" s="227"/>
      <c r="KX949" s="227"/>
      <c r="KY949" s="227"/>
      <c r="KZ949" s="227"/>
      <c r="LA949" s="227"/>
      <c r="LB949" s="227"/>
      <c r="LC949" s="227"/>
      <c r="LD949" s="227"/>
      <c r="LE949" s="227"/>
      <c r="LF949" s="227"/>
      <c r="LG949" s="227"/>
      <c r="LH949" s="227"/>
      <c r="LI949" s="227"/>
      <c r="LJ949" s="227"/>
      <c r="LK949" s="227"/>
      <c r="LL949" s="227"/>
      <c r="LM949" s="227"/>
      <c r="LN949" s="227"/>
      <c r="LO949" s="227"/>
      <c r="LP949" s="227"/>
      <c r="LQ949" s="227"/>
      <c r="LR949" s="227"/>
      <c r="LS949" s="227"/>
      <c r="LT949" s="227"/>
      <c r="LU949" s="227"/>
      <c r="LV949" s="227"/>
      <c r="LW949" s="227"/>
      <c r="LX949" s="227"/>
      <c r="LY949" s="227"/>
      <c r="LZ949" s="227"/>
      <c r="MA949" s="227"/>
      <c r="MB949" s="227"/>
      <c r="MC949" s="227"/>
      <c r="MD949" s="227"/>
      <c r="ME949" s="227"/>
      <c r="MF949" s="227"/>
      <c r="MG949" s="227"/>
      <c r="MH949" s="227"/>
      <c r="MI949" s="227"/>
      <c r="MJ949" s="227"/>
      <c r="MK949" s="227"/>
      <c r="ML949" s="227"/>
      <c r="MM949" s="227"/>
      <c r="MN949" s="227"/>
      <c r="MO949" s="227"/>
      <c r="MP949" s="227"/>
      <c r="MQ949" s="227"/>
      <c r="MR949" s="227"/>
      <c r="MS949" s="227"/>
      <c r="MT949" s="227"/>
      <c r="MU949" s="227"/>
      <c r="MV949" s="227"/>
      <c r="MW949" s="227"/>
      <c r="MX949" s="227"/>
      <c r="MY949" s="227"/>
      <c r="MZ949" s="227"/>
      <c r="NA949" s="227"/>
      <c r="NB949" s="227"/>
      <c r="NC949" s="227"/>
      <c r="ND949" s="227"/>
      <c r="NE949" s="227"/>
      <c r="NF949" s="227"/>
      <c r="NG949" s="227"/>
      <c r="NH949" s="227"/>
      <c r="NI949" s="227"/>
      <c r="NJ949" s="227"/>
      <c r="NK949" s="227"/>
      <c r="NL949" s="227"/>
      <c r="NM949" s="227"/>
      <c r="NN949" s="227"/>
      <c r="NO949" s="227"/>
      <c r="NP949" s="227"/>
      <c r="NQ949" s="227"/>
      <c r="NR949" s="227"/>
      <c r="NS949" s="227"/>
      <c r="NT949" s="227"/>
      <c r="NU949" s="227"/>
      <c r="NV949" s="227"/>
      <c r="NW949" s="227"/>
      <c r="NX949" s="227"/>
      <c r="NY949" s="227"/>
      <c r="NZ949" s="227"/>
      <c r="OA949" s="227"/>
      <c r="OB949" s="227"/>
      <c r="OC949" s="227"/>
      <c r="OD949" s="227"/>
      <c r="OE949" s="227"/>
      <c r="OF949" s="227"/>
      <c r="OG949" s="227"/>
      <c r="OH949" s="227"/>
      <c r="OI949" s="227"/>
      <c r="OJ949" s="227"/>
      <c r="OK949" s="227"/>
      <c r="OL949" s="227"/>
      <c r="OM949" s="227"/>
      <c r="ON949" s="227"/>
      <c r="OO949" s="227"/>
      <c r="OP949" s="227"/>
      <c r="OQ949" s="227"/>
      <c r="OR949" s="227"/>
      <c r="OS949" s="227"/>
      <c r="OT949" s="227"/>
      <c r="OU949" s="227"/>
      <c r="OV949" s="227"/>
      <c r="OW949" s="227"/>
      <c r="OX949" s="227"/>
      <c r="OY949" s="227"/>
      <c r="OZ949" s="227"/>
      <c r="PA949" s="227"/>
      <c r="PB949" s="227"/>
      <c r="PC949" s="227"/>
      <c r="PD949" s="227"/>
      <c r="PE949" s="227"/>
      <c r="PF949" s="227"/>
      <c r="PG949" s="227"/>
      <c r="PH949" s="227"/>
      <c r="PI949" s="227"/>
      <c r="PJ949" s="227"/>
      <c r="PK949" s="227"/>
      <c r="PL949" s="227"/>
      <c r="PM949" s="227"/>
      <c r="PN949" s="227"/>
      <c r="PO949" s="227"/>
      <c r="PP949" s="227"/>
      <c r="PQ949" s="227"/>
      <c r="PR949" s="227"/>
      <c r="PS949" s="227"/>
      <c r="PT949" s="227"/>
      <c r="PU949" s="227"/>
      <c r="PV949" s="227"/>
      <c r="PW949" s="227"/>
      <c r="PX949" s="227"/>
      <c r="PY949" s="227"/>
      <c r="PZ949" s="227"/>
      <c r="QA949" s="227"/>
      <c r="QB949" s="227"/>
      <c r="QC949" s="227"/>
      <c r="QD949" s="227"/>
      <c r="QE949" s="227"/>
      <c r="QF949" s="227"/>
      <c r="QG949" s="227"/>
      <c r="QH949" s="227"/>
      <c r="QI949" s="227"/>
      <c r="QJ949" s="227"/>
      <c r="QK949" s="227"/>
      <c r="QL949" s="227"/>
      <c r="QM949" s="227"/>
      <c r="QN949" s="227"/>
      <c r="QO949" s="227"/>
      <c r="QP949" s="227"/>
      <c r="QQ949" s="227"/>
      <c r="QR949" s="227"/>
      <c r="QS949" s="227"/>
      <c r="QT949" s="227"/>
      <c r="QU949" s="227"/>
      <c r="QV949" s="227"/>
      <c r="QW949" s="227"/>
      <c r="QX949" s="227"/>
      <c r="QY949" s="227"/>
      <c r="QZ949" s="227"/>
      <c r="RA949" s="227"/>
      <c r="RB949" s="227"/>
      <c r="RC949" s="227"/>
      <c r="RD949" s="227"/>
      <c r="RE949" s="227"/>
      <c r="RF949" s="227"/>
      <c r="RG949" s="227"/>
      <c r="RH949" s="227"/>
      <c r="RI949" s="227"/>
      <c r="RJ949" s="227"/>
      <c r="RK949" s="227"/>
      <c r="RL949" s="227"/>
      <c r="RM949" s="227"/>
      <c r="RN949" s="227"/>
      <c r="RO949" s="227"/>
      <c r="RP949" s="227"/>
      <c r="RQ949" s="227"/>
      <c r="RR949" s="227"/>
      <c r="RS949" s="227"/>
      <c r="RT949" s="227"/>
      <c r="RU949" s="227"/>
      <c r="RV949" s="227"/>
      <c r="RW949" s="227"/>
      <c r="RX949" s="227"/>
      <c r="RY949" s="227"/>
      <c r="RZ949" s="227"/>
      <c r="SA949" s="227"/>
      <c r="SB949" s="227"/>
    </row>
    <row r="950" spans="1:496" ht="15" customHeight="1" x14ac:dyDescent="0.25">
      <c r="A950" s="228"/>
    </row>
    <row r="951" spans="1:496" ht="15" customHeight="1" x14ac:dyDescent="0.25">
      <c r="A951" s="228" t="s">
        <v>1188</v>
      </c>
      <c r="B951" s="228">
        <v>226</v>
      </c>
      <c r="E951" s="227" t="s">
        <v>775</v>
      </c>
    </row>
    <row r="952" spans="1:496" s="233" customFormat="1" ht="15" customHeight="1" x14ac:dyDescent="0.25">
      <c r="A952" s="231"/>
      <c r="B952" s="231"/>
      <c r="D952" s="231"/>
      <c r="F952" s="227"/>
      <c r="G952" s="227"/>
      <c r="H952" s="227"/>
      <c r="I952" s="227"/>
      <c r="J952" s="227"/>
      <c r="K952" s="227"/>
      <c r="L952" s="227"/>
      <c r="M952" s="227"/>
      <c r="N952" s="227"/>
      <c r="O952" s="227"/>
      <c r="P952" s="227"/>
      <c r="Q952" s="227"/>
      <c r="R952" s="227"/>
      <c r="S952" s="227"/>
      <c r="T952" s="227"/>
      <c r="U952" s="227"/>
      <c r="V952" s="227"/>
      <c r="W952" s="227"/>
      <c r="X952" s="227"/>
      <c r="Y952" s="227"/>
      <c r="Z952" s="227"/>
      <c r="AA952" s="227"/>
      <c r="AB952" s="227"/>
      <c r="AC952" s="227"/>
      <c r="AD952" s="227"/>
      <c r="AE952" s="227"/>
      <c r="AF952" s="227"/>
      <c r="AG952" s="227"/>
      <c r="AH952" s="227"/>
      <c r="AI952" s="227"/>
      <c r="AJ952" s="227"/>
      <c r="AK952" s="227"/>
      <c r="AL952" s="227"/>
      <c r="AM952" s="227"/>
      <c r="AN952" s="227"/>
      <c r="AO952" s="227"/>
      <c r="AP952" s="227"/>
      <c r="AQ952" s="227"/>
      <c r="AR952" s="227"/>
      <c r="AS952" s="227"/>
      <c r="AT952" s="227"/>
      <c r="AU952" s="227"/>
      <c r="AV952" s="227"/>
      <c r="AW952" s="227"/>
      <c r="AX952" s="227"/>
      <c r="AY952" s="227"/>
      <c r="AZ952" s="227"/>
      <c r="BA952" s="227"/>
      <c r="BB952" s="227"/>
      <c r="BC952" s="227"/>
      <c r="BD952" s="227"/>
      <c r="BE952" s="227"/>
      <c r="BF952" s="227"/>
      <c r="BG952" s="227"/>
      <c r="BH952" s="227"/>
      <c r="BI952" s="227"/>
      <c r="BJ952" s="227"/>
      <c r="BK952" s="227"/>
      <c r="BL952" s="227"/>
      <c r="BM952" s="227"/>
      <c r="BN952" s="227"/>
      <c r="BO952" s="227"/>
      <c r="BP952" s="227"/>
      <c r="BQ952" s="227"/>
      <c r="BR952" s="227"/>
      <c r="BS952" s="227"/>
      <c r="BT952" s="227"/>
      <c r="BU952" s="227"/>
      <c r="BV952" s="227"/>
      <c r="BW952" s="227"/>
      <c r="BX952" s="227"/>
      <c r="BY952" s="227"/>
      <c r="BZ952" s="227"/>
      <c r="CA952" s="227"/>
      <c r="CB952" s="227"/>
      <c r="CC952" s="227"/>
      <c r="CD952" s="227"/>
      <c r="CE952" s="227"/>
      <c r="CF952" s="227"/>
      <c r="CG952" s="227"/>
      <c r="CH952" s="227"/>
      <c r="CI952" s="227"/>
      <c r="CJ952" s="227"/>
      <c r="CK952" s="227"/>
      <c r="CL952" s="227"/>
      <c r="CM952" s="227"/>
      <c r="CN952" s="227"/>
      <c r="CO952" s="227"/>
      <c r="CP952" s="227"/>
      <c r="CQ952" s="227"/>
      <c r="CR952" s="227"/>
      <c r="CS952" s="227"/>
      <c r="CT952" s="227"/>
      <c r="CU952" s="227"/>
      <c r="CV952" s="227"/>
      <c r="CW952" s="227"/>
      <c r="CX952" s="227"/>
      <c r="CY952" s="227"/>
      <c r="CZ952" s="227"/>
      <c r="DA952" s="227"/>
      <c r="DB952" s="227"/>
      <c r="DC952" s="227"/>
      <c r="DD952" s="227"/>
      <c r="DE952" s="227"/>
      <c r="DF952" s="227"/>
      <c r="DG952" s="227"/>
      <c r="DH952" s="227"/>
      <c r="DI952" s="227"/>
      <c r="DJ952" s="227"/>
      <c r="DK952" s="227"/>
      <c r="DL952" s="227"/>
      <c r="DM952" s="227"/>
      <c r="DN952" s="227"/>
      <c r="DO952" s="227"/>
      <c r="DP952" s="227"/>
      <c r="DQ952" s="227"/>
      <c r="DR952" s="227"/>
      <c r="DS952" s="227"/>
      <c r="DT952" s="227"/>
      <c r="DU952" s="227"/>
      <c r="DV952" s="227"/>
      <c r="DW952" s="227"/>
      <c r="DX952" s="227"/>
      <c r="DY952" s="227"/>
      <c r="DZ952" s="227"/>
      <c r="EA952" s="227"/>
      <c r="EB952" s="227"/>
      <c r="EC952" s="227"/>
      <c r="ED952" s="227"/>
      <c r="EE952" s="227"/>
      <c r="EF952" s="227"/>
      <c r="EG952" s="227"/>
      <c r="EH952" s="227"/>
      <c r="EI952" s="227"/>
      <c r="EJ952" s="227"/>
      <c r="EK952" s="227"/>
      <c r="EL952" s="227"/>
      <c r="EM952" s="227"/>
      <c r="EN952" s="227"/>
      <c r="EO952" s="227"/>
      <c r="EP952" s="227"/>
      <c r="EQ952" s="227"/>
      <c r="ER952" s="227"/>
      <c r="ES952" s="227"/>
      <c r="ET952" s="227"/>
      <c r="EU952" s="227"/>
      <c r="EV952" s="227"/>
      <c r="EW952" s="227"/>
      <c r="EX952" s="227"/>
      <c r="EY952" s="227"/>
      <c r="EZ952" s="227"/>
      <c r="FA952" s="227"/>
      <c r="FB952" s="227"/>
      <c r="FC952" s="227"/>
      <c r="FD952" s="227"/>
      <c r="FE952" s="227"/>
      <c r="FF952" s="227"/>
      <c r="FG952" s="227"/>
      <c r="FH952" s="227"/>
      <c r="FI952" s="227"/>
      <c r="FJ952" s="227"/>
      <c r="FK952" s="227"/>
      <c r="FL952" s="227"/>
      <c r="FM952" s="227"/>
      <c r="FN952" s="227"/>
      <c r="FO952" s="227"/>
      <c r="FP952" s="227"/>
      <c r="FQ952" s="227"/>
      <c r="FR952" s="227"/>
      <c r="FS952" s="227"/>
      <c r="FT952" s="227"/>
      <c r="FU952" s="227"/>
      <c r="FV952" s="227"/>
      <c r="FW952" s="227"/>
      <c r="FX952" s="227"/>
      <c r="FY952" s="227"/>
      <c r="FZ952" s="227"/>
      <c r="GA952" s="227"/>
      <c r="GB952" s="227"/>
      <c r="GC952" s="227"/>
      <c r="GD952" s="227"/>
      <c r="GE952" s="227"/>
      <c r="GF952" s="227"/>
      <c r="GG952" s="227"/>
      <c r="GH952" s="227"/>
      <c r="GI952" s="227"/>
      <c r="GJ952" s="227"/>
      <c r="GK952" s="227"/>
      <c r="GL952" s="227"/>
      <c r="GM952" s="227"/>
      <c r="GN952" s="227"/>
      <c r="GO952" s="227"/>
      <c r="GP952" s="227"/>
      <c r="GQ952" s="227"/>
      <c r="GR952" s="227"/>
      <c r="GS952" s="227"/>
      <c r="GT952" s="227"/>
      <c r="GU952" s="227"/>
      <c r="GV952" s="227"/>
      <c r="GW952" s="227"/>
      <c r="GX952" s="227"/>
      <c r="GY952" s="227"/>
      <c r="GZ952" s="227"/>
      <c r="HA952" s="227"/>
      <c r="HB952" s="227"/>
      <c r="HC952" s="227"/>
      <c r="HD952" s="227"/>
      <c r="HE952" s="227"/>
      <c r="HF952" s="227"/>
      <c r="HG952" s="227"/>
      <c r="HH952" s="227"/>
      <c r="HI952" s="227"/>
      <c r="HJ952" s="227"/>
      <c r="HK952" s="227"/>
      <c r="HL952" s="227"/>
      <c r="HM952" s="227"/>
      <c r="HN952" s="227"/>
      <c r="HO952" s="227"/>
      <c r="HP952" s="227"/>
      <c r="HQ952" s="227"/>
      <c r="HR952" s="227"/>
      <c r="HS952" s="227"/>
      <c r="HT952" s="227"/>
      <c r="HU952" s="227"/>
      <c r="HV952" s="227"/>
      <c r="HW952" s="227"/>
      <c r="HX952" s="227"/>
      <c r="HY952" s="227"/>
      <c r="HZ952" s="227"/>
      <c r="IA952" s="227"/>
      <c r="IB952" s="227"/>
      <c r="IC952" s="227"/>
      <c r="ID952" s="227"/>
      <c r="IE952" s="227"/>
      <c r="IF952" s="227"/>
      <c r="IG952" s="227"/>
      <c r="IH952" s="227"/>
      <c r="II952" s="227"/>
      <c r="IJ952" s="227"/>
      <c r="IK952" s="227"/>
      <c r="IL952" s="227"/>
      <c r="IM952" s="227"/>
      <c r="IN952" s="227"/>
      <c r="IO952" s="227"/>
      <c r="IP952" s="227"/>
      <c r="IQ952" s="227"/>
      <c r="IR952" s="227"/>
      <c r="IS952" s="227"/>
      <c r="IT952" s="227"/>
      <c r="IU952" s="227"/>
      <c r="IV952" s="227"/>
      <c r="IW952" s="227"/>
      <c r="IX952" s="227"/>
      <c r="IY952" s="227"/>
      <c r="IZ952" s="227"/>
      <c r="JA952" s="227"/>
      <c r="JB952" s="227"/>
      <c r="JC952" s="227"/>
      <c r="JD952" s="227"/>
      <c r="JE952" s="227"/>
      <c r="JF952" s="227"/>
      <c r="JG952" s="227"/>
      <c r="JH952" s="227"/>
      <c r="JI952" s="227"/>
      <c r="JJ952" s="227"/>
      <c r="JK952" s="227"/>
      <c r="JL952" s="227"/>
      <c r="JM952" s="227"/>
      <c r="JN952" s="227"/>
      <c r="JO952" s="227"/>
      <c r="JP952" s="227"/>
      <c r="JQ952" s="227"/>
      <c r="JR952" s="227"/>
      <c r="JS952" s="227"/>
      <c r="JT952" s="227"/>
      <c r="JU952" s="227"/>
      <c r="JV952" s="227"/>
      <c r="JW952" s="227"/>
      <c r="JX952" s="227"/>
      <c r="JY952" s="227"/>
      <c r="JZ952" s="227"/>
      <c r="KA952" s="227"/>
      <c r="KB952" s="227"/>
      <c r="KC952" s="227"/>
      <c r="KD952" s="227"/>
      <c r="KE952" s="227"/>
      <c r="KF952" s="227"/>
      <c r="KG952" s="227"/>
      <c r="KH952" s="227"/>
      <c r="KI952" s="227"/>
      <c r="KJ952" s="227"/>
      <c r="KK952" s="227"/>
      <c r="KL952" s="227"/>
      <c r="KM952" s="227"/>
      <c r="KN952" s="227"/>
      <c r="KO952" s="227"/>
      <c r="KP952" s="227"/>
      <c r="KQ952" s="227"/>
      <c r="KR952" s="227"/>
      <c r="KS952" s="227"/>
      <c r="KT952" s="227"/>
      <c r="KU952" s="227"/>
      <c r="KV952" s="227"/>
      <c r="KW952" s="227"/>
      <c r="KX952" s="227"/>
      <c r="KY952" s="227"/>
      <c r="KZ952" s="227"/>
      <c r="LA952" s="227"/>
      <c r="LB952" s="227"/>
      <c r="LC952" s="227"/>
      <c r="LD952" s="227"/>
      <c r="LE952" s="227"/>
      <c r="LF952" s="227"/>
      <c r="LG952" s="227"/>
      <c r="LH952" s="227"/>
      <c r="LI952" s="227"/>
      <c r="LJ952" s="227"/>
      <c r="LK952" s="227"/>
      <c r="LL952" s="227"/>
      <c r="LM952" s="227"/>
      <c r="LN952" s="227"/>
      <c r="LO952" s="227"/>
      <c r="LP952" s="227"/>
      <c r="LQ952" s="227"/>
      <c r="LR952" s="227"/>
      <c r="LS952" s="227"/>
      <c r="LT952" s="227"/>
      <c r="LU952" s="227"/>
      <c r="LV952" s="227"/>
      <c r="LW952" s="227"/>
      <c r="LX952" s="227"/>
      <c r="LY952" s="227"/>
      <c r="LZ952" s="227"/>
      <c r="MA952" s="227"/>
      <c r="MB952" s="227"/>
      <c r="MC952" s="227"/>
      <c r="MD952" s="227"/>
      <c r="ME952" s="227"/>
      <c r="MF952" s="227"/>
      <c r="MG952" s="227"/>
      <c r="MH952" s="227"/>
      <c r="MI952" s="227"/>
      <c r="MJ952" s="227"/>
      <c r="MK952" s="227"/>
      <c r="ML952" s="227"/>
      <c r="MM952" s="227"/>
      <c r="MN952" s="227"/>
      <c r="MO952" s="227"/>
      <c r="MP952" s="227"/>
      <c r="MQ952" s="227"/>
      <c r="MR952" s="227"/>
      <c r="MS952" s="227"/>
      <c r="MT952" s="227"/>
      <c r="MU952" s="227"/>
      <c r="MV952" s="227"/>
      <c r="MW952" s="227"/>
      <c r="MX952" s="227"/>
      <c r="MY952" s="227"/>
      <c r="MZ952" s="227"/>
      <c r="NA952" s="227"/>
      <c r="NB952" s="227"/>
      <c r="NC952" s="227"/>
      <c r="ND952" s="227"/>
      <c r="NE952" s="227"/>
      <c r="NF952" s="227"/>
      <c r="NG952" s="227"/>
      <c r="NH952" s="227"/>
      <c r="NI952" s="227"/>
      <c r="NJ952" s="227"/>
      <c r="NK952" s="227"/>
      <c r="NL952" s="227"/>
      <c r="NM952" s="227"/>
      <c r="NN952" s="227"/>
      <c r="NO952" s="227"/>
      <c r="NP952" s="227"/>
      <c r="NQ952" s="227"/>
      <c r="NR952" s="227"/>
      <c r="NS952" s="227"/>
      <c r="NT952" s="227"/>
      <c r="NU952" s="227"/>
      <c r="NV952" s="227"/>
      <c r="NW952" s="227"/>
      <c r="NX952" s="227"/>
      <c r="NY952" s="227"/>
      <c r="NZ952" s="227"/>
      <c r="OA952" s="227"/>
      <c r="OB952" s="227"/>
      <c r="OC952" s="227"/>
      <c r="OD952" s="227"/>
      <c r="OE952" s="227"/>
      <c r="OF952" s="227"/>
      <c r="OG952" s="227"/>
      <c r="OH952" s="227"/>
      <c r="OI952" s="227"/>
      <c r="OJ952" s="227"/>
      <c r="OK952" s="227"/>
      <c r="OL952" s="227"/>
      <c r="OM952" s="227"/>
      <c r="ON952" s="227"/>
      <c r="OO952" s="227"/>
      <c r="OP952" s="227"/>
      <c r="OQ952" s="227"/>
      <c r="OR952" s="227"/>
      <c r="OS952" s="227"/>
      <c r="OT952" s="227"/>
      <c r="OU952" s="227"/>
      <c r="OV952" s="227"/>
      <c r="OW952" s="227"/>
      <c r="OX952" s="227"/>
      <c r="OY952" s="227"/>
      <c r="OZ952" s="227"/>
      <c r="PA952" s="227"/>
      <c r="PB952" s="227"/>
      <c r="PC952" s="227"/>
      <c r="PD952" s="227"/>
      <c r="PE952" s="227"/>
      <c r="PF952" s="227"/>
      <c r="PG952" s="227"/>
      <c r="PH952" s="227"/>
      <c r="PI952" s="227"/>
      <c r="PJ952" s="227"/>
      <c r="PK952" s="227"/>
      <c r="PL952" s="227"/>
      <c r="PM952" s="227"/>
      <c r="PN952" s="227"/>
      <c r="PO952" s="227"/>
      <c r="PP952" s="227"/>
      <c r="PQ952" s="227"/>
      <c r="PR952" s="227"/>
      <c r="PS952" s="227"/>
      <c r="PT952" s="227"/>
      <c r="PU952" s="227"/>
      <c r="PV952" s="227"/>
      <c r="PW952" s="227"/>
      <c r="PX952" s="227"/>
      <c r="PY952" s="227"/>
      <c r="PZ952" s="227"/>
      <c r="QA952" s="227"/>
      <c r="QB952" s="227"/>
      <c r="QC952" s="227"/>
      <c r="QD952" s="227"/>
      <c r="QE952" s="227"/>
      <c r="QF952" s="227"/>
      <c r="QG952" s="227"/>
      <c r="QH952" s="227"/>
      <c r="QI952" s="227"/>
      <c r="QJ952" s="227"/>
      <c r="QK952" s="227"/>
      <c r="QL952" s="227"/>
      <c r="QM952" s="227"/>
      <c r="QN952" s="227"/>
      <c r="QO952" s="227"/>
      <c r="QP952" s="227"/>
      <c r="QQ952" s="227"/>
      <c r="QR952" s="227"/>
      <c r="QS952" s="227"/>
      <c r="QT952" s="227"/>
      <c r="QU952" s="227"/>
      <c r="QV952" s="227"/>
      <c r="QW952" s="227"/>
      <c r="QX952" s="227"/>
      <c r="QY952" s="227"/>
      <c r="QZ952" s="227"/>
      <c r="RA952" s="227"/>
      <c r="RB952" s="227"/>
      <c r="RC952" s="227"/>
      <c r="RD952" s="227"/>
      <c r="RE952" s="227"/>
      <c r="RF952" s="227"/>
      <c r="RG952" s="227"/>
      <c r="RH952" s="227"/>
      <c r="RI952" s="227"/>
      <c r="RJ952" s="227"/>
      <c r="RK952" s="227"/>
      <c r="RL952" s="227"/>
      <c r="RM952" s="227"/>
      <c r="RN952" s="227"/>
      <c r="RO952" s="227"/>
      <c r="RP952" s="227"/>
      <c r="RQ952" s="227"/>
      <c r="RR952" s="227"/>
      <c r="RS952" s="227"/>
      <c r="RT952" s="227"/>
      <c r="RU952" s="227"/>
      <c r="RV952" s="227"/>
      <c r="RW952" s="227"/>
      <c r="RX952" s="227"/>
      <c r="RY952" s="227"/>
      <c r="RZ952" s="227"/>
      <c r="SA952" s="227"/>
      <c r="SB952" s="227"/>
    </row>
    <row r="953" spans="1:496" s="233" customFormat="1" ht="15" customHeight="1" x14ac:dyDescent="0.25">
      <c r="A953" s="231"/>
      <c r="B953" s="231"/>
      <c r="D953" s="231"/>
      <c r="F953" s="227"/>
      <c r="G953" s="227"/>
      <c r="H953" s="227"/>
      <c r="I953" s="227"/>
      <c r="J953" s="227"/>
      <c r="K953" s="227"/>
      <c r="L953" s="227"/>
      <c r="M953" s="227"/>
      <c r="N953" s="227"/>
      <c r="O953" s="227"/>
      <c r="P953" s="227"/>
      <c r="Q953" s="227"/>
      <c r="R953" s="227"/>
      <c r="S953" s="227"/>
      <c r="T953" s="227"/>
      <c r="U953" s="227"/>
      <c r="V953" s="227"/>
      <c r="W953" s="227"/>
      <c r="X953" s="227"/>
      <c r="Y953" s="227"/>
      <c r="Z953" s="227"/>
      <c r="AA953" s="227"/>
      <c r="AB953" s="227"/>
      <c r="AC953" s="227"/>
      <c r="AD953" s="227"/>
      <c r="AE953" s="227"/>
      <c r="AF953" s="227"/>
      <c r="AG953" s="227"/>
      <c r="AH953" s="227"/>
      <c r="AI953" s="227"/>
      <c r="AJ953" s="227"/>
      <c r="AK953" s="227"/>
      <c r="AL953" s="227"/>
      <c r="AM953" s="227"/>
      <c r="AN953" s="227"/>
      <c r="AO953" s="227"/>
      <c r="AP953" s="227"/>
      <c r="AQ953" s="227"/>
      <c r="AR953" s="227"/>
      <c r="AS953" s="227"/>
      <c r="AT953" s="227"/>
      <c r="AU953" s="227"/>
      <c r="AV953" s="227"/>
      <c r="AW953" s="227"/>
      <c r="AX953" s="227"/>
      <c r="AY953" s="227"/>
      <c r="AZ953" s="227"/>
      <c r="BA953" s="227"/>
      <c r="BB953" s="227"/>
      <c r="BC953" s="227"/>
      <c r="BD953" s="227"/>
      <c r="BE953" s="227"/>
      <c r="BF953" s="227"/>
      <c r="BG953" s="227"/>
      <c r="BH953" s="227"/>
      <c r="BI953" s="227"/>
      <c r="BJ953" s="227"/>
      <c r="BK953" s="227"/>
      <c r="BL953" s="227"/>
      <c r="BM953" s="227"/>
      <c r="BN953" s="227"/>
      <c r="BO953" s="227"/>
      <c r="BP953" s="227"/>
      <c r="BQ953" s="227"/>
      <c r="BR953" s="227"/>
      <c r="BS953" s="227"/>
      <c r="BT953" s="227"/>
      <c r="BU953" s="227"/>
      <c r="BV953" s="227"/>
      <c r="BW953" s="227"/>
      <c r="BX953" s="227"/>
      <c r="BY953" s="227"/>
      <c r="BZ953" s="227"/>
      <c r="CA953" s="227"/>
      <c r="CB953" s="227"/>
      <c r="CC953" s="227"/>
      <c r="CD953" s="227"/>
      <c r="CE953" s="227"/>
      <c r="CF953" s="227"/>
      <c r="CG953" s="227"/>
      <c r="CH953" s="227"/>
      <c r="CI953" s="227"/>
      <c r="CJ953" s="227"/>
      <c r="CK953" s="227"/>
      <c r="CL953" s="227"/>
      <c r="CM953" s="227"/>
      <c r="CN953" s="227"/>
      <c r="CO953" s="227"/>
      <c r="CP953" s="227"/>
      <c r="CQ953" s="227"/>
      <c r="CR953" s="227"/>
      <c r="CS953" s="227"/>
      <c r="CT953" s="227"/>
      <c r="CU953" s="227"/>
      <c r="CV953" s="227"/>
      <c r="CW953" s="227"/>
      <c r="CX953" s="227"/>
      <c r="CY953" s="227"/>
      <c r="CZ953" s="227"/>
      <c r="DA953" s="227"/>
      <c r="DB953" s="227"/>
      <c r="DC953" s="227"/>
      <c r="DD953" s="227"/>
      <c r="DE953" s="227"/>
      <c r="DF953" s="227"/>
      <c r="DG953" s="227"/>
      <c r="DH953" s="227"/>
      <c r="DI953" s="227"/>
      <c r="DJ953" s="227"/>
      <c r="DK953" s="227"/>
      <c r="DL953" s="227"/>
      <c r="DM953" s="227"/>
      <c r="DN953" s="227"/>
      <c r="DO953" s="227"/>
      <c r="DP953" s="227"/>
      <c r="DQ953" s="227"/>
      <c r="DR953" s="227"/>
      <c r="DS953" s="227"/>
      <c r="DT953" s="227"/>
      <c r="DU953" s="227"/>
      <c r="DV953" s="227"/>
      <c r="DW953" s="227"/>
      <c r="DX953" s="227"/>
      <c r="DY953" s="227"/>
      <c r="DZ953" s="227"/>
      <c r="EA953" s="227"/>
      <c r="EB953" s="227"/>
      <c r="EC953" s="227"/>
      <c r="ED953" s="227"/>
      <c r="EE953" s="227"/>
      <c r="EF953" s="227"/>
      <c r="EG953" s="227"/>
      <c r="EH953" s="227"/>
      <c r="EI953" s="227"/>
      <c r="EJ953" s="227"/>
      <c r="EK953" s="227"/>
      <c r="EL953" s="227"/>
      <c r="EM953" s="227"/>
      <c r="EN953" s="227"/>
      <c r="EO953" s="227"/>
      <c r="EP953" s="227"/>
      <c r="EQ953" s="227"/>
      <c r="ER953" s="227"/>
      <c r="ES953" s="227"/>
      <c r="ET953" s="227"/>
      <c r="EU953" s="227"/>
      <c r="EV953" s="227"/>
      <c r="EW953" s="227"/>
      <c r="EX953" s="227"/>
      <c r="EY953" s="227"/>
      <c r="EZ953" s="227"/>
      <c r="FA953" s="227"/>
      <c r="FB953" s="227"/>
      <c r="FC953" s="227"/>
      <c r="FD953" s="227"/>
      <c r="FE953" s="227"/>
      <c r="FF953" s="227"/>
      <c r="FG953" s="227"/>
      <c r="FH953" s="227"/>
      <c r="FI953" s="227"/>
      <c r="FJ953" s="227"/>
      <c r="FK953" s="227"/>
      <c r="FL953" s="227"/>
      <c r="FM953" s="227"/>
      <c r="FN953" s="227"/>
      <c r="FO953" s="227"/>
      <c r="FP953" s="227"/>
      <c r="FQ953" s="227"/>
      <c r="FR953" s="227"/>
      <c r="FS953" s="227"/>
      <c r="FT953" s="227"/>
      <c r="FU953" s="227"/>
      <c r="FV953" s="227"/>
      <c r="FW953" s="227"/>
      <c r="FX953" s="227"/>
      <c r="FY953" s="227"/>
      <c r="FZ953" s="227"/>
      <c r="GA953" s="227"/>
      <c r="GB953" s="227"/>
      <c r="GC953" s="227"/>
      <c r="GD953" s="227"/>
      <c r="GE953" s="227"/>
      <c r="GF953" s="227"/>
      <c r="GG953" s="227"/>
      <c r="GH953" s="227"/>
      <c r="GI953" s="227"/>
      <c r="GJ953" s="227"/>
      <c r="GK953" s="227"/>
      <c r="GL953" s="227"/>
      <c r="GM953" s="227"/>
      <c r="GN953" s="227"/>
      <c r="GO953" s="227"/>
      <c r="GP953" s="227"/>
      <c r="GQ953" s="227"/>
      <c r="GR953" s="227"/>
      <c r="GS953" s="227"/>
      <c r="GT953" s="227"/>
      <c r="GU953" s="227"/>
      <c r="GV953" s="227"/>
      <c r="GW953" s="227"/>
      <c r="GX953" s="227"/>
      <c r="GY953" s="227"/>
      <c r="GZ953" s="227"/>
      <c r="HA953" s="227"/>
      <c r="HB953" s="227"/>
      <c r="HC953" s="227"/>
      <c r="HD953" s="227"/>
      <c r="HE953" s="227"/>
      <c r="HF953" s="227"/>
      <c r="HG953" s="227"/>
      <c r="HH953" s="227"/>
      <c r="HI953" s="227"/>
      <c r="HJ953" s="227"/>
      <c r="HK953" s="227"/>
      <c r="HL953" s="227"/>
      <c r="HM953" s="227"/>
      <c r="HN953" s="227"/>
      <c r="HO953" s="227"/>
      <c r="HP953" s="227"/>
      <c r="HQ953" s="227"/>
      <c r="HR953" s="227"/>
      <c r="HS953" s="227"/>
      <c r="HT953" s="227"/>
      <c r="HU953" s="227"/>
      <c r="HV953" s="227"/>
      <c r="HW953" s="227"/>
      <c r="HX953" s="227"/>
      <c r="HY953" s="227"/>
      <c r="HZ953" s="227"/>
      <c r="IA953" s="227"/>
      <c r="IB953" s="227"/>
      <c r="IC953" s="227"/>
      <c r="ID953" s="227"/>
      <c r="IE953" s="227"/>
      <c r="IF953" s="227"/>
      <c r="IG953" s="227"/>
      <c r="IH953" s="227"/>
      <c r="II953" s="227"/>
      <c r="IJ953" s="227"/>
      <c r="IK953" s="227"/>
      <c r="IL953" s="227"/>
      <c r="IM953" s="227"/>
      <c r="IN953" s="227"/>
      <c r="IO953" s="227"/>
      <c r="IP953" s="227"/>
      <c r="IQ953" s="227"/>
      <c r="IR953" s="227"/>
      <c r="IS953" s="227"/>
      <c r="IT953" s="227"/>
      <c r="IU953" s="227"/>
      <c r="IV953" s="227"/>
      <c r="IW953" s="227"/>
      <c r="IX953" s="227"/>
      <c r="IY953" s="227"/>
      <c r="IZ953" s="227"/>
      <c r="JA953" s="227"/>
      <c r="JB953" s="227"/>
      <c r="JC953" s="227"/>
      <c r="JD953" s="227"/>
      <c r="JE953" s="227"/>
      <c r="JF953" s="227"/>
      <c r="JG953" s="227"/>
      <c r="JH953" s="227"/>
      <c r="JI953" s="227"/>
      <c r="JJ953" s="227"/>
      <c r="JK953" s="227"/>
      <c r="JL953" s="227"/>
      <c r="JM953" s="227"/>
      <c r="JN953" s="227"/>
      <c r="JO953" s="227"/>
      <c r="JP953" s="227"/>
      <c r="JQ953" s="227"/>
      <c r="JR953" s="227"/>
      <c r="JS953" s="227"/>
      <c r="JT953" s="227"/>
      <c r="JU953" s="227"/>
      <c r="JV953" s="227"/>
      <c r="JW953" s="227"/>
      <c r="JX953" s="227"/>
      <c r="JY953" s="227"/>
      <c r="JZ953" s="227"/>
      <c r="KA953" s="227"/>
      <c r="KB953" s="227"/>
      <c r="KC953" s="227"/>
      <c r="KD953" s="227"/>
      <c r="KE953" s="227"/>
      <c r="KF953" s="227"/>
      <c r="KG953" s="227"/>
      <c r="KH953" s="227"/>
      <c r="KI953" s="227"/>
      <c r="KJ953" s="227"/>
      <c r="KK953" s="227"/>
      <c r="KL953" s="227"/>
      <c r="KM953" s="227"/>
      <c r="KN953" s="227"/>
      <c r="KO953" s="227"/>
      <c r="KP953" s="227"/>
      <c r="KQ953" s="227"/>
      <c r="KR953" s="227"/>
      <c r="KS953" s="227"/>
      <c r="KT953" s="227"/>
      <c r="KU953" s="227"/>
      <c r="KV953" s="227"/>
      <c r="KW953" s="227"/>
      <c r="KX953" s="227"/>
      <c r="KY953" s="227"/>
      <c r="KZ953" s="227"/>
      <c r="LA953" s="227"/>
      <c r="LB953" s="227"/>
      <c r="LC953" s="227"/>
      <c r="LD953" s="227"/>
      <c r="LE953" s="227"/>
      <c r="LF953" s="227"/>
      <c r="LG953" s="227"/>
      <c r="LH953" s="227"/>
      <c r="LI953" s="227"/>
      <c r="LJ953" s="227"/>
      <c r="LK953" s="227"/>
      <c r="LL953" s="227"/>
      <c r="LM953" s="227"/>
      <c r="LN953" s="227"/>
      <c r="LO953" s="227"/>
      <c r="LP953" s="227"/>
      <c r="LQ953" s="227"/>
      <c r="LR953" s="227"/>
      <c r="LS953" s="227"/>
      <c r="LT953" s="227"/>
      <c r="LU953" s="227"/>
      <c r="LV953" s="227"/>
      <c r="LW953" s="227"/>
      <c r="LX953" s="227"/>
      <c r="LY953" s="227"/>
      <c r="LZ953" s="227"/>
      <c r="MA953" s="227"/>
      <c r="MB953" s="227"/>
      <c r="MC953" s="227"/>
      <c r="MD953" s="227"/>
      <c r="ME953" s="227"/>
      <c r="MF953" s="227"/>
      <c r="MG953" s="227"/>
      <c r="MH953" s="227"/>
      <c r="MI953" s="227"/>
      <c r="MJ953" s="227"/>
      <c r="MK953" s="227"/>
      <c r="ML953" s="227"/>
      <c r="MM953" s="227"/>
      <c r="MN953" s="227"/>
      <c r="MO953" s="227"/>
      <c r="MP953" s="227"/>
      <c r="MQ953" s="227"/>
      <c r="MR953" s="227"/>
      <c r="MS953" s="227"/>
      <c r="MT953" s="227"/>
      <c r="MU953" s="227"/>
      <c r="MV953" s="227"/>
      <c r="MW953" s="227"/>
      <c r="MX953" s="227"/>
      <c r="MY953" s="227"/>
      <c r="MZ953" s="227"/>
      <c r="NA953" s="227"/>
      <c r="NB953" s="227"/>
      <c r="NC953" s="227"/>
      <c r="ND953" s="227"/>
      <c r="NE953" s="227"/>
      <c r="NF953" s="227"/>
      <c r="NG953" s="227"/>
      <c r="NH953" s="227"/>
      <c r="NI953" s="227"/>
      <c r="NJ953" s="227"/>
      <c r="NK953" s="227"/>
      <c r="NL953" s="227"/>
      <c r="NM953" s="227"/>
      <c r="NN953" s="227"/>
      <c r="NO953" s="227"/>
      <c r="NP953" s="227"/>
      <c r="NQ953" s="227"/>
      <c r="NR953" s="227"/>
      <c r="NS953" s="227"/>
      <c r="NT953" s="227"/>
      <c r="NU953" s="227"/>
      <c r="NV953" s="227"/>
      <c r="NW953" s="227"/>
      <c r="NX953" s="227"/>
      <c r="NY953" s="227"/>
      <c r="NZ953" s="227"/>
      <c r="OA953" s="227"/>
      <c r="OB953" s="227"/>
      <c r="OC953" s="227"/>
      <c r="OD953" s="227"/>
      <c r="OE953" s="227"/>
      <c r="OF953" s="227"/>
      <c r="OG953" s="227"/>
      <c r="OH953" s="227"/>
      <c r="OI953" s="227"/>
      <c r="OJ953" s="227"/>
      <c r="OK953" s="227"/>
      <c r="OL953" s="227"/>
      <c r="OM953" s="227"/>
      <c r="ON953" s="227"/>
      <c r="OO953" s="227"/>
      <c r="OP953" s="227"/>
      <c r="OQ953" s="227"/>
      <c r="OR953" s="227"/>
      <c r="OS953" s="227"/>
      <c r="OT953" s="227"/>
      <c r="OU953" s="227"/>
      <c r="OV953" s="227"/>
      <c r="OW953" s="227"/>
      <c r="OX953" s="227"/>
      <c r="OY953" s="227"/>
      <c r="OZ953" s="227"/>
      <c r="PA953" s="227"/>
      <c r="PB953" s="227"/>
      <c r="PC953" s="227"/>
      <c r="PD953" s="227"/>
      <c r="PE953" s="227"/>
      <c r="PF953" s="227"/>
      <c r="PG953" s="227"/>
      <c r="PH953" s="227"/>
      <c r="PI953" s="227"/>
      <c r="PJ953" s="227"/>
      <c r="PK953" s="227"/>
      <c r="PL953" s="227"/>
      <c r="PM953" s="227"/>
      <c r="PN953" s="227"/>
      <c r="PO953" s="227"/>
      <c r="PP953" s="227"/>
      <c r="PQ953" s="227"/>
      <c r="PR953" s="227"/>
      <c r="PS953" s="227"/>
      <c r="PT953" s="227"/>
      <c r="PU953" s="227"/>
      <c r="PV953" s="227"/>
      <c r="PW953" s="227"/>
      <c r="PX953" s="227"/>
      <c r="PY953" s="227"/>
      <c r="PZ953" s="227"/>
      <c r="QA953" s="227"/>
      <c r="QB953" s="227"/>
      <c r="QC953" s="227"/>
      <c r="QD953" s="227"/>
      <c r="QE953" s="227"/>
      <c r="QF953" s="227"/>
      <c r="QG953" s="227"/>
      <c r="QH953" s="227"/>
      <c r="QI953" s="227"/>
      <c r="QJ953" s="227"/>
      <c r="QK953" s="227"/>
      <c r="QL953" s="227"/>
      <c r="QM953" s="227"/>
      <c r="QN953" s="227"/>
      <c r="QO953" s="227"/>
      <c r="QP953" s="227"/>
      <c r="QQ953" s="227"/>
      <c r="QR953" s="227"/>
      <c r="QS953" s="227"/>
      <c r="QT953" s="227"/>
      <c r="QU953" s="227"/>
      <c r="QV953" s="227"/>
      <c r="QW953" s="227"/>
      <c r="QX953" s="227"/>
      <c r="QY953" s="227"/>
      <c r="QZ953" s="227"/>
      <c r="RA953" s="227"/>
      <c r="RB953" s="227"/>
      <c r="RC953" s="227"/>
      <c r="RD953" s="227"/>
      <c r="RE953" s="227"/>
      <c r="RF953" s="227"/>
      <c r="RG953" s="227"/>
      <c r="RH953" s="227"/>
      <c r="RI953" s="227"/>
      <c r="RJ953" s="227"/>
      <c r="RK953" s="227"/>
      <c r="RL953" s="227"/>
      <c r="RM953" s="227"/>
      <c r="RN953" s="227"/>
      <c r="RO953" s="227"/>
      <c r="RP953" s="227"/>
      <c r="RQ953" s="227"/>
      <c r="RR953" s="227"/>
      <c r="RS953" s="227"/>
      <c r="RT953" s="227"/>
      <c r="RU953" s="227"/>
      <c r="RV953" s="227"/>
      <c r="RW953" s="227"/>
      <c r="RX953" s="227"/>
      <c r="RY953" s="227"/>
      <c r="RZ953" s="227"/>
      <c r="SA953" s="227"/>
      <c r="SB953" s="227"/>
    </row>
    <row r="954" spans="1:496" s="233" customFormat="1" ht="15" customHeight="1" x14ac:dyDescent="0.25">
      <c r="A954" s="231"/>
      <c r="B954" s="231"/>
      <c r="D954" s="231"/>
      <c r="F954" s="227"/>
      <c r="G954" s="227"/>
      <c r="H954" s="227"/>
      <c r="I954" s="227"/>
      <c r="J954" s="227"/>
      <c r="K954" s="227"/>
      <c r="L954" s="227"/>
      <c r="M954" s="227"/>
      <c r="N954" s="227"/>
      <c r="O954" s="227"/>
      <c r="P954" s="227"/>
      <c r="Q954" s="227"/>
      <c r="R954" s="227"/>
      <c r="S954" s="227"/>
      <c r="T954" s="227"/>
      <c r="U954" s="227"/>
      <c r="V954" s="227"/>
      <c r="W954" s="227"/>
      <c r="X954" s="227"/>
      <c r="Y954" s="227"/>
      <c r="Z954" s="227"/>
      <c r="AA954" s="227"/>
      <c r="AB954" s="227"/>
      <c r="AC954" s="227"/>
      <c r="AD954" s="227"/>
      <c r="AE954" s="227"/>
      <c r="AF954" s="227"/>
      <c r="AG954" s="227"/>
      <c r="AH954" s="227"/>
      <c r="AI954" s="227"/>
      <c r="AJ954" s="227"/>
      <c r="AK954" s="227"/>
      <c r="AL954" s="227"/>
      <c r="AM954" s="227"/>
      <c r="AN954" s="227"/>
      <c r="AO954" s="227"/>
      <c r="AP954" s="227"/>
      <c r="AQ954" s="227"/>
      <c r="AR954" s="227"/>
      <c r="AS954" s="227"/>
      <c r="AT954" s="227"/>
      <c r="AU954" s="227"/>
      <c r="AV954" s="227"/>
      <c r="AW954" s="227"/>
      <c r="AX954" s="227"/>
      <c r="AY954" s="227"/>
      <c r="AZ954" s="227"/>
      <c r="BA954" s="227"/>
      <c r="BB954" s="227"/>
      <c r="BC954" s="227"/>
      <c r="BD954" s="227"/>
      <c r="BE954" s="227"/>
      <c r="BF954" s="227"/>
      <c r="BG954" s="227"/>
      <c r="BH954" s="227"/>
      <c r="BI954" s="227"/>
      <c r="BJ954" s="227"/>
      <c r="BK954" s="227"/>
      <c r="BL954" s="227"/>
      <c r="BM954" s="227"/>
      <c r="BN954" s="227"/>
      <c r="BO954" s="227"/>
      <c r="BP954" s="227"/>
      <c r="BQ954" s="227"/>
      <c r="BR954" s="227"/>
      <c r="BS954" s="227"/>
      <c r="BT954" s="227"/>
      <c r="BU954" s="227"/>
      <c r="BV954" s="227"/>
      <c r="BW954" s="227"/>
      <c r="BX954" s="227"/>
      <c r="BY954" s="227"/>
      <c r="BZ954" s="227"/>
      <c r="CA954" s="227"/>
      <c r="CB954" s="227"/>
      <c r="CC954" s="227"/>
      <c r="CD954" s="227"/>
      <c r="CE954" s="227"/>
      <c r="CF954" s="227"/>
      <c r="CG954" s="227"/>
      <c r="CH954" s="227"/>
      <c r="CI954" s="227"/>
      <c r="CJ954" s="227"/>
      <c r="CK954" s="227"/>
      <c r="CL954" s="227"/>
      <c r="CM954" s="227"/>
      <c r="CN954" s="227"/>
      <c r="CO954" s="227"/>
      <c r="CP954" s="227"/>
      <c r="CQ954" s="227"/>
      <c r="CR954" s="227"/>
      <c r="CS954" s="227"/>
      <c r="CT954" s="227"/>
      <c r="CU954" s="227"/>
      <c r="CV954" s="227"/>
      <c r="CW954" s="227"/>
      <c r="CX954" s="227"/>
      <c r="CY954" s="227"/>
      <c r="CZ954" s="227"/>
      <c r="DA954" s="227"/>
      <c r="DB954" s="227"/>
      <c r="DC954" s="227"/>
      <c r="DD954" s="227"/>
      <c r="DE954" s="227"/>
      <c r="DF954" s="227"/>
      <c r="DG954" s="227"/>
      <c r="DH954" s="227"/>
      <c r="DI954" s="227"/>
      <c r="DJ954" s="227"/>
      <c r="DK954" s="227"/>
      <c r="DL954" s="227"/>
      <c r="DM954" s="227"/>
      <c r="DN954" s="227"/>
      <c r="DO954" s="227"/>
      <c r="DP954" s="227"/>
      <c r="DQ954" s="227"/>
      <c r="DR954" s="227"/>
      <c r="DS954" s="227"/>
      <c r="DT954" s="227"/>
      <c r="DU954" s="227"/>
      <c r="DV954" s="227"/>
      <c r="DW954" s="227"/>
      <c r="DX954" s="227"/>
      <c r="DY954" s="227"/>
      <c r="DZ954" s="227"/>
      <c r="EA954" s="227"/>
      <c r="EB954" s="227"/>
      <c r="EC954" s="227"/>
      <c r="ED954" s="227"/>
      <c r="EE954" s="227"/>
      <c r="EF954" s="227"/>
      <c r="EG954" s="227"/>
      <c r="EH954" s="227"/>
      <c r="EI954" s="227"/>
      <c r="EJ954" s="227"/>
      <c r="EK954" s="227"/>
      <c r="EL954" s="227"/>
      <c r="EM954" s="227"/>
      <c r="EN954" s="227"/>
      <c r="EO954" s="227"/>
      <c r="EP954" s="227"/>
      <c r="EQ954" s="227"/>
      <c r="ER954" s="227"/>
      <c r="ES954" s="227"/>
      <c r="ET954" s="227"/>
      <c r="EU954" s="227"/>
      <c r="EV954" s="227"/>
      <c r="EW954" s="227"/>
      <c r="EX954" s="227"/>
      <c r="EY954" s="227"/>
      <c r="EZ954" s="227"/>
      <c r="FA954" s="227"/>
      <c r="FB954" s="227"/>
      <c r="FC954" s="227"/>
      <c r="FD954" s="227"/>
      <c r="FE954" s="227"/>
      <c r="FF954" s="227"/>
      <c r="FG954" s="227"/>
      <c r="FH954" s="227"/>
      <c r="FI954" s="227"/>
      <c r="FJ954" s="227"/>
      <c r="FK954" s="227"/>
      <c r="FL954" s="227"/>
      <c r="FM954" s="227"/>
      <c r="FN954" s="227"/>
      <c r="FO954" s="227"/>
      <c r="FP954" s="227"/>
      <c r="FQ954" s="227"/>
      <c r="FR954" s="227"/>
      <c r="FS954" s="227"/>
      <c r="FT954" s="227"/>
      <c r="FU954" s="227"/>
      <c r="FV954" s="227"/>
      <c r="FW954" s="227"/>
      <c r="FX954" s="227"/>
      <c r="FY954" s="227"/>
      <c r="FZ954" s="227"/>
      <c r="GA954" s="227"/>
      <c r="GB954" s="227"/>
      <c r="GC954" s="227"/>
      <c r="GD954" s="227"/>
      <c r="GE954" s="227"/>
      <c r="GF954" s="227"/>
      <c r="GG954" s="227"/>
      <c r="GH954" s="227"/>
      <c r="GI954" s="227"/>
      <c r="GJ954" s="227"/>
      <c r="GK954" s="227"/>
      <c r="GL954" s="227"/>
      <c r="GM954" s="227"/>
      <c r="GN954" s="227"/>
      <c r="GO954" s="227"/>
      <c r="GP954" s="227"/>
      <c r="GQ954" s="227"/>
      <c r="GR954" s="227"/>
      <c r="GS954" s="227"/>
      <c r="GT954" s="227"/>
      <c r="GU954" s="227"/>
      <c r="GV954" s="227"/>
      <c r="GW954" s="227"/>
      <c r="GX954" s="227"/>
      <c r="GY954" s="227"/>
      <c r="GZ954" s="227"/>
      <c r="HA954" s="227"/>
      <c r="HB954" s="227"/>
      <c r="HC954" s="227"/>
      <c r="HD954" s="227"/>
      <c r="HE954" s="227"/>
      <c r="HF954" s="227"/>
      <c r="HG954" s="227"/>
      <c r="HH954" s="227"/>
      <c r="HI954" s="227"/>
      <c r="HJ954" s="227"/>
      <c r="HK954" s="227"/>
      <c r="HL954" s="227"/>
      <c r="HM954" s="227"/>
      <c r="HN954" s="227"/>
      <c r="HO954" s="227"/>
      <c r="HP954" s="227"/>
      <c r="HQ954" s="227"/>
      <c r="HR954" s="227"/>
      <c r="HS954" s="227"/>
      <c r="HT954" s="227"/>
      <c r="HU954" s="227"/>
      <c r="HV954" s="227"/>
      <c r="HW954" s="227"/>
      <c r="HX954" s="227"/>
      <c r="HY954" s="227"/>
      <c r="HZ954" s="227"/>
      <c r="IA954" s="227"/>
      <c r="IB954" s="227"/>
      <c r="IC954" s="227"/>
      <c r="ID954" s="227"/>
      <c r="IE954" s="227"/>
      <c r="IF954" s="227"/>
      <c r="IG954" s="227"/>
      <c r="IH954" s="227"/>
      <c r="II954" s="227"/>
      <c r="IJ954" s="227"/>
      <c r="IK954" s="227"/>
      <c r="IL954" s="227"/>
      <c r="IM954" s="227"/>
      <c r="IN954" s="227"/>
      <c r="IO954" s="227"/>
      <c r="IP954" s="227"/>
      <c r="IQ954" s="227"/>
      <c r="IR954" s="227"/>
      <c r="IS954" s="227"/>
      <c r="IT954" s="227"/>
      <c r="IU954" s="227"/>
      <c r="IV954" s="227"/>
      <c r="IW954" s="227"/>
      <c r="IX954" s="227"/>
      <c r="IY954" s="227"/>
      <c r="IZ954" s="227"/>
      <c r="JA954" s="227"/>
      <c r="JB954" s="227"/>
      <c r="JC954" s="227"/>
      <c r="JD954" s="227"/>
      <c r="JE954" s="227"/>
      <c r="JF954" s="227"/>
      <c r="JG954" s="227"/>
      <c r="JH954" s="227"/>
      <c r="JI954" s="227"/>
      <c r="JJ954" s="227"/>
      <c r="JK954" s="227"/>
      <c r="JL954" s="227"/>
      <c r="JM954" s="227"/>
      <c r="JN954" s="227"/>
      <c r="JO954" s="227"/>
      <c r="JP954" s="227"/>
      <c r="JQ954" s="227"/>
      <c r="JR954" s="227"/>
      <c r="JS954" s="227"/>
      <c r="JT954" s="227"/>
      <c r="JU954" s="227"/>
      <c r="JV954" s="227"/>
      <c r="JW954" s="227"/>
      <c r="JX954" s="227"/>
      <c r="JY954" s="227"/>
      <c r="JZ954" s="227"/>
      <c r="KA954" s="227"/>
      <c r="KB954" s="227"/>
      <c r="KC954" s="227"/>
      <c r="KD954" s="227"/>
      <c r="KE954" s="227"/>
      <c r="KF954" s="227"/>
      <c r="KG954" s="227"/>
      <c r="KH954" s="227"/>
      <c r="KI954" s="227"/>
      <c r="KJ954" s="227"/>
      <c r="KK954" s="227"/>
      <c r="KL954" s="227"/>
      <c r="KM954" s="227"/>
      <c r="KN954" s="227"/>
      <c r="KO954" s="227"/>
      <c r="KP954" s="227"/>
      <c r="KQ954" s="227"/>
      <c r="KR954" s="227"/>
      <c r="KS954" s="227"/>
      <c r="KT954" s="227"/>
      <c r="KU954" s="227"/>
      <c r="KV954" s="227"/>
      <c r="KW954" s="227"/>
      <c r="KX954" s="227"/>
      <c r="KY954" s="227"/>
      <c r="KZ954" s="227"/>
      <c r="LA954" s="227"/>
      <c r="LB954" s="227"/>
      <c r="LC954" s="227"/>
      <c r="LD954" s="227"/>
      <c r="LE954" s="227"/>
      <c r="LF954" s="227"/>
      <c r="LG954" s="227"/>
      <c r="LH954" s="227"/>
      <c r="LI954" s="227"/>
      <c r="LJ954" s="227"/>
      <c r="LK954" s="227"/>
      <c r="LL954" s="227"/>
      <c r="LM954" s="227"/>
      <c r="LN954" s="227"/>
      <c r="LO954" s="227"/>
      <c r="LP954" s="227"/>
      <c r="LQ954" s="227"/>
      <c r="LR954" s="227"/>
      <c r="LS954" s="227"/>
      <c r="LT954" s="227"/>
      <c r="LU954" s="227"/>
      <c r="LV954" s="227"/>
      <c r="LW954" s="227"/>
      <c r="LX954" s="227"/>
      <c r="LY954" s="227"/>
      <c r="LZ954" s="227"/>
      <c r="MA954" s="227"/>
      <c r="MB954" s="227"/>
      <c r="MC954" s="227"/>
      <c r="MD954" s="227"/>
      <c r="ME954" s="227"/>
      <c r="MF954" s="227"/>
      <c r="MG954" s="227"/>
      <c r="MH954" s="227"/>
      <c r="MI954" s="227"/>
      <c r="MJ954" s="227"/>
      <c r="MK954" s="227"/>
      <c r="ML954" s="227"/>
      <c r="MM954" s="227"/>
      <c r="MN954" s="227"/>
      <c r="MO954" s="227"/>
      <c r="MP954" s="227"/>
      <c r="MQ954" s="227"/>
      <c r="MR954" s="227"/>
      <c r="MS954" s="227"/>
      <c r="MT954" s="227"/>
      <c r="MU954" s="227"/>
      <c r="MV954" s="227"/>
      <c r="MW954" s="227"/>
      <c r="MX954" s="227"/>
      <c r="MY954" s="227"/>
      <c r="MZ954" s="227"/>
      <c r="NA954" s="227"/>
      <c r="NB954" s="227"/>
      <c r="NC954" s="227"/>
      <c r="ND954" s="227"/>
      <c r="NE954" s="227"/>
      <c r="NF954" s="227"/>
      <c r="NG954" s="227"/>
      <c r="NH954" s="227"/>
      <c r="NI954" s="227"/>
      <c r="NJ954" s="227"/>
      <c r="NK954" s="227"/>
      <c r="NL954" s="227"/>
      <c r="NM954" s="227"/>
      <c r="NN954" s="227"/>
      <c r="NO954" s="227"/>
      <c r="NP954" s="227"/>
      <c r="NQ954" s="227"/>
      <c r="NR954" s="227"/>
      <c r="NS954" s="227"/>
      <c r="NT954" s="227"/>
      <c r="NU954" s="227"/>
      <c r="NV954" s="227"/>
      <c r="NW954" s="227"/>
      <c r="NX954" s="227"/>
      <c r="NY954" s="227"/>
      <c r="NZ954" s="227"/>
      <c r="OA954" s="227"/>
      <c r="OB954" s="227"/>
      <c r="OC954" s="227"/>
      <c r="OD954" s="227"/>
      <c r="OE954" s="227"/>
      <c r="OF954" s="227"/>
      <c r="OG954" s="227"/>
      <c r="OH954" s="227"/>
      <c r="OI954" s="227"/>
      <c r="OJ954" s="227"/>
      <c r="OK954" s="227"/>
      <c r="OL954" s="227"/>
      <c r="OM954" s="227"/>
      <c r="ON954" s="227"/>
      <c r="OO954" s="227"/>
      <c r="OP954" s="227"/>
      <c r="OQ954" s="227"/>
      <c r="OR954" s="227"/>
      <c r="OS954" s="227"/>
      <c r="OT954" s="227"/>
      <c r="OU954" s="227"/>
      <c r="OV954" s="227"/>
      <c r="OW954" s="227"/>
      <c r="OX954" s="227"/>
      <c r="OY954" s="227"/>
      <c r="OZ954" s="227"/>
      <c r="PA954" s="227"/>
      <c r="PB954" s="227"/>
      <c r="PC954" s="227"/>
      <c r="PD954" s="227"/>
      <c r="PE954" s="227"/>
      <c r="PF954" s="227"/>
      <c r="PG954" s="227"/>
      <c r="PH954" s="227"/>
      <c r="PI954" s="227"/>
      <c r="PJ954" s="227"/>
      <c r="PK954" s="227"/>
      <c r="PL954" s="227"/>
      <c r="PM954" s="227"/>
      <c r="PN954" s="227"/>
      <c r="PO954" s="227"/>
      <c r="PP954" s="227"/>
      <c r="PQ954" s="227"/>
      <c r="PR954" s="227"/>
      <c r="PS954" s="227"/>
      <c r="PT954" s="227"/>
      <c r="PU954" s="227"/>
      <c r="PV954" s="227"/>
      <c r="PW954" s="227"/>
      <c r="PX954" s="227"/>
      <c r="PY954" s="227"/>
      <c r="PZ954" s="227"/>
      <c r="QA954" s="227"/>
      <c r="QB954" s="227"/>
      <c r="QC954" s="227"/>
      <c r="QD954" s="227"/>
      <c r="QE954" s="227"/>
      <c r="QF954" s="227"/>
      <c r="QG954" s="227"/>
      <c r="QH954" s="227"/>
      <c r="QI954" s="227"/>
      <c r="QJ954" s="227"/>
      <c r="QK954" s="227"/>
      <c r="QL954" s="227"/>
      <c r="QM954" s="227"/>
      <c r="QN954" s="227"/>
      <c r="QO954" s="227"/>
      <c r="QP954" s="227"/>
      <c r="QQ954" s="227"/>
      <c r="QR954" s="227"/>
      <c r="QS954" s="227"/>
      <c r="QT954" s="227"/>
      <c r="QU954" s="227"/>
      <c r="QV954" s="227"/>
      <c r="QW954" s="227"/>
      <c r="QX954" s="227"/>
      <c r="QY954" s="227"/>
      <c r="QZ954" s="227"/>
      <c r="RA954" s="227"/>
      <c r="RB954" s="227"/>
      <c r="RC954" s="227"/>
      <c r="RD954" s="227"/>
      <c r="RE954" s="227"/>
      <c r="RF954" s="227"/>
      <c r="RG954" s="227"/>
      <c r="RH954" s="227"/>
      <c r="RI954" s="227"/>
      <c r="RJ954" s="227"/>
      <c r="RK954" s="227"/>
      <c r="RL954" s="227"/>
      <c r="RM954" s="227"/>
      <c r="RN954" s="227"/>
      <c r="RO954" s="227"/>
      <c r="RP954" s="227"/>
      <c r="RQ954" s="227"/>
      <c r="RR954" s="227"/>
      <c r="RS954" s="227"/>
      <c r="RT954" s="227"/>
      <c r="RU954" s="227"/>
      <c r="RV954" s="227"/>
      <c r="RW954" s="227"/>
      <c r="RX954" s="227"/>
      <c r="RY954" s="227"/>
      <c r="RZ954" s="227"/>
      <c r="SA954" s="227"/>
      <c r="SB954" s="227"/>
    </row>
    <row r="955" spans="1:496" ht="15" customHeight="1" x14ac:dyDescent="0.25">
      <c r="A955" s="228"/>
    </row>
    <row r="956" spans="1:496" ht="15" customHeight="1" x14ac:dyDescent="0.25">
      <c r="A956" s="228" t="s">
        <v>1189</v>
      </c>
      <c r="B956" s="228">
        <v>227</v>
      </c>
      <c r="E956" s="227" t="s">
        <v>776</v>
      </c>
    </row>
    <row r="957" spans="1:496" s="233" customFormat="1" ht="15" customHeight="1" x14ac:dyDescent="0.25">
      <c r="A957" s="231"/>
      <c r="B957" s="231"/>
      <c r="D957" s="231"/>
      <c r="F957" s="227"/>
      <c r="G957" s="227"/>
      <c r="H957" s="227"/>
      <c r="I957" s="227"/>
      <c r="J957" s="227"/>
      <c r="K957" s="227"/>
      <c r="L957" s="227"/>
      <c r="M957" s="227"/>
      <c r="N957" s="227"/>
      <c r="O957" s="227"/>
      <c r="P957" s="227"/>
      <c r="Q957" s="227"/>
      <c r="R957" s="227"/>
      <c r="S957" s="227"/>
      <c r="T957" s="227"/>
      <c r="U957" s="227"/>
      <c r="V957" s="227"/>
      <c r="W957" s="227"/>
      <c r="X957" s="227"/>
      <c r="Y957" s="227"/>
      <c r="Z957" s="227"/>
      <c r="AA957" s="227"/>
      <c r="AB957" s="227"/>
      <c r="AC957" s="227"/>
      <c r="AD957" s="227"/>
      <c r="AE957" s="227"/>
      <c r="AF957" s="227"/>
      <c r="AG957" s="227"/>
      <c r="AH957" s="227"/>
      <c r="AI957" s="227"/>
      <c r="AJ957" s="227"/>
      <c r="AK957" s="227"/>
      <c r="AL957" s="227"/>
      <c r="AM957" s="227"/>
      <c r="AN957" s="227"/>
      <c r="AO957" s="227"/>
      <c r="AP957" s="227"/>
      <c r="AQ957" s="227"/>
      <c r="AR957" s="227"/>
      <c r="AS957" s="227"/>
      <c r="AT957" s="227"/>
      <c r="AU957" s="227"/>
      <c r="AV957" s="227"/>
      <c r="AW957" s="227"/>
      <c r="AX957" s="227"/>
      <c r="AY957" s="227"/>
      <c r="AZ957" s="227"/>
      <c r="BA957" s="227"/>
      <c r="BB957" s="227"/>
      <c r="BC957" s="227"/>
      <c r="BD957" s="227"/>
      <c r="BE957" s="227"/>
      <c r="BF957" s="227"/>
      <c r="BG957" s="227"/>
      <c r="BH957" s="227"/>
      <c r="BI957" s="227"/>
      <c r="BJ957" s="227"/>
      <c r="BK957" s="227"/>
      <c r="BL957" s="227"/>
      <c r="BM957" s="227"/>
      <c r="BN957" s="227"/>
      <c r="BO957" s="227"/>
      <c r="BP957" s="227"/>
      <c r="BQ957" s="227"/>
      <c r="BR957" s="227"/>
      <c r="BS957" s="227"/>
      <c r="BT957" s="227"/>
      <c r="BU957" s="227"/>
      <c r="BV957" s="227"/>
      <c r="BW957" s="227"/>
      <c r="BX957" s="227"/>
      <c r="BY957" s="227"/>
      <c r="BZ957" s="227"/>
      <c r="CA957" s="227"/>
      <c r="CB957" s="227"/>
      <c r="CC957" s="227"/>
      <c r="CD957" s="227"/>
      <c r="CE957" s="227"/>
      <c r="CF957" s="227"/>
      <c r="CG957" s="227"/>
      <c r="CH957" s="227"/>
      <c r="CI957" s="227"/>
      <c r="CJ957" s="227"/>
      <c r="CK957" s="227"/>
      <c r="CL957" s="227"/>
      <c r="CM957" s="227"/>
      <c r="CN957" s="227"/>
      <c r="CO957" s="227"/>
      <c r="CP957" s="227"/>
      <c r="CQ957" s="227"/>
      <c r="CR957" s="227"/>
      <c r="CS957" s="227"/>
      <c r="CT957" s="227"/>
      <c r="CU957" s="227"/>
      <c r="CV957" s="227"/>
      <c r="CW957" s="227"/>
      <c r="CX957" s="227"/>
      <c r="CY957" s="227"/>
      <c r="CZ957" s="227"/>
      <c r="DA957" s="227"/>
      <c r="DB957" s="227"/>
      <c r="DC957" s="227"/>
      <c r="DD957" s="227"/>
      <c r="DE957" s="227"/>
      <c r="DF957" s="227"/>
      <c r="DG957" s="227"/>
      <c r="DH957" s="227"/>
      <c r="DI957" s="227"/>
      <c r="DJ957" s="227"/>
      <c r="DK957" s="227"/>
      <c r="DL957" s="227"/>
      <c r="DM957" s="227"/>
      <c r="DN957" s="227"/>
      <c r="DO957" s="227"/>
      <c r="DP957" s="227"/>
      <c r="DQ957" s="227"/>
      <c r="DR957" s="227"/>
      <c r="DS957" s="227"/>
      <c r="DT957" s="227"/>
      <c r="DU957" s="227"/>
      <c r="DV957" s="227"/>
      <c r="DW957" s="227"/>
      <c r="DX957" s="227"/>
      <c r="DY957" s="227"/>
      <c r="DZ957" s="227"/>
      <c r="EA957" s="227"/>
      <c r="EB957" s="227"/>
      <c r="EC957" s="227"/>
      <c r="ED957" s="227"/>
      <c r="EE957" s="227"/>
      <c r="EF957" s="227"/>
      <c r="EG957" s="227"/>
      <c r="EH957" s="227"/>
      <c r="EI957" s="227"/>
      <c r="EJ957" s="227"/>
      <c r="EK957" s="227"/>
      <c r="EL957" s="227"/>
      <c r="EM957" s="227"/>
      <c r="EN957" s="227"/>
      <c r="EO957" s="227"/>
      <c r="EP957" s="227"/>
      <c r="EQ957" s="227"/>
      <c r="ER957" s="227"/>
      <c r="ES957" s="227"/>
      <c r="ET957" s="227"/>
      <c r="EU957" s="227"/>
      <c r="EV957" s="227"/>
      <c r="EW957" s="227"/>
      <c r="EX957" s="227"/>
      <c r="EY957" s="227"/>
      <c r="EZ957" s="227"/>
      <c r="FA957" s="227"/>
      <c r="FB957" s="227"/>
      <c r="FC957" s="227"/>
      <c r="FD957" s="227"/>
      <c r="FE957" s="227"/>
      <c r="FF957" s="227"/>
      <c r="FG957" s="227"/>
      <c r="FH957" s="227"/>
      <c r="FI957" s="227"/>
      <c r="FJ957" s="227"/>
      <c r="FK957" s="227"/>
      <c r="FL957" s="227"/>
      <c r="FM957" s="227"/>
      <c r="FN957" s="227"/>
      <c r="FO957" s="227"/>
      <c r="FP957" s="227"/>
      <c r="FQ957" s="227"/>
      <c r="FR957" s="227"/>
      <c r="FS957" s="227"/>
      <c r="FT957" s="227"/>
      <c r="FU957" s="227"/>
      <c r="FV957" s="227"/>
      <c r="FW957" s="227"/>
      <c r="FX957" s="227"/>
      <c r="FY957" s="227"/>
      <c r="FZ957" s="227"/>
      <c r="GA957" s="227"/>
      <c r="GB957" s="227"/>
      <c r="GC957" s="227"/>
      <c r="GD957" s="227"/>
      <c r="GE957" s="227"/>
      <c r="GF957" s="227"/>
      <c r="GG957" s="227"/>
      <c r="GH957" s="227"/>
      <c r="GI957" s="227"/>
      <c r="GJ957" s="227"/>
      <c r="GK957" s="227"/>
      <c r="GL957" s="227"/>
      <c r="GM957" s="227"/>
      <c r="GN957" s="227"/>
      <c r="GO957" s="227"/>
      <c r="GP957" s="227"/>
      <c r="GQ957" s="227"/>
      <c r="GR957" s="227"/>
      <c r="GS957" s="227"/>
      <c r="GT957" s="227"/>
      <c r="GU957" s="227"/>
      <c r="GV957" s="227"/>
      <c r="GW957" s="227"/>
      <c r="GX957" s="227"/>
      <c r="GY957" s="227"/>
      <c r="GZ957" s="227"/>
      <c r="HA957" s="227"/>
      <c r="HB957" s="227"/>
      <c r="HC957" s="227"/>
      <c r="HD957" s="227"/>
      <c r="HE957" s="227"/>
      <c r="HF957" s="227"/>
      <c r="HG957" s="227"/>
      <c r="HH957" s="227"/>
      <c r="HI957" s="227"/>
      <c r="HJ957" s="227"/>
      <c r="HK957" s="227"/>
      <c r="HL957" s="227"/>
      <c r="HM957" s="227"/>
      <c r="HN957" s="227"/>
      <c r="HO957" s="227"/>
      <c r="HP957" s="227"/>
      <c r="HQ957" s="227"/>
      <c r="HR957" s="227"/>
      <c r="HS957" s="227"/>
      <c r="HT957" s="227"/>
      <c r="HU957" s="227"/>
      <c r="HV957" s="227"/>
      <c r="HW957" s="227"/>
      <c r="HX957" s="227"/>
      <c r="HY957" s="227"/>
      <c r="HZ957" s="227"/>
      <c r="IA957" s="227"/>
      <c r="IB957" s="227"/>
      <c r="IC957" s="227"/>
      <c r="ID957" s="227"/>
      <c r="IE957" s="227"/>
      <c r="IF957" s="227"/>
      <c r="IG957" s="227"/>
      <c r="IH957" s="227"/>
      <c r="II957" s="227"/>
      <c r="IJ957" s="227"/>
      <c r="IK957" s="227"/>
      <c r="IL957" s="227"/>
      <c r="IM957" s="227"/>
      <c r="IN957" s="227"/>
      <c r="IO957" s="227"/>
      <c r="IP957" s="227"/>
      <c r="IQ957" s="227"/>
      <c r="IR957" s="227"/>
      <c r="IS957" s="227"/>
      <c r="IT957" s="227"/>
      <c r="IU957" s="227"/>
      <c r="IV957" s="227"/>
      <c r="IW957" s="227"/>
      <c r="IX957" s="227"/>
      <c r="IY957" s="227"/>
      <c r="IZ957" s="227"/>
      <c r="JA957" s="227"/>
      <c r="JB957" s="227"/>
      <c r="JC957" s="227"/>
      <c r="JD957" s="227"/>
      <c r="JE957" s="227"/>
      <c r="JF957" s="227"/>
      <c r="JG957" s="227"/>
      <c r="JH957" s="227"/>
      <c r="JI957" s="227"/>
      <c r="JJ957" s="227"/>
      <c r="JK957" s="227"/>
      <c r="JL957" s="227"/>
      <c r="JM957" s="227"/>
      <c r="JN957" s="227"/>
      <c r="JO957" s="227"/>
      <c r="JP957" s="227"/>
      <c r="JQ957" s="227"/>
      <c r="JR957" s="227"/>
      <c r="JS957" s="227"/>
      <c r="JT957" s="227"/>
      <c r="JU957" s="227"/>
      <c r="JV957" s="227"/>
      <c r="JW957" s="227"/>
      <c r="JX957" s="227"/>
      <c r="JY957" s="227"/>
      <c r="JZ957" s="227"/>
      <c r="KA957" s="227"/>
      <c r="KB957" s="227"/>
      <c r="KC957" s="227"/>
      <c r="KD957" s="227"/>
      <c r="KE957" s="227"/>
      <c r="KF957" s="227"/>
      <c r="KG957" s="227"/>
      <c r="KH957" s="227"/>
      <c r="KI957" s="227"/>
      <c r="KJ957" s="227"/>
      <c r="KK957" s="227"/>
      <c r="KL957" s="227"/>
      <c r="KM957" s="227"/>
      <c r="KN957" s="227"/>
      <c r="KO957" s="227"/>
      <c r="KP957" s="227"/>
      <c r="KQ957" s="227"/>
      <c r="KR957" s="227"/>
      <c r="KS957" s="227"/>
      <c r="KT957" s="227"/>
      <c r="KU957" s="227"/>
      <c r="KV957" s="227"/>
      <c r="KW957" s="227"/>
      <c r="KX957" s="227"/>
      <c r="KY957" s="227"/>
      <c r="KZ957" s="227"/>
      <c r="LA957" s="227"/>
      <c r="LB957" s="227"/>
      <c r="LC957" s="227"/>
      <c r="LD957" s="227"/>
      <c r="LE957" s="227"/>
      <c r="LF957" s="227"/>
      <c r="LG957" s="227"/>
      <c r="LH957" s="227"/>
      <c r="LI957" s="227"/>
      <c r="LJ957" s="227"/>
      <c r="LK957" s="227"/>
      <c r="LL957" s="227"/>
      <c r="LM957" s="227"/>
      <c r="LN957" s="227"/>
      <c r="LO957" s="227"/>
      <c r="LP957" s="227"/>
      <c r="LQ957" s="227"/>
      <c r="LR957" s="227"/>
      <c r="LS957" s="227"/>
      <c r="LT957" s="227"/>
      <c r="LU957" s="227"/>
      <c r="LV957" s="227"/>
      <c r="LW957" s="227"/>
      <c r="LX957" s="227"/>
      <c r="LY957" s="227"/>
      <c r="LZ957" s="227"/>
      <c r="MA957" s="227"/>
      <c r="MB957" s="227"/>
      <c r="MC957" s="227"/>
      <c r="MD957" s="227"/>
      <c r="ME957" s="227"/>
      <c r="MF957" s="227"/>
      <c r="MG957" s="227"/>
      <c r="MH957" s="227"/>
      <c r="MI957" s="227"/>
      <c r="MJ957" s="227"/>
      <c r="MK957" s="227"/>
      <c r="ML957" s="227"/>
      <c r="MM957" s="227"/>
      <c r="MN957" s="227"/>
      <c r="MO957" s="227"/>
      <c r="MP957" s="227"/>
      <c r="MQ957" s="227"/>
      <c r="MR957" s="227"/>
      <c r="MS957" s="227"/>
      <c r="MT957" s="227"/>
      <c r="MU957" s="227"/>
      <c r="MV957" s="227"/>
      <c r="MW957" s="227"/>
      <c r="MX957" s="227"/>
      <c r="MY957" s="227"/>
      <c r="MZ957" s="227"/>
      <c r="NA957" s="227"/>
      <c r="NB957" s="227"/>
      <c r="NC957" s="227"/>
      <c r="ND957" s="227"/>
      <c r="NE957" s="227"/>
      <c r="NF957" s="227"/>
      <c r="NG957" s="227"/>
      <c r="NH957" s="227"/>
      <c r="NI957" s="227"/>
      <c r="NJ957" s="227"/>
      <c r="NK957" s="227"/>
      <c r="NL957" s="227"/>
      <c r="NM957" s="227"/>
      <c r="NN957" s="227"/>
      <c r="NO957" s="227"/>
      <c r="NP957" s="227"/>
      <c r="NQ957" s="227"/>
      <c r="NR957" s="227"/>
      <c r="NS957" s="227"/>
      <c r="NT957" s="227"/>
      <c r="NU957" s="227"/>
      <c r="NV957" s="227"/>
      <c r="NW957" s="227"/>
      <c r="NX957" s="227"/>
      <c r="NY957" s="227"/>
      <c r="NZ957" s="227"/>
      <c r="OA957" s="227"/>
      <c r="OB957" s="227"/>
      <c r="OC957" s="227"/>
      <c r="OD957" s="227"/>
      <c r="OE957" s="227"/>
      <c r="OF957" s="227"/>
      <c r="OG957" s="227"/>
      <c r="OH957" s="227"/>
      <c r="OI957" s="227"/>
      <c r="OJ957" s="227"/>
      <c r="OK957" s="227"/>
      <c r="OL957" s="227"/>
      <c r="OM957" s="227"/>
      <c r="ON957" s="227"/>
      <c r="OO957" s="227"/>
      <c r="OP957" s="227"/>
      <c r="OQ957" s="227"/>
      <c r="OR957" s="227"/>
      <c r="OS957" s="227"/>
      <c r="OT957" s="227"/>
      <c r="OU957" s="227"/>
      <c r="OV957" s="227"/>
      <c r="OW957" s="227"/>
      <c r="OX957" s="227"/>
      <c r="OY957" s="227"/>
      <c r="OZ957" s="227"/>
      <c r="PA957" s="227"/>
      <c r="PB957" s="227"/>
      <c r="PC957" s="227"/>
      <c r="PD957" s="227"/>
      <c r="PE957" s="227"/>
      <c r="PF957" s="227"/>
      <c r="PG957" s="227"/>
      <c r="PH957" s="227"/>
      <c r="PI957" s="227"/>
      <c r="PJ957" s="227"/>
      <c r="PK957" s="227"/>
      <c r="PL957" s="227"/>
      <c r="PM957" s="227"/>
      <c r="PN957" s="227"/>
      <c r="PO957" s="227"/>
      <c r="PP957" s="227"/>
      <c r="PQ957" s="227"/>
      <c r="PR957" s="227"/>
      <c r="PS957" s="227"/>
      <c r="PT957" s="227"/>
      <c r="PU957" s="227"/>
      <c r="PV957" s="227"/>
      <c r="PW957" s="227"/>
      <c r="PX957" s="227"/>
      <c r="PY957" s="227"/>
      <c r="PZ957" s="227"/>
      <c r="QA957" s="227"/>
      <c r="QB957" s="227"/>
      <c r="QC957" s="227"/>
      <c r="QD957" s="227"/>
      <c r="QE957" s="227"/>
      <c r="QF957" s="227"/>
      <c r="QG957" s="227"/>
      <c r="QH957" s="227"/>
      <c r="QI957" s="227"/>
      <c r="QJ957" s="227"/>
      <c r="QK957" s="227"/>
      <c r="QL957" s="227"/>
      <c r="QM957" s="227"/>
      <c r="QN957" s="227"/>
      <c r="QO957" s="227"/>
      <c r="QP957" s="227"/>
      <c r="QQ957" s="227"/>
      <c r="QR957" s="227"/>
      <c r="QS957" s="227"/>
      <c r="QT957" s="227"/>
      <c r="QU957" s="227"/>
      <c r="QV957" s="227"/>
      <c r="QW957" s="227"/>
      <c r="QX957" s="227"/>
      <c r="QY957" s="227"/>
      <c r="QZ957" s="227"/>
      <c r="RA957" s="227"/>
      <c r="RB957" s="227"/>
      <c r="RC957" s="227"/>
      <c r="RD957" s="227"/>
      <c r="RE957" s="227"/>
      <c r="RF957" s="227"/>
      <c r="RG957" s="227"/>
      <c r="RH957" s="227"/>
      <c r="RI957" s="227"/>
      <c r="RJ957" s="227"/>
      <c r="RK957" s="227"/>
      <c r="RL957" s="227"/>
      <c r="RM957" s="227"/>
      <c r="RN957" s="227"/>
      <c r="RO957" s="227"/>
      <c r="RP957" s="227"/>
      <c r="RQ957" s="227"/>
      <c r="RR957" s="227"/>
      <c r="RS957" s="227"/>
      <c r="RT957" s="227"/>
      <c r="RU957" s="227"/>
      <c r="RV957" s="227"/>
      <c r="RW957" s="227"/>
      <c r="RX957" s="227"/>
      <c r="RY957" s="227"/>
      <c r="RZ957" s="227"/>
      <c r="SA957" s="227"/>
      <c r="SB957" s="227"/>
    </row>
    <row r="958" spans="1:496" s="233" customFormat="1" ht="15" customHeight="1" x14ac:dyDescent="0.25">
      <c r="A958" s="231"/>
      <c r="B958" s="231"/>
      <c r="D958" s="231"/>
      <c r="F958" s="227"/>
      <c r="G958" s="227"/>
      <c r="H958" s="227"/>
      <c r="I958" s="227"/>
      <c r="J958" s="227"/>
      <c r="K958" s="227"/>
      <c r="L958" s="227"/>
      <c r="M958" s="227"/>
      <c r="N958" s="227"/>
      <c r="O958" s="227"/>
      <c r="P958" s="227"/>
      <c r="Q958" s="227"/>
      <c r="R958" s="227"/>
      <c r="S958" s="227"/>
      <c r="T958" s="227"/>
      <c r="U958" s="227"/>
      <c r="V958" s="227"/>
      <c r="W958" s="227"/>
      <c r="X958" s="227"/>
      <c r="Y958" s="227"/>
      <c r="Z958" s="227"/>
      <c r="AA958" s="227"/>
      <c r="AB958" s="227"/>
      <c r="AC958" s="227"/>
      <c r="AD958" s="227"/>
      <c r="AE958" s="227"/>
      <c r="AF958" s="227"/>
      <c r="AG958" s="227"/>
      <c r="AH958" s="227"/>
      <c r="AI958" s="227"/>
      <c r="AJ958" s="227"/>
      <c r="AK958" s="227"/>
      <c r="AL958" s="227"/>
      <c r="AM958" s="227"/>
      <c r="AN958" s="227"/>
      <c r="AO958" s="227"/>
      <c r="AP958" s="227"/>
      <c r="AQ958" s="227"/>
      <c r="AR958" s="227"/>
      <c r="AS958" s="227"/>
      <c r="AT958" s="227"/>
      <c r="AU958" s="227"/>
      <c r="AV958" s="227"/>
      <c r="AW958" s="227"/>
      <c r="AX958" s="227"/>
      <c r="AY958" s="227"/>
      <c r="AZ958" s="227"/>
      <c r="BA958" s="227"/>
      <c r="BB958" s="227"/>
      <c r="BC958" s="227"/>
      <c r="BD958" s="227"/>
      <c r="BE958" s="227"/>
      <c r="BF958" s="227"/>
      <c r="BG958" s="227"/>
      <c r="BH958" s="227"/>
      <c r="BI958" s="227"/>
      <c r="BJ958" s="227"/>
      <c r="BK958" s="227"/>
      <c r="BL958" s="227"/>
      <c r="BM958" s="227"/>
      <c r="BN958" s="227"/>
      <c r="BO958" s="227"/>
      <c r="BP958" s="227"/>
      <c r="BQ958" s="227"/>
      <c r="BR958" s="227"/>
      <c r="BS958" s="227"/>
      <c r="BT958" s="227"/>
      <c r="BU958" s="227"/>
      <c r="BV958" s="227"/>
      <c r="BW958" s="227"/>
      <c r="BX958" s="227"/>
      <c r="BY958" s="227"/>
      <c r="BZ958" s="227"/>
      <c r="CA958" s="227"/>
      <c r="CB958" s="227"/>
      <c r="CC958" s="227"/>
      <c r="CD958" s="227"/>
      <c r="CE958" s="227"/>
      <c r="CF958" s="227"/>
      <c r="CG958" s="227"/>
      <c r="CH958" s="227"/>
      <c r="CI958" s="227"/>
      <c r="CJ958" s="227"/>
      <c r="CK958" s="227"/>
      <c r="CL958" s="227"/>
      <c r="CM958" s="227"/>
      <c r="CN958" s="227"/>
      <c r="CO958" s="227"/>
      <c r="CP958" s="227"/>
      <c r="CQ958" s="227"/>
      <c r="CR958" s="227"/>
      <c r="CS958" s="227"/>
      <c r="CT958" s="227"/>
      <c r="CU958" s="227"/>
      <c r="CV958" s="227"/>
      <c r="CW958" s="227"/>
      <c r="CX958" s="227"/>
      <c r="CY958" s="227"/>
      <c r="CZ958" s="227"/>
      <c r="DA958" s="227"/>
      <c r="DB958" s="227"/>
      <c r="DC958" s="227"/>
      <c r="DD958" s="227"/>
      <c r="DE958" s="227"/>
      <c r="DF958" s="227"/>
      <c r="DG958" s="227"/>
      <c r="DH958" s="227"/>
      <c r="DI958" s="227"/>
      <c r="DJ958" s="227"/>
      <c r="DK958" s="227"/>
      <c r="DL958" s="227"/>
      <c r="DM958" s="227"/>
      <c r="DN958" s="227"/>
      <c r="DO958" s="227"/>
      <c r="DP958" s="227"/>
      <c r="DQ958" s="227"/>
      <c r="DR958" s="227"/>
      <c r="DS958" s="227"/>
      <c r="DT958" s="227"/>
      <c r="DU958" s="227"/>
      <c r="DV958" s="227"/>
      <c r="DW958" s="227"/>
      <c r="DX958" s="227"/>
      <c r="DY958" s="227"/>
      <c r="DZ958" s="227"/>
      <c r="EA958" s="227"/>
      <c r="EB958" s="227"/>
      <c r="EC958" s="227"/>
      <c r="ED958" s="227"/>
      <c r="EE958" s="227"/>
      <c r="EF958" s="227"/>
      <c r="EG958" s="227"/>
      <c r="EH958" s="227"/>
      <c r="EI958" s="227"/>
      <c r="EJ958" s="227"/>
      <c r="EK958" s="227"/>
      <c r="EL958" s="227"/>
      <c r="EM958" s="227"/>
      <c r="EN958" s="227"/>
      <c r="EO958" s="227"/>
      <c r="EP958" s="227"/>
      <c r="EQ958" s="227"/>
      <c r="ER958" s="227"/>
      <c r="ES958" s="227"/>
      <c r="ET958" s="227"/>
      <c r="EU958" s="227"/>
      <c r="EV958" s="227"/>
      <c r="EW958" s="227"/>
      <c r="EX958" s="227"/>
      <c r="EY958" s="227"/>
      <c r="EZ958" s="227"/>
      <c r="FA958" s="227"/>
      <c r="FB958" s="227"/>
      <c r="FC958" s="227"/>
      <c r="FD958" s="227"/>
      <c r="FE958" s="227"/>
      <c r="FF958" s="227"/>
      <c r="FG958" s="227"/>
      <c r="FH958" s="227"/>
      <c r="FI958" s="227"/>
      <c r="FJ958" s="227"/>
      <c r="FK958" s="227"/>
      <c r="FL958" s="227"/>
      <c r="FM958" s="227"/>
      <c r="FN958" s="227"/>
      <c r="FO958" s="227"/>
      <c r="FP958" s="227"/>
      <c r="FQ958" s="227"/>
      <c r="FR958" s="227"/>
      <c r="FS958" s="227"/>
      <c r="FT958" s="227"/>
      <c r="FU958" s="227"/>
      <c r="FV958" s="227"/>
      <c r="FW958" s="227"/>
      <c r="FX958" s="227"/>
      <c r="FY958" s="227"/>
      <c r="FZ958" s="227"/>
      <c r="GA958" s="227"/>
      <c r="GB958" s="227"/>
      <c r="GC958" s="227"/>
      <c r="GD958" s="227"/>
      <c r="GE958" s="227"/>
      <c r="GF958" s="227"/>
      <c r="GG958" s="227"/>
      <c r="GH958" s="227"/>
      <c r="GI958" s="227"/>
      <c r="GJ958" s="227"/>
      <c r="GK958" s="227"/>
      <c r="GL958" s="227"/>
      <c r="GM958" s="227"/>
      <c r="GN958" s="227"/>
      <c r="GO958" s="227"/>
      <c r="GP958" s="227"/>
      <c r="GQ958" s="227"/>
      <c r="GR958" s="227"/>
      <c r="GS958" s="227"/>
      <c r="GT958" s="227"/>
      <c r="GU958" s="227"/>
      <c r="GV958" s="227"/>
      <c r="GW958" s="227"/>
      <c r="GX958" s="227"/>
      <c r="GY958" s="227"/>
      <c r="GZ958" s="227"/>
      <c r="HA958" s="227"/>
      <c r="HB958" s="227"/>
      <c r="HC958" s="227"/>
      <c r="HD958" s="227"/>
      <c r="HE958" s="227"/>
      <c r="HF958" s="227"/>
      <c r="HG958" s="227"/>
      <c r="HH958" s="227"/>
      <c r="HI958" s="227"/>
      <c r="HJ958" s="227"/>
      <c r="HK958" s="227"/>
      <c r="HL958" s="227"/>
      <c r="HM958" s="227"/>
      <c r="HN958" s="227"/>
      <c r="HO958" s="227"/>
      <c r="HP958" s="227"/>
      <c r="HQ958" s="227"/>
      <c r="HR958" s="227"/>
      <c r="HS958" s="227"/>
      <c r="HT958" s="227"/>
      <c r="HU958" s="227"/>
      <c r="HV958" s="227"/>
      <c r="HW958" s="227"/>
      <c r="HX958" s="227"/>
      <c r="HY958" s="227"/>
      <c r="HZ958" s="227"/>
      <c r="IA958" s="227"/>
      <c r="IB958" s="227"/>
      <c r="IC958" s="227"/>
      <c r="ID958" s="227"/>
      <c r="IE958" s="227"/>
      <c r="IF958" s="227"/>
      <c r="IG958" s="227"/>
      <c r="IH958" s="227"/>
      <c r="II958" s="227"/>
      <c r="IJ958" s="227"/>
      <c r="IK958" s="227"/>
      <c r="IL958" s="227"/>
      <c r="IM958" s="227"/>
      <c r="IN958" s="227"/>
      <c r="IO958" s="227"/>
      <c r="IP958" s="227"/>
      <c r="IQ958" s="227"/>
      <c r="IR958" s="227"/>
      <c r="IS958" s="227"/>
      <c r="IT958" s="227"/>
      <c r="IU958" s="227"/>
      <c r="IV958" s="227"/>
      <c r="IW958" s="227"/>
      <c r="IX958" s="227"/>
      <c r="IY958" s="227"/>
      <c r="IZ958" s="227"/>
      <c r="JA958" s="227"/>
      <c r="JB958" s="227"/>
      <c r="JC958" s="227"/>
      <c r="JD958" s="227"/>
      <c r="JE958" s="227"/>
      <c r="JF958" s="227"/>
      <c r="JG958" s="227"/>
      <c r="JH958" s="227"/>
      <c r="JI958" s="227"/>
      <c r="JJ958" s="227"/>
      <c r="JK958" s="227"/>
      <c r="JL958" s="227"/>
      <c r="JM958" s="227"/>
      <c r="JN958" s="227"/>
      <c r="JO958" s="227"/>
      <c r="JP958" s="227"/>
      <c r="JQ958" s="227"/>
      <c r="JR958" s="227"/>
      <c r="JS958" s="227"/>
      <c r="JT958" s="227"/>
      <c r="JU958" s="227"/>
      <c r="JV958" s="227"/>
      <c r="JW958" s="227"/>
      <c r="JX958" s="227"/>
      <c r="JY958" s="227"/>
      <c r="JZ958" s="227"/>
      <c r="KA958" s="227"/>
      <c r="KB958" s="227"/>
      <c r="KC958" s="227"/>
      <c r="KD958" s="227"/>
      <c r="KE958" s="227"/>
      <c r="KF958" s="227"/>
      <c r="KG958" s="227"/>
      <c r="KH958" s="227"/>
      <c r="KI958" s="227"/>
      <c r="KJ958" s="227"/>
      <c r="KK958" s="227"/>
      <c r="KL958" s="227"/>
      <c r="KM958" s="227"/>
      <c r="KN958" s="227"/>
      <c r="KO958" s="227"/>
      <c r="KP958" s="227"/>
      <c r="KQ958" s="227"/>
      <c r="KR958" s="227"/>
      <c r="KS958" s="227"/>
      <c r="KT958" s="227"/>
      <c r="KU958" s="227"/>
      <c r="KV958" s="227"/>
      <c r="KW958" s="227"/>
      <c r="KX958" s="227"/>
      <c r="KY958" s="227"/>
      <c r="KZ958" s="227"/>
      <c r="LA958" s="227"/>
      <c r="LB958" s="227"/>
      <c r="LC958" s="227"/>
      <c r="LD958" s="227"/>
      <c r="LE958" s="227"/>
      <c r="LF958" s="227"/>
      <c r="LG958" s="227"/>
      <c r="LH958" s="227"/>
      <c r="LI958" s="227"/>
      <c r="LJ958" s="227"/>
      <c r="LK958" s="227"/>
      <c r="LL958" s="227"/>
      <c r="LM958" s="227"/>
      <c r="LN958" s="227"/>
      <c r="LO958" s="227"/>
      <c r="LP958" s="227"/>
      <c r="LQ958" s="227"/>
      <c r="LR958" s="227"/>
      <c r="LS958" s="227"/>
      <c r="LT958" s="227"/>
      <c r="LU958" s="227"/>
      <c r="LV958" s="227"/>
      <c r="LW958" s="227"/>
      <c r="LX958" s="227"/>
      <c r="LY958" s="227"/>
      <c r="LZ958" s="227"/>
      <c r="MA958" s="227"/>
      <c r="MB958" s="227"/>
      <c r="MC958" s="227"/>
      <c r="MD958" s="227"/>
      <c r="ME958" s="227"/>
      <c r="MF958" s="227"/>
      <c r="MG958" s="227"/>
      <c r="MH958" s="227"/>
      <c r="MI958" s="227"/>
      <c r="MJ958" s="227"/>
      <c r="MK958" s="227"/>
      <c r="ML958" s="227"/>
      <c r="MM958" s="227"/>
      <c r="MN958" s="227"/>
      <c r="MO958" s="227"/>
      <c r="MP958" s="227"/>
      <c r="MQ958" s="227"/>
      <c r="MR958" s="227"/>
      <c r="MS958" s="227"/>
      <c r="MT958" s="227"/>
      <c r="MU958" s="227"/>
      <c r="MV958" s="227"/>
      <c r="MW958" s="227"/>
      <c r="MX958" s="227"/>
      <c r="MY958" s="227"/>
      <c r="MZ958" s="227"/>
      <c r="NA958" s="227"/>
      <c r="NB958" s="227"/>
      <c r="NC958" s="227"/>
      <c r="ND958" s="227"/>
      <c r="NE958" s="227"/>
      <c r="NF958" s="227"/>
      <c r="NG958" s="227"/>
      <c r="NH958" s="227"/>
      <c r="NI958" s="227"/>
      <c r="NJ958" s="227"/>
      <c r="NK958" s="227"/>
      <c r="NL958" s="227"/>
      <c r="NM958" s="227"/>
      <c r="NN958" s="227"/>
      <c r="NO958" s="227"/>
      <c r="NP958" s="227"/>
      <c r="NQ958" s="227"/>
      <c r="NR958" s="227"/>
      <c r="NS958" s="227"/>
      <c r="NT958" s="227"/>
      <c r="NU958" s="227"/>
      <c r="NV958" s="227"/>
      <c r="NW958" s="227"/>
      <c r="NX958" s="227"/>
      <c r="NY958" s="227"/>
      <c r="NZ958" s="227"/>
      <c r="OA958" s="227"/>
      <c r="OB958" s="227"/>
      <c r="OC958" s="227"/>
      <c r="OD958" s="227"/>
      <c r="OE958" s="227"/>
      <c r="OF958" s="227"/>
      <c r="OG958" s="227"/>
      <c r="OH958" s="227"/>
      <c r="OI958" s="227"/>
      <c r="OJ958" s="227"/>
      <c r="OK958" s="227"/>
      <c r="OL958" s="227"/>
      <c r="OM958" s="227"/>
      <c r="ON958" s="227"/>
      <c r="OO958" s="227"/>
      <c r="OP958" s="227"/>
      <c r="OQ958" s="227"/>
      <c r="OR958" s="227"/>
      <c r="OS958" s="227"/>
      <c r="OT958" s="227"/>
      <c r="OU958" s="227"/>
      <c r="OV958" s="227"/>
      <c r="OW958" s="227"/>
      <c r="OX958" s="227"/>
      <c r="OY958" s="227"/>
      <c r="OZ958" s="227"/>
      <c r="PA958" s="227"/>
      <c r="PB958" s="227"/>
      <c r="PC958" s="227"/>
      <c r="PD958" s="227"/>
      <c r="PE958" s="227"/>
      <c r="PF958" s="227"/>
      <c r="PG958" s="227"/>
      <c r="PH958" s="227"/>
      <c r="PI958" s="227"/>
      <c r="PJ958" s="227"/>
      <c r="PK958" s="227"/>
      <c r="PL958" s="227"/>
      <c r="PM958" s="227"/>
      <c r="PN958" s="227"/>
      <c r="PO958" s="227"/>
      <c r="PP958" s="227"/>
      <c r="PQ958" s="227"/>
      <c r="PR958" s="227"/>
      <c r="PS958" s="227"/>
      <c r="PT958" s="227"/>
      <c r="PU958" s="227"/>
      <c r="PV958" s="227"/>
      <c r="PW958" s="227"/>
      <c r="PX958" s="227"/>
      <c r="PY958" s="227"/>
      <c r="PZ958" s="227"/>
      <c r="QA958" s="227"/>
      <c r="QB958" s="227"/>
      <c r="QC958" s="227"/>
      <c r="QD958" s="227"/>
      <c r="QE958" s="227"/>
      <c r="QF958" s="227"/>
      <c r="QG958" s="227"/>
      <c r="QH958" s="227"/>
      <c r="QI958" s="227"/>
      <c r="QJ958" s="227"/>
      <c r="QK958" s="227"/>
      <c r="QL958" s="227"/>
      <c r="QM958" s="227"/>
      <c r="QN958" s="227"/>
      <c r="QO958" s="227"/>
      <c r="QP958" s="227"/>
      <c r="QQ958" s="227"/>
      <c r="QR958" s="227"/>
      <c r="QS958" s="227"/>
      <c r="QT958" s="227"/>
      <c r="QU958" s="227"/>
      <c r="QV958" s="227"/>
      <c r="QW958" s="227"/>
      <c r="QX958" s="227"/>
      <c r="QY958" s="227"/>
      <c r="QZ958" s="227"/>
      <c r="RA958" s="227"/>
      <c r="RB958" s="227"/>
      <c r="RC958" s="227"/>
      <c r="RD958" s="227"/>
      <c r="RE958" s="227"/>
      <c r="RF958" s="227"/>
      <c r="RG958" s="227"/>
      <c r="RH958" s="227"/>
      <c r="RI958" s="227"/>
      <c r="RJ958" s="227"/>
      <c r="RK958" s="227"/>
      <c r="RL958" s="227"/>
      <c r="RM958" s="227"/>
      <c r="RN958" s="227"/>
      <c r="RO958" s="227"/>
      <c r="RP958" s="227"/>
      <c r="RQ958" s="227"/>
      <c r="RR958" s="227"/>
      <c r="RS958" s="227"/>
      <c r="RT958" s="227"/>
      <c r="RU958" s="227"/>
      <c r="RV958" s="227"/>
      <c r="RW958" s="227"/>
      <c r="RX958" s="227"/>
      <c r="RY958" s="227"/>
      <c r="RZ958" s="227"/>
      <c r="SA958" s="227"/>
      <c r="SB958" s="227"/>
    </row>
    <row r="959" spans="1:496" s="233" customFormat="1" ht="15" customHeight="1" x14ac:dyDescent="0.25">
      <c r="A959" s="231"/>
      <c r="B959" s="231"/>
      <c r="D959" s="231"/>
      <c r="F959" s="227"/>
      <c r="G959" s="227"/>
      <c r="H959" s="227"/>
      <c r="I959" s="227"/>
      <c r="J959" s="227"/>
      <c r="K959" s="227"/>
      <c r="L959" s="227"/>
      <c r="M959" s="227"/>
      <c r="N959" s="227"/>
      <c r="O959" s="227"/>
      <c r="P959" s="227"/>
      <c r="Q959" s="227"/>
      <c r="R959" s="227"/>
      <c r="S959" s="227"/>
      <c r="T959" s="227"/>
      <c r="U959" s="227"/>
      <c r="V959" s="227"/>
      <c r="W959" s="227"/>
      <c r="X959" s="227"/>
      <c r="Y959" s="227"/>
      <c r="Z959" s="227"/>
      <c r="AA959" s="227"/>
      <c r="AB959" s="227"/>
      <c r="AC959" s="227"/>
      <c r="AD959" s="227"/>
      <c r="AE959" s="227"/>
      <c r="AF959" s="227"/>
      <c r="AG959" s="227"/>
      <c r="AH959" s="227"/>
      <c r="AI959" s="227"/>
      <c r="AJ959" s="227"/>
      <c r="AK959" s="227"/>
      <c r="AL959" s="227"/>
      <c r="AM959" s="227"/>
      <c r="AN959" s="227"/>
      <c r="AO959" s="227"/>
      <c r="AP959" s="227"/>
      <c r="AQ959" s="227"/>
      <c r="AR959" s="227"/>
      <c r="AS959" s="227"/>
      <c r="AT959" s="227"/>
      <c r="AU959" s="227"/>
      <c r="AV959" s="227"/>
      <c r="AW959" s="227"/>
      <c r="AX959" s="227"/>
      <c r="AY959" s="227"/>
      <c r="AZ959" s="227"/>
      <c r="BA959" s="227"/>
      <c r="BB959" s="227"/>
      <c r="BC959" s="227"/>
      <c r="BD959" s="227"/>
      <c r="BE959" s="227"/>
      <c r="BF959" s="227"/>
      <c r="BG959" s="227"/>
      <c r="BH959" s="227"/>
      <c r="BI959" s="227"/>
      <c r="BJ959" s="227"/>
      <c r="BK959" s="227"/>
      <c r="BL959" s="227"/>
      <c r="BM959" s="227"/>
      <c r="BN959" s="227"/>
      <c r="BO959" s="227"/>
      <c r="BP959" s="227"/>
      <c r="BQ959" s="227"/>
      <c r="BR959" s="227"/>
      <c r="BS959" s="227"/>
      <c r="BT959" s="227"/>
      <c r="BU959" s="227"/>
      <c r="BV959" s="227"/>
      <c r="BW959" s="227"/>
      <c r="BX959" s="227"/>
      <c r="BY959" s="227"/>
      <c r="BZ959" s="227"/>
      <c r="CA959" s="227"/>
      <c r="CB959" s="227"/>
      <c r="CC959" s="227"/>
      <c r="CD959" s="227"/>
      <c r="CE959" s="227"/>
      <c r="CF959" s="227"/>
      <c r="CG959" s="227"/>
      <c r="CH959" s="227"/>
      <c r="CI959" s="227"/>
      <c r="CJ959" s="227"/>
      <c r="CK959" s="227"/>
      <c r="CL959" s="227"/>
      <c r="CM959" s="227"/>
      <c r="CN959" s="227"/>
      <c r="CO959" s="227"/>
      <c r="CP959" s="227"/>
      <c r="CQ959" s="227"/>
      <c r="CR959" s="227"/>
      <c r="CS959" s="227"/>
      <c r="CT959" s="227"/>
      <c r="CU959" s="227"/>
      <c r="CV959" s="227"/>
      <c r="CW959" s="227"/>
      <c r="CX959" s="227"/>
      <c r="CY959" s="227"/>
      <c r="CZ959" s="227"/>
      <c r="DA959" s="227"/>
      <c r="DB959" s="227"/>
      <c r="DC959" s="227"/>
      <c r="DD959" s="227"/>
      <c r="DE959" s="227"/>
      <c r="DF959" s="227"/>
      <c r="DG959" s="227"/>
      <c r="DH959" s="227"/>
      <c r="DI959" s="227"/>
      <c r="DJ959" s="227"/>
      <c r="DK959" s="227"/>
      <c r="DL959" s="227"/>
      <c r="DM959" s="227"/>
      <c r="DN959" s="227"/>
      <c r="DO959" s="227"/>
      <c r="DP959" s="227"/>
      <c r="DQ959" s="227"/>
      <c r="DR959" s="227"/>
      <c r="DS959" s="227"/>
      <c r="DT959" s="227"/>
      <c r="DU959" s="227"/>
      <c r="DV959" s="227"/>
      <c r="DW959" s="227"/>
      <c r="DX959" s="227"/>
      <c r="DY959" s="227"/>
      <c r="DZ959" s="227"/>
      <c r="EA959" s="227"/>
      <c r="EB959" s="227"/>
      <c r="EC959" s="227"/>
      <c r="ED959" s="227"/>
      <c r="EE959" s="227"/>
      <c r="EF959" s="227"/>
      <c r="EG959" s="227"/>
      <c r="EH959" s="227"/>
      <c r="EI959" s="227"/>
      <c r="EJ959" s="227"/>
      <c r="EK959" s="227"/>
      <c r="EL959" s="227"/>
      <c r="EM959" s="227"/>
      <c r="EN959" s="227"/>
      <c r="EO959" s="227"/>
      <c r="EP959" s="227"/>
      <c r="EQ959" s="227"/>
      <c r="ER959" s="227"/>
      <c r="ES959" s="227"/>
      <c r="ET959" s="227"/>
      <c r="EU959" s="227"/>
      <c r="EV959" s="227"/>
      <c r="EW959" s="227"/>
      <c r="EX959" s="227"/>
      <c r="EY959" s="227"/>
      <c r="EZ959" s="227"/>
      <c r="FA959" s="227"/>
      <c r="FB959" s="227"/>
      <c r="FC959" s="227"/>
      <c r="FD959" s="227"/>
      <c r="FE959" s="227"/>
      <c r="FF959" s="227"/>
      <c r="FG959" s="227"/>
      <c r="FH959" s="227"/>
      <c r="FI959" s="227"/>
      <c r="FJ959" s="227"/>
      <c r="FK959" s="227"/>
      <c r="FL959" s="227"/>
      <c r="FM959" s="227"/>
      <c r="FN959" s="227"/>
      <c r="FO959" s="227"/>
      <c r="FP959" s="227"/>
      <c r="FQ959" s="227"/>
      <c r="FR959" s="227"/>
      <c r="FS959" s="227"/>
      <c r="FT959" s="227"/>
      <c r="FU959" s="227"/>
      <c r="FV959" s="227"/>
      <c r="FW959" s="227"/>
      <c r="FX959" s="227"/>
      <c r="FY959" s="227"/>
      <c r="FZ959" s="227"/>
      <c r="GA959" s="227"/>
      <c r="GB959" s="227"/>
      <c r="GC959" s="227"/>
      <c r="GD959" s="227"/>
      <c r="GE959" s="227"/>
      <c r="GF959" s="227"/>
      <c r="GG959" s="227"/>
      <c r="GH959" s="227"/>
      <c r="GI959" s="227"/>
      <c r="GJ959" s="227"/>
      <c r="GK959" s="227"/>
      <c r="GL959" s="227"/>
      <c r="GM959" s="227"/>
      <c r="GN959" s="227"/>
      <c r="GO959" s="227"/>
      <c r="GP959" s="227"/>
      <c r="GQ959" s="227"/>
      <c r="GR959" s="227"/>
      <c r="GS959" s="227"/>
      <c r="GT959" s="227"/>
      <c r="GU959" s="227"/>
      <c r="GV959" s="227"/>
      <c r="GW959" s="227"/>
      <c r="GX959" s="227"/>
      <c r="GY959" s="227"/>
      <c r="GZ959" s="227"/>
      <c r="HA959" s="227"/>
      <c r="HB959" s="227"/>
      <c r="HC959" s="227"/>
      <c r="HD959" s="227"/>
      <c r="HE959" s="227"/>
      <c r="HF959" s="227"/>
      <c r="HG959" s="227"/>
      <c r="HH959" s="227"/>
      <c r="HI959" s="227"/>
      <c r="HJ959" s="227"/>
      <c r="HK959" s="227"/>
      <c r="HL959" s="227"/>
      <c r="HM959" s="227"/>
      <c r="HN959" s="227"/>
      <c r="HO959" s="227"/>
      <c r="HP959" s="227"/>
      <c r="HQ959" s="227"/>
      <c r="HR959" s="227"/>
      <c r="HS959" s="227"/>
      <c r="HT959" s="227"/>
      <c r="HU959" s="227"/>
      <c r="HV959" s="227"/>
      <c r="HW959" s="227"/>
      <c r="HX959" s="227"/>
      <c r="HY959" s="227"/>
      <c r="HZ959" s="227"/>
      <c r="IA959" s="227"/>
      <c r="IB959" s="227"/>
      <c r="IC959" s="227"/>
      <c r="ID959" s="227"/>
      <c r="IE959" s="227"/>
      <c r="IF959" s="227"/>
      <c r="IG959" s="227"/>
      <c r="IH959" s="227"/>
      <c r="II959" s="227"/>
      <c r="IJ959" s="227"/>
      <c r="IK959" s="227"/>
      <c r="IL959" s="227"/>
      <c r="IM959" s="227"/>
      <c r="IN959" s="227"/>
      <c r="IO959" s="227"/>
      <c r="IP959" s="227"/>
      <c r="IQ959" s="227"/>
      <c r="IR959" s="227"/>
      <c r="IS959" s="227"/>
      <c r="IT959" s="227"/>
      <c r="IU959" s="227"/>
      <c r="IV959" s="227"/>
      <c r="IW959" s="227"/>
      <c r="IX959" s="227"/>
      <c r="IY959" s="227"/>
      <c r="IZ959" s="227"/>
      <c r="JA959" s="227"/>
      <c r="JB959" s="227"/>
      <c r="JC959" s="227"/>
      <c r="JD959" s="227"/>
      <c r="JE959" s="227"/>
      <c r="JF959" s="227"/>
      <c r="JG959" s="227"/>
      <c r="JH959" s="227"/>
      <c r="JI959" s="227"/>
      <c r="JJ959" s="227"/>
      <c r="JK959" s="227"/>
      <c r="JL959" s="227"/>
      <c r="JM959" s="227"/>
      <c r="JN959" s="227"/>
      <c r="JO959" s="227"/>
      <c r="JP959" s="227"/>
      <c r="JQ959" s="227"/>
      <c r="JR959" s="227"/>
      <c r="JS959" s="227"/>
      <c r="JT959" s="227"/>
      <c r="JU959" s="227"/>
      <c r="JV959" s="227"/>
      <c r="JW959" s="227"/>
      <c r="JX959" s="227"/>
      <c r="JY959" s="227"/>
      <c r="JZ959" s="227"/>
      <c r="KA959" s="227"/>
      <c r="KB959" s="227"/>
      <c r="KC959" s="227"/>
      <c r="KD959" s="227"/>
      <c r="KE959" s="227"/>
      <c r="KF959" s="227"/>
      <c r="KG959" s="227"/>
      <c r="KH959" s="227"/>
      <c r="KI959" s="227"/>
      <c r="KJ959" s="227"/>
      <c r="KK959" s="227"/>
      <c r="KL959" s="227"/>
      <c r="KM959" s="227"/>
      <c r="KN959" s="227"/>
      <c r="KO959" s="227"/>
      <c r="KP959" s="227"/>
      <c r="KQ959" s="227"/>
      <c r="KR959" s="227"/>
      <c r="KS959" s="227"/>
      <c r="KT959" s="227"/>
      <c r="KU959" s="227"/>
      <c r="KV959" s="227"/>
      <c r="KW959" s="227"/>
      <c r="KX959" s="227"/>
      <c r="KY959" s="227"/>
      <c r="KZ959" s="227"/>
      <c r="LA959" s="227"/>
      <c r="LB959" s="227"/>
      <c r="LC959" s="227"/>
      <c r="LD959" s="227"/>
      <c r="LE959" s="227"/>
      <c r="LF959" s="227"/>
      <c r="LG959" s="227"/>
      <c r="LH959" s="227"/>
      <c r="LI959" s="227"/>
      <c r="LJ959" s="227"/>
      <c r="LK959" s="227"/>
      <c r="LL959" s="227"/>
      <c r="LM959" s="227"/>
      <c r="LN959" s="227"/>
      <c r="LO959" s="227"/>
      <c r="LP959" s="227"/>
      <c r="LQ959" s="227"/>
      <c r="LR959" s="227"/>
      <c r="LS959" s="227"/>
      <c r="LT959" s="227"/>
      <c r="LU959" s="227"/>
      <c r="LV959" s="227"/>
      <c r="LW959" s="227"/>
      <c r="LX959" s="227"/>
      <c r="LY959" s="227"/>
      <c r="LZ959" s="227"/>
      <c r="MA959" s="227"/>
      <c r="MB959" s="227"/>
      <c r="MC959" s="227"/>
      <c r="MD959" s="227"/>
      <c r="ME959" s="227"/>
      <c r="MF959" s="227"/>
      <c r="MG959" s="227"/>
      <c r="MH959" s="227"/>
      <c r="MI959" s="227"/>
      <c r="MJ959" s="227"/>
      <c r="MK959" s="227"/>
      <c r="ML959" s="227"/>
      <c r="MM959" s="227"/>
      <c r="MN959" s="227"/>
      <c r="MO959" s="227"/>
      <c r="MP959" s="227"/>
      <c r="MQ959" s="227"/>
      <c r="MR959" s="227"/>
      <c r="MS959" s="227"/>
      <c r="MT959" s="227"/>
      <c r="MU959" s="227"/>
      <c r="MV959" s="227"/>
      <c r="MW959" s="227"/>
      <c r="MX959" s="227"/>
      <c r="MY959" s="227"/>
      <c r="MZ959" s="227"/>
      <c r="NA959" s="227"/>
      <c r="NB959" s="227"/>
      <c r="NC959" s="227"/>
      <c r="ND959" s="227"/>
      <c r="NE959" s="227"/>
      <c r="NF959" s="227"/>
      <c r="NG959" s="227"/>
      <c r="NH959" s="227"/>
      <c r="NI959" s="227"/>
      <c r="NJ959" s="227"/>
      <c r="NK959" s="227"/>
      <c r="NL959" s="227"/>
      <c r="NM959" s="227"/>
      <c r="NN959" s="227"/>
      <c r="NO959" s="227"/>
      <c r="NP959" s="227"/>
      <c r="NQ959" s="227"/>
      <c r="NR959" s="227"/>
      <c r="NS959" s="227"/>
      <c r="NT959" s="227"/>
      <c r="NU959" s="227"/>
      <c r="NV959" s="227"/>
      <c r="NW959" s="227"/>
      <c r="NX959" s="227"/>
      <c r="NY959" s="227"/>
      <c r="NZ959" s="227"/>
      <c r="OA959" s="227"/>
      <c r="OB959" s="227"/>
      <c r="OC959" s="227"/>
      <c r="OD959" s="227"/>
      <c r="OE959" s="227"/>
      <c r="OF959" s="227"/>
      <c r="OG959" s="227"/>
      <c r="OH959" s="227"/>
      <c r="OI959" s="227"/>
      <c r="OJ959" s="227"/>
      <c r="OK959" s="227"/>
      <c r="OL959" s="227"/>
      <c r="OM959" s="227"/>
      <c r="ON959" s="227"/>
      <c r="OO959" s="227"/>
      <c r="OP959" s="227"/>
      <c r="OQ959" s="227"/>
      <c r="OR959" s="227"/>
      <c r="OS959" s="227"/>
      <c r="OT959" s="227"/>
      <c r="OU959" s="227"/>
      <c r="OV959" s="227"/>
      <c r="OW959" s="227"/>
      <c r="OX959" s="227"/>
      <c r="OY959" s="227"/>
      <c r="OZ959" s="227"/>
      <c r="PA959" s="227"/>
      <c r="PB959" s="227"/>
      <c r="PC959" s="227"/>
      <c r="PD959" s="227"/>
      <c r="PE959" s="227"/>
      <c r="PF959" s="227"/>
      <c r="PG959" s="227"/>
      <c r="PH959" s="227"/>
      <c r="PI959" s="227"/>
      <c r="PJ959" s="227"/>
      <c r="PK959" s="227"/>
      <c r="PL959" s="227"/>
      <c r="PM959" s="227"/>
      <c r="PN959" s="227"/>
      <c r="PO959" s="227"/>
      <c r="PP959" s="227"/>
      <c r="PQ959" s="227"/>
      <c r="PR959" s="227"/>
      <c r="PS959" s="227"/>
      <c r="PT959" s="227"/>
      <c r="PU959" s="227"/>
      <c r="PV959" s="227"/>
      <c r="PW959" s="227"/>
      <c r="PX959" s="227"/>
      <c r="PY959" s="227"/>
      <c r="PZ959" s="227"/>
      <c r="QA959" s="227"/>
      <c r="QB959" s="227"/>
      <c r="QC959" s="227"/>
      <c r="QD959" s="227"/>
      <c r="QE959" s="227"/>
      <c r="QF959" s="227"/>
      <c r="QG959" s="227"/>
      <c r="QH959" s="227"/>
      <c r="QI959" s="227"/>
      <c r="QJ959" s="227"/>
      <c r="QK959" s="227"/>
      <c r="QL959" s="227"/>
      <c r="QM959" s="227"/>
      <c r="QN959" s="227"/>
      <c r="QO959" s="227"/>
      <c r="QP959" s="227"/>
      <c r="QQ959" s="227"/>
      <c r="QR959" s="227"/>
      <c r="QS959" s="227"/>
      <c r="QT959" s="227"/>
      <c r="QU959" s="227"/>
      <c r="QV959" s="227"/>
      <c r="QW959" s="227"/>
      <c r="QX959" s="227"/>
      <c r="QY959" s="227"/>
      <c r="QZ959" s="227"/>
      <c r="RA959" s="227"/>
      <c r="RB959" s="227"/>
      <c r="RC959" s="227"/>
      <c r="RD959" s="227"/>
      <c r="RE959" s="227"/>
      <c r="RF959" s="227"/>
      <c r="RG959" s="227"/>
      <c r="RH959" s="227"/>
      <c r="RI959" s="227"/>
      <c r="RJ959" s="227"/>
      <c r="RK959" s="227"/>
      <c r="RL959" s="227"/>
      <c r="RM959" s="227"/>
      <c r="RN959" s="227"/>
      <c r="RO959" s="227"/>
      <c r="RP959" s="227"/>
      <c r="RQ959" s="227"/>
      <c r="RR959" s="227"/>
      <c r="RS959" s="227"/>
      <c r="RT959" s="227"/>
      <c r="RU959" s="227"/>
      <c r="RV959" s="227"/>
      <c r="RW959" s="227"/>
      <c r="RX959" s="227"/>
      <c r="RY959" s="227"/>
      <c r="RZ959" s="227"/>
      <c r="SA959" s="227"/>
      <c r="SB959" s="227"/>
    </row>
    <row r="960" spans="1:496" s="233" customFormat="1" ht="15" customHeight="1" x14ac:dyDescent="0.25">
      <c r="A960" s="231"/>
      <c r="B960" s="231"/>
      <c r="D960" s="231"/>
      <c r="F960" s="227"/>
      <c r="G960" s="227"/>
      <c r="H960" s="227"/>
      <c r="I960" s="227"/>
      <c r="J960" s="227"/>
      <c r="K960" s="227"/>
      <c r="L960" s="227"/>
      <c r="M960" s="227"/>
      <c r="N960" s="227"/>
      <c r="O960" s="227"/>
      <c r="P960" s="227"/>
      <c r="Q960" s="227"/>
      <c r="R960" s="227"/>
      <c r="S960" s="227"/>
      <c r="T960" s="227"/>
      <c r="U960" s="227"/>
      <c r="V960" s="227"/>
      <c r="W960" s="227"/>
      <c r="X960" s="227"/>
      <c r="Y960" s="227"/>
      <c r="Z960" s="227"/>
      <c r="AA960" s="227"/>
      <c r="AB960" s="227"/>
      <c r="AC960" s="227"/>
      <c r="AD960" s="227"/>
      <c r="AE960" s="227"/>
      <c r="AF960" s="227"/>
      <c r="AG960" s="227"/>
      <c r="AH960" s="227"/>
      <c r="AI960" s="227"/>
      <c r="AJ960" s="227"/>
      <c r="AK960" s="227"/>
      <c r="AL960" s="227"/>
      <c r="AM960" s="227"/>
      <c r="AN960" s="227"/>
      <c r="AO960" s="227"/>
      <c r="AP960" s="227"/>
      <c r="AQ960" s="227"/>
      <c r="AR960" s="227"/>
      <c r="AS960" s="227"/>
      <c r="AT960" s="227"/>
      <c r="AU960" s="227"/>
      <c r="AV960" s="227"/>
      <c r="AW960" s="227"/>
      <c r="AX960" s="227"/>
      <c r="AY960" s="227"/>
      <c r="AZ960" s="227"/>
      <c r="BA960" s="227"/>
      <c r="BB960" s="227"/>
      <c r="BC960" s="227"/>
      <c r="BD960" s="227"/>
      <c r="BE960" s="227"/>
      <c r="BF960" s="227"/>
      <c r="BG960" s="227"/>
      <c r="BH960" s="227"/>
      <c r="BI960" s="227"/>
      <c r="BJ960" s="227"/>
      <c r="BK960" s="227"/>
      <c r="BL960" s="227"/>
      <c r="BM960" s="227"/>
      <c r="BN960" s="227"/>
      <c r="BO960" s="227"/>
      <c r="BP960" s="227"/>
      <c r="BQ960" s="227"/>
      <c r="BR960" s="227"/>
      <c r="BS960" s="227"/>
      <c r="BT960" s="227"/>
      <c r="BU960" s="227"/>
      <c r="BV960" s="227"/>
      <c r="BW960" s="227"/>
      <c r="BX960" s="227"/>
      <c r="BY960" s="227"/>
      <c r="BZ960" s="227"/>
      <c r="CA960" s="227"/>
      <c r="CB960" s="227"/>
      <c r="CC960" s="227"/>
      <c r="CD960" s="227"/>
      <c r="CE960" s="227"/>
      <c r="CF960" s="227"/>
      <c r="CG960" s="227"/>
      <c r="CH960" s="227"/>
      <c r="CI960" s="227"/>
      <c r="CJ960" s="227"/>
      <c r="CK960" s="227"/>
      <c r="CL960" s="227"/>
      <c r="CM960" s="227"/>
      <c r="CN960" s="227"/>
      <c r="CO960" s="227"/>
      <c r="CP960" s="227"/>
      <c r="CQ960" s="227"/>
      <c r="CR960" s="227"/>
      <c r="CS960" s="227"/>
      <c r="CT960" s="227"/>
      <c r="CU960" s="227"/>
      <c r="CV960" s="227"/>
      <c r="CW960" s="227"/>
      <c r="CX960" s="227"/>
      <c r="CY960" s="227"/>
      <c r="CZ960" s="227"/>
      <c r="DA960" s="227"/>
      <c r="DB960" s="227"/>
      <c r="DC960" s="227"/>
      <c r="DD960" s="227"/>
      <c r="DE960" s="227"/>
      <c r="DF960" s="227"/>
      <c r="DG960" s="227"/>
      <c r="DH960" s="227"/>
      <c r="DI960" s="227"/>
      <c r="DJ960" s="227"/>
      <c r="DK960" s="227"/>
      <c r="DL960" s="227"/>
      <c r="DM960" s="227"/>
      <c r="DN960" s="227"/>
      <c r="DO960" s="227"/>
      <c r="DP960" s="227"/>
      <c r="DQ960" s="227"/>
      <c r="DR960" s="227"/>
      <c r="DS960" s="227"/>
      <c r="DT960" s="227"/>
      <c r="DU960" s="227"/>
      <c r="DV960" s="227"/>
      <c r="DW960" s="227"/>
      <c r="DX960" s="227"/>
      <c r="DY960" s="227"/>
      <c r="DZ960" s="227"/>
      <c r="EA960" s="227"/>
      <c r="EB960" s="227"/>
      <c r="EC960" s="227"/>
      <c r="ED960" s="227"/>
      <c r="EE960" s="227"/>
      <c r="EF960" s="227"/>
      <c r="EG960" s="227"/>
      <c r="EH960" s="227"/>
      <c r="EI960" s="227"/>
      <c r="EJ960" s="227"/>
      <c r="EK960" s="227"/>
      <c r="EL960" s="227"/>
      <c r="EM960" s="227"/>
      <c r="EN960" s="227"/>
      <c r="EO960" s="227"/>
      <c r="EP960" s="227"/>
      <c r="EQ960" s="227"/>
      <c r="ER960" s="227"/>
      <c r="ES960" s="227"/>
      <c r="ET960" s="227"/>
      <c r="EU960" s="227"/>
      <c r="EV960" s="227"/>
      <c r="EW960" s="227"/>
      <c r="EX960" s="227"/>
      <c r="EY960" s="227"/>
      <c r="EZ960" s="227"/>
      <c r="FA960" s="227"/>
      <c r="FB960" s="227"/>
      <c r="FC960" s="227"/>
      <c r="FD960" s="227"/>
      <c r="FE960" s="227"/>
      <c r="FF960" s="227"/>
      <c r="FG960" s="227"/>
      <c r="FH960" s="227"/>
      <c r="FI960" s="227"/>
      <c r="FJ960" s="227"/>
      <c r="FK960" s="227"/>
      <c r="FL960" s="227"/>
      <c r="FM960" s="227"/>
      <c r="FN960" s="227"/>
      <c r="FO960" s="227"/>
      <c r="FP960" s="227"/>
      <c r="FQ960" s="227"/>
      <c r="FR960" s="227"/>
      <c r="FS960" s="227"/>
      <c r="FT960" s="227"/>
      <c r="FU960" s="227"/>
      <c r="FV960" s="227"/>
      <c r="FW960" s="227"/>
      <c r="FX960" s="227"/>
      <c r="FY960" s="227"/>
      <c r="FZ960" s="227"/>
      <c r="GA960" s="227"/>
      <c r="GB960" s="227"/>
      <c r="GC960" s="227"/>
      <c r="GD960" s="227"/>
      <c r="GE960" s="227"/>
      <c r="GF960" s="227"/>
      <c r="GG960" s="227"/>
      <c r="GH960" s="227"/>
      <c r="GI960" s="227"/>
      <c r="GJ960" s="227"/>
      <c r="GK960" s="227"/>
      <c r="GL960" s="227"/>
      <c r="GM960" s="227"/>
      <c r="GN960" s="227"/>
      <c r="GO960" s="227"/>
      <c r="GP960" s="227"/>
      <c r="GQ960" s="227"/>
      <c r="GR960" s="227"/>
      <c r="GS960" s="227"/>
      <c r="GT960" s="227"/>
      <c r="GU960" s="227"/>
      <c r="GV960" s="227"/>
      <c r="GW960" s="227"/>
      <c r="GX960" s="227"/>
      <c r="GY960" s="227"/>
      <c r="GZ960" s="227"/>
      <c r="HA960" s="227"/>
      <c r="HB960" s="227"/>
      <c r="HC960" s="227"/>
      <c r="HD960" s="227"/>
      <c r="HE960" s="227"/>
      <c r="HF960" s="227"/>
      <c r="HG960" s="227"/>
      <c r="HH960" s="227"/>
      <c r="HI960" s="227"/>
      <c r="HJ960" s="227"/>
      <c r="HK960" s="227"/>
      <c r="HL960" s="227"/>
      <c r="HM960" s="227"/>
      <c r="HN960" s="227"/>
      <c r="HO960" s="227"/>
      <c r="HP960" s="227"/>
      <c r="HQ960" s="227"/>
      <c r="HR960" s="227"/>
      <c r="HS960" s="227"/>
      <c r="HT960" s="227"/>
      <c r="HU960" s="227"/>
      <c r="HV960" s="227"/>
      <c r="HW960" s="227"/>
      <c r="HX960" s="227"/>
      <c r="HY960" s="227"/>
      <c r="HZ960" s="227"/>
      <c r="IA960" s="227"/>
      <c r="IB960" s="227"/>
      <c r="IC960" s="227"/>
      <c r="ID960" s="227"/>
      <c r="IE960" s="227"/>
      <c r="IF960" s="227"/>
      <c r="IG960" s="227"/>
      <c r="IH960" s="227"/>
      <c r="II960" s="227"/>
      <c r="IJ960" s="227"/>
      <c r="IK960" s="227"/>
      <c r="IL960" s="227"/>
      <c r="IM960" s="227"/>
      <c r="IN960" s="227"/>
      <c r="IO960" s="227"/>
      <c r="IP960" s="227"/>
      <c r="IQ960" s="227"/>
      <c r="IR960" s="227"/>
      <c r="IS960" s="227"/>
      <c r="IT960" s="227"/>
      <c r="IU960" s="227"/>
      <c r="IV960" s="227"/>
      <c r="IW960" s="227"/>
      <c r="IX960" s="227"/>
      <c r="IY960" s="227"/>
      <c r="IZ960" s="227"/>
      <c r="JA960" s="227"/>
      <c r="JB960" s="227"/>
      <c r="JC960" s="227"/>
      <c r="JD960" s="227"/>
      <c r="JE960" s="227"/>
      <c r="JF960" s="227"/>
      <c r="JG960" s="227"/>
      <c r="JH960" s="227"/>
      <c r="JI960" s="227"/>
      <c r="JJ960" s="227"/>
      <c r="JK960" s="227"/>
      <c r="JL960" s="227"/>
      <c r="JM960" s="227"/>
      <c r="JN960" s="227"/>
      <c r="JO960" s="227"/>
      <c r="JP960" s="227"/>
      <c r="JQ960" s="227"/>
      <c r="JR960" s="227"/>
      <c r="JS960" s="227"/>
      <c r="JT960" s="227"/>
      <c r="JU960" s="227"/>
      <c r="JV960" s="227"/>
      <c r="JW960" s="227"/>
      <c r="JX960" s="227"/>
      <c r="JY960" s="227"/>
      <c r="JZ960" s="227"/>
      <c r="KA960" s="227"/>
      <c r="KB960" s="227"/>
      <c r="KC960" s="227"/>
      <c r="KD960" s="227"/>
      <c r="KE960" s="227"/>
      <c r="KF960" s="227"/>
      <c r="KG960" s="227"/>
      <c r="KH960" s="227"/>
      <c r="KI960" s="227"/>
      <c r="KJ960" s="227"/>
      <c r="KK960" s="227"/>
      <c r="KL960" s="227"/>
      <c r="KM960" s="227"/>
      <c r="KN960" s="227"/>
      <c r="KO960" s="227"/>
      <c r="KP960" s="227"/>
      <c r="KQ960" s="227"/>
      <c r="KR960" s="227"/>
      <c r="KS960" s="227"/>
      <c r="KT960" s="227"/>
      <c r="KU960" s="227"/>
      <c r="KV960" s="227"/>
      <c r="KW960" s="227"/>
      <c r="KX960" s="227"/>
      <c r="KY960" s="227"/>
      <c r="KZ960" s="227"/>
      <c r="LA960" s="227"/>
      <c r="LB960" s="227"/>
      <c r="LC960" s="227"/>
      <c r="LD960" s="227"/>
      <c r="LE960" s="227"/>
      <c r="LF960" s="227"/>
      <c r="LG960" s="227"/>
      <c r="LH960" s="227"/>
      <c r="LI960" s="227"/>
      <c r="LJ960" s="227"/>
      <c r="LK960" s="227"/>
      <c r="LL960" s="227"/>
      <c r="LM960" s="227"/>
      <c r="LN960" s="227"/>
      <c r="LO960" s="227"/>
      <c r="LP960" s="227"/>
      <c r="LQ960" s="227"/>
      <c r="LR960" s="227"/>
      <c r="LS960" s="227"/>
      <c r="LT960" s="227"/>
      <c r="LU960" s="227"/>
      <c r="LV960" s="227"/>
      <c r="LW960" s="227"/>
      <c r="LX960" s="227"/>
      <c r="LY960" s="227"/>
      <c r="LZ960" s="227"/>
      <c r="MA960" s="227"/>
      <c r="MB960" s="227"/>
      <c r="MC960" s="227"/>
      <c r="MD960" s="227"/>
      <c r="ME960" s="227"/>
      <c r="MF960" s="227"/>
      <c r="MG960" s="227"/>
      <c r="MH960" s="227"/>
      <c r="MI960" s="227"/>
      <c r="MJ960" s="227"/>
      <c r="MK960" s="227"/>
      <c r="ML960" s="227"/>
      <c r="MM960" s="227"/>
      <c r="MN960" s="227"/>
      <c r="MO960" s="227"/>
      <c r="MP960" s="227"/>
      <c r="MQ960" s="227"/>
      <c r="MR960" s="227"/>
      <c r="MS960" s="227"/>
      <c r="MT960" s="227"/>
      <c r="MU960" s="227"/>
      <c r="MV960" s="227"/>
      <c r="MW960" s="227"/>
      <c r="MX960" s="227"/>
      <c r="MY960" s="227"/>
      <c r="MZ960" s="227"/>
      <c r="NA960" s="227"/>
      <c r="NB960" s="227"/>
      <c r="NC960" s="227"/>
      <c r="ND960" s="227"/>
      <c r="NE960" s="227"/>
      <c r="NF960" s="227"/>
      <c r="NG960" s="227"/>
      <c r="NH960" s="227"/>
      <c r="NI960" s="227"/>
      <c r="NJ960" s="227"/>
      <c r="NK960" s="227"/>
      <c r="NL960" s="227"/>
      <c r="NM960" s="227"/>
      <c r="NN960" s="227"/>
      <c r="NO960" s="227"/>
      <c r="NP960" s="227"/>
      <c r="NQ960" s="227"/>
      <c r="NR960" s="227"/>
      <c r="NS960" s="227"/>
      <c r="NT960" s="227"/>
      <c r="NU960" s="227"/>
      <c r="NV960" s="227"/>
      <c r="NW960" s="227"/>
      <c r="NX960" s="227"/>
      <c r="NY960" s="227"/>
      <c r="NZ960" s="227"/>
      <c r="OA960" s="227"/>
      <c r="OB960" s="227"/>
      <c r="OC960" s="227"/>
      <c r="OD960" s="227"/>
      <c r="OE960" s="227"/>
      <c r="OF960" s="227"/>
      <c r="OG960" s="227"/>
      <c r="OH960" s="227"/>
      <c r="OI960" s="227"/>
      <c r="OJ960" s="227"/>
      <c r="OK960" s="227"/>
      <c r="OL960" s="227"/>
      <c r="OM960" s="227"/>
      <c r="ON960" s="227"/>
      <c r="OO960" s="227"/>
      <c r="OP960" s="227"/>
      <c r="OQ960" s="227"/>
      <c r="OR960" s="227"/>
      <c r="OS960" s="227"/>
      <c r="OT960" s="227"/>
      <c r="OU960" s="227"/>
      <c r="OV960" s="227"/>
      <c r="OW960" s="227"/>
      <c r="OX960" s="227"/>
      <c r="OY960" s="227"/>
      <c r="OZ960" s="227"/>
      <c r="PA960" s="227"/>
      <c r="PB960" s="227"/>
      <c r="PC960" s="227"/>
      <c r="PD960" s="227"/>
      <c r="PE960" s="227"/>
      <c r="PF960" s="227"/>
      <c r="PG960" s="227"/>
      <c r="PH960" s="227"/>
      <c r="PI960" s="227"/>
      <c r="PJ960" s="227"/>
      <c r="PK960" s="227"/>
      <c r="PL960" s="227"/>
      <c r="PM960" s="227"/>
      <c r="PN960" s="227"/>
      <c r="PO960" s="227"/>
      <c r="PP960" s="227"/>
      <c r="PQ960" s="227"/>
      <c r="PR960" s="227"/>
      <c r="PS960" s="227"/>
      <c r="PT960" s="227"/>
      <c r="PU960" s="227"/>
      <c r="PV960" s="227"/>
      <c r="PW960" s="227"/>
      <c r="PX960" s="227"/>
      <c r="PY960" s="227"/>
      <c r="PZ960" s="227"/>
      <c r="QA960" s="227"/>
      <c r="QB960" s="227"/>
      <c r="QC960" s="227"/>
      <c r="QD960" s="227"/>
      <c r="QE960" s="227"/>
      <c r="QF960" s="227"/>
      <c r="QG960" s="227"/>
      <c r="QH960" s="227"/>
      <c r="QI960" s="227"/>
      <c r="QJ960" s="227"/>
      <c r="QK960" s="227"/>
      <c r="QL960" s="227"/>
      <c r="QM960" s="227"/>
      <c r="QN960" s="227"/>
      <c r="QO960" s="227"/>
      <c r="QP960" s="227"/>
      <c r="QQ960" s="227"/>
      <c r="QR960" s="227"/>
      <c r="QS960" s="227"/>
      <c r="QT960" s="227"/>
      <c r="QU960" s="227"/>
      <c r="QV960" s="227"/>
      <c r="QW960" s="227"/>
      <c r="QX960" s="227"/>
      <c r="QY960" s="227"/>
      <c r="QZ960" s="227"/>
      <c r="RA960" s="227"/>
      <c r="RB960" s="227"/>
      <c r="RC960" s="227"/>
      <c r="RD960" s="227"/>
      <c r="RE960" s="227"/>
      <c r="RF960" s="227"/>
      <c r="RG960" s="227"/>
      <c r="RH960" s="227"/>
      <c r="RI960" s="227"/>
      <c r="RJ960" s="227"/>
      <c r="RK960" s="227"/>
      <c r="RL960" s="227"/>
      <c r="RM960" s="227"/>
      <c r="RN960" s="227"/>
      <c r="RO960" s="227"/>
      <c r="RP960" s="227"/>
      <c r="RQ960" s="227"/>
      <c r="RR960" s="227"/>
      <c r="RS960" s="227"/>
      <c r="RT960" s="227"/>
      <c r="RU960" s="227"/>
      <c r="RV960" s="227"/>
      <c r="RW960" s="227"/>
      <c r="RX960" s="227"/>
      <c r="RY960" s="227"/>
      <c r="RZ960" s="227"/>
      <c r="SA960" s="227"/>
      <c r="SB960" s="227"/>
    </row>
    <row r="961" spans="1:496" s="233" customFormat="1" ht="15" customHeight="1" x14ac:dyDescent="0.25">
      <c r="A961" s="231"/>
      <c r="B961" s="231"/>
      <c r="D961" s="231"/>
      <c r="F961" s="227"/>
      <c r="G961" s="227"/>
      <c r="H961" s="227"/>
      <c r="I961" s="227"/>
      <c r="J961" s="227"/>
      <c r="K961" s="227"/>
      <c r="L961" s="227"/>
      <c r="M961" s="227"/>
      <c r="N961" s="227"/>
      <c r="O961" s="227"/>
      <c r="P961" s="227"/>
      <c r="Q961" s="227"/>
      <c r="R961" s="227"/>
      <c r="S961" s="227"/>
      <c r="T961" s="227"/>
      <c r="U961" s="227"/>
      <c r="V961" s="227"/>
      <c r="W961" s="227"/>
      <c r="X961" s="227"/>
      <c r="Y961" s="227"/>
      <c r="Z961" s="227"/>
      <c r="AA961" s="227"/>
      <c r="AB961" s="227"/>
      <c r="AC961" s="227"/>
      <c r="AD961" s="227"/>
      <c r="AE961" s="227"/>
      <c r="AF961" s="227"/>
      <c r="AG961" s="227"/>
      <c r="AH961" s="227"/>
      <c r="AI961" s="227"/>
      <c r="AJ961" s="227"/>
      <c r="AK961" s="227"/>
      <c r="AL961" s="227"/>
      <c r="AM961" s="227"/>
      <c r="AN961" s="227"/>
      <c r="AO961" s="227"/>
      <c r="AP961" s="227"/>
      <c r="AQ961" s="227"/>
      <c r="AR961" s="227"/>
      <c r="AS961" s="227"/>
      <c r="AT961" s="227"/>
      <c r="AU961" s="227"/>
      <c r="AV961" s="227"/>
      <c r="AW961" s="227"/>
      <c r="AX961" s="227"/>
      <c r="AY961" s="227"/>
      <c r="AZ961" s="227"/>
      <c r="BA961" s="227"/>
      <c r="BB961" s="227"/>
      <c r="BC961" s="227"/>
      <c r="BD961" s="227"/>
      <c r="BE961" s="227"/>
      <c r="BF961" s="227"/>
      <c r="BG961" s="227"/>
      <c r="BH961" s="227"/>
      <c r="BI961" s="227"/>
      <c r="BJ961" s="227"/>
      <c r="BK961" s="227"/>
      <c r="BL961" s="227"/>
      <c r="BM961" s="227"/>
      <c r="BN961" s="227"/>
      <c r="BO961" s="227"/>
      <c r="BP961" s="227"/>
      <c r="BQ961" s="227"/>
      <c r="BR961" s="227"/>
      <c r="BS961" s="227"/>
      <c r="BT961" s="227"/>
      <c r="BU961" s="227"/>
      <c r="BV961" s="227"/>
      <c r="BW961" s="227"/>
      <c r="BX961" s="227"/>
      <c r="BY961" s="227"/>
      <c r="BZ961" s="227"/>
      <c r="CA961" s="227"/>
      <c r="CB961" s="227"/>
      <c r="CC961" s="227"/>
      <c r="CD961" s="227"/>
      <c r="CE961" s="227"/>
      <c r="CF961" s="227"/>
      <c r="CG961" s="227"/>
      <c r="CH961" s="227"/>
      <c r="CI961" s="227"/>
      <c r="CJ961" s="227"/>
      <c r="CK961" s="227"/>
      <c r="CL961" s="227"/>
      <c r="CM961" s="227"/>
      <c r="CN961" s="227"/>
      <c r="CO961" s="227"/>
      <c r="CP961" s="227"/>
      <c r="CQ961" s="227"/>
      <c r="CR961" s="227"/>
      <c r="CS961" s="227"/>
      <c r="CT961" s="227"/>
      <c r="CU961" s="227"/>
      <c r="CV961" s="227"/>
      <c r="CW961" s="227"/>
      <c r="CX961" s="227"/>
      <c r="CY961" s="227"/>
      <c r="CZ961" s="227"/>
      <c r="DA961" s="227"/>
      <c r="DB961" s="227"/>
      <c r="DC961" s="227"/>
      <c r="DD961" s="227"/>
      <c r="DE961" s="227"/>
      <c r="DF961" s="227"/>
      <c r="DG961" s="227"/>
      <c r="DH961" s="227"/>
      <c r="DI961" s="227"/>
      <c r="DJ961" s="227"/>
      <c r="DK961" s="227"/>
      <c r="DL961" s="227"/>
      <c r="DM961" s="227"/>
      <c r="DN961" s="227"/>
      <c r="DO961" s="227"/>
      <c r="DP961" s="227"/>
      <c r="DQ961" s="227"/>
      <c r="DR961" s="227"/>
      <c r="DS961" s="227"/>
      <c r="DT961" s="227"/>
      <c r="DU961" s="227"/>
      <c r="DV961" s="227"/>
      <c r="DW961" s="227"/>
      <c r="DX961" s="227"/>
      <c r="DY961" s="227"/>
      <c r="DZ961" s="227"/>
      <c r="EA961" s="227"/>
      <c r="EB961" s="227"/>
      <c r="EC961" s="227"/>
      <c r="ED961" s="227"/>
      <c r="EE961" s="227"/>
      <c r="EF961" s="227"/>
      <c r="EG961" s="227"/>
      <c r="EH961" s="227"/>
      <c r="EI961" s="227"/>
      <c r="EJ961" s="227"/>
      <c r="EK961" s="227"/>
      <c r="EL961" s="227"/>
      <c r="EM961" s="227"/>
      <c r="EN961" s="227"/>
      <c r="EO961" s="227"/>
      <c r="EP961" s="227"/>
      <c r="EQ961" s="227"/>
      <c r="ER961" s="227"/>
      <c r="ES961" s="227"/>
      <c r="ET961" s="227"/>
      <c r="EU961" s="227"/>
      <c r="EV961" s="227"/>
      <c r="EW961" s="227"/>
      <c r="EX961" s="227"/>
      <c r="EY961" s="227"/>
      <c r="EZ961" s="227"/>
      <c r="FA961" s="227"/>
      <c r="FB961" s="227"/>
      <c r="FC961" s="227"/>
      <c r="FD961" s="227"/>
      <c r="FE961" s="227"/>
      <c r="FF961" s="227"/>
      <c r="FG961" s="227"/>
      <c r="FH961" s="227"/>
      <c r="FI961" s="227"/>
      <c r="FJ961" s="227"/>
      <c r="FK961" s="227"/>
      <c r="FL961" s="227"/>
      <c r="FM961" s="227"/>
      <c r="FN961" s="227"/>
      <c r="FO961" s="227"/>
      <c r="FP961" s="227"/>
      <c r="FQ961" s="227"/>
      <c r="FR961" s="227"/>
      <c r="FS961" s="227"/>
      <c r="FT961" s="227"/>
      <c r="FU961" s="227"/>
      <c r="FV961" s="227"/>
      <c r="FW961" s="227"/>
      <c r="FX961" s="227"/>
      <c r="FY961" s="227"/>
      <c r="FZ961" s="227"/>
      <c r="GA961" s="227"/>
      <c r="GB961" s="227"/>
      <c r="GC961" s="227"/>
      <c r="GD961" s="227"/>
      <c r="GE961" s="227"/>
      <c r="GF961" s="227"/>
      <c r="GG961" s="227"/>
      <c r="GH961" s="227"/>
      <c r="GI961" s="227"/>
      <c r="GJ961" s="227"/>
      <c r="GK961" s="227"/>
      <c r="GL961" s="227"/>
      <c r="GM961" s="227"/>
      <c r="GN961" s="227"/>
      <c r="GO961" s="227"/>
      <c r="GP961" s="227"/>
      <c r="GQ961" s="227"/>
      <c r="GR961" s="227"/>
      <c r="GS961" s="227"/>
      <c r="GT961" s="227"/>
      <c r="GU961" s="227"/>
      <c r="GV961" s="227"/>
      <c r="GW961" s="227"/>
      <c r="GX961" s="227"/>
      <c r="GY961" s="227"/>
      <c r="GZ961" s="227"/>
      <c r="HA961" s="227"/>
      <c r="HB961" s="227"/>
      <c r="HC961" s="227"/>
      <c r="HD961" s="227"/>
      <c r="HE961" s="227"/>
      <c r="HF961" s="227"/>
      <c r="HG961" s="227"/>
      <c r="HH961" s="227"/>
      <c r="HI961" s="227"/>
      <c r="HJ961" s="227"/>
      <c r="HK961" s="227"/>
      <c r="HL961" s="227"/>
      <c r="HM961" s="227"/>
      <c r="HN961" s="227"/>
      <c r="HO961" s="227"/>
      <c r="HP961" s="227"/>
      <c r="HQ961" s="227"/>
      <c r="HR961" s="227"/>
      <c r="HS961" s="227"/>
      <c r="HT961" s="227"/>
      <c r="HU961" s="227"/>
      <c r="HV961" s="227"/>
      <c r="HW961" s="227"/>
      <c r="HX961" s="227"/>
      <c r="HY961" s="227"/>
      <c r="HZ961" s="227"/>
      <c r="IA961" s="227"/>
      <c r="IB961" s="227"/>
      <c r="IC961" s="227"/>
      <c r="ID961" s="227"/>
      <c r="IE961" s="227"/>
      <c r="IF961" s="227"/>
      <c r="IG961" s="227"/>
      <c r="IH961" s="227"/>
      <c r="II961" s="227"/>
      <c r="IJ961" s="227"/>
      <c r="IK961" s="227"/>
      <c r="IL961" s="227"/>
      <c r="IM961" s="227"/>
      <c r="IN961" s="227"/>
      <c r="IO961" s="227"/>
      <c r="IP961" s="227"/>
      <c r="IQ961" s="227"/>
      <c r="IR961" s="227"/>
      <c r="IS961" s="227"/>
      <c r="IT961" s="227"/>
      <c r="IU961" s="227"/>
      <c r="IV961" s="227"/>
      <c r="IW961" s="227"/>
      <c r="IX961" s="227"/>
      <c r="IY961" s="227"/>
      <c r="IZ961" s="227"/>
      <c r="JA961" s="227"/>
      <c r="JB961" s="227"/>
      <c r="JC961" s="227"/>
      <c r="JD961" s="227"/>
      <c r="JE961" s="227"/>
      <c r="JF961" s="227"/>
      <c r="JG961" s="227"/>
      <c r="JH961" s="227"/>
      <c r="JI961" s="227"/>
      <c r="JJ961" s="227"/>
      <c r="JK961" s="227"/>
      <c r="JL961" s="227"/>
      <c r="JM961" s="227"/>
      <c r="JN961" s="227"/>
      <c r="JO961" s="227"/>
      <c r="JP961" s="227"/>
      <c r="JQ961" s="227"/>
      <c r="JR961" s="227"/>
      <c r="JS961" s="227"/>
      <c r="JT961" s="227"/>
      <c r="JU961" s="227"/>
      <c r="JV961" s="227"/>
      <c r="JW961" s="227"/>
      <c r="JX961" s="227"/>
      <c r="JY961" s="227"/>
      <c r="JZ961" s="227"/>
      <c r="KA961" s="227"/>
      <c r="KB961" s="227"/>
      <c r="KC961" s="227"/>
      <c r="KD961" s="227"/>
      <c r="KE961" s="227"/>
      <c r="KF961" s="227"/>
      <c r="KG961" s="227"/>
      <c r="KH961" s="227"/>
      <c r="KI961" s="227"/>
      <c r="KJ961" s="227"/>
      <c r="KK961" s="227"/>
      <c r="KL961" s="227"/>
      <c r="KM961" s="227"/>
      <c r="KN961" s="227"/>
      <c r="KO961" s="227"/>
      <c r="KP961" s="227"/>
      <c r="KQ961" s="227"/>
      <c r="KR961" s="227"/>
      <c r="KS961" s="227"/>
      <c r="KT961" s="227"/>
      <c r="KU961" s="227"/>
      <c r="KV961" s="227"/>
      <c r="KW961" s="227"/>
      <c r="KX961" s="227"/>
      <c r="KY961" s="227"/>
      <c r="KZ961" s="227"/>
      <c r="LA961" s="227"/>
      <c r="LB961" s="227"/>
      <c r="LC961" s="227"/>
      <c r="LD961" s="227"/>
      <c r="LE961" s="227"/>
      <c r="LF961" s="227"/>
      <c r="LG961" s="227"/>
      <c r="LH961" s="227"/>
      <c r="LI961" s="227"/>
      <c r="LJ961" s="227"/>
      <c r="LK961" s="227"/>
      <c r="LL961" s="227"/>
      <c r="LM961" s="227"/>
      <c r="LN961" s="227"/>
      <c r="LO961" s="227"/>
      <c r="LP961" s="227"/>
      <c r="LQ961" s="227"/>
      <c r="LR961" s="227"/>
      <c r="LS961" s="227"/>
      <c r="LT961" s="227"/>
      <c r="LU961" s="227"/>
      <c r="LV961" s="227"/>
      <c r="LW961" s="227"/>
      <c r="LX961" s="227"/>
      <c r="LY961" s="227"/>
      <c r="LZ961" s="227"/>
      <c r="MA961" s="227"/>
      <c r="MB961" s="227"/>
      <c r="MC961" s="227"/>
      <c r="MD961" s="227"/>
      <c r="ME961" s="227"/>
      <c r="MF961" s="227"/>
      <c r="MG961" s="227"/>
      <c r="MH961" s="227"/>
      <c r="MI961" s="227"/>
      <c r="MJ961" s="227"/>
      <c r="MK961" s="227"/>
      <c r="ML961" s="227"/>
      <c r="MM961" s="227"/>
      <c r="MN961" s="227"/>
      <c r="MO961" s="227"/>
      <c r="MP961" s="227"/>
      <c r="MQ961" s="227"/>
      <c r="MR961" s="227"/>
      <c r="MS961" s="227"/>
      <c r="MT961" s="227"/>
      <c r="MU961" s="227"/>
      <c r="MV961" s="227"/>
      <c r="MW961" s="227"/>
      <c r="MX961" s="227"/>
      <c r="MY961" s="227"/>
      <c r="MZ961" s="227"/>
      <c r="NA961" s="227"/>
      <c r="NB961" s="227"/>
      <c r="NC961" s="227"/>
      <c r="ND961" s="227"/>
      <c r="NE961" s="227"/>
      <c r="NF961" s="227"/>
      <c r="NG961" s="227"/>
      <c r="NH961" s="227"/>
      <c r="NI961" s="227"/>
      <c r="NJ961" s="227"/>
      <c r="NK961" s="227"/>
      <c r="NL961" s="227"/>
      <c r="NM961" s="227"/>
      <c r="NN961" s="227"/>
      <c r="NO961" s="227"/>
      <c r="NP961" s="227"/>
      <c r="NQ961" s="227"/>
      <c r="NR961" s="227"/>
      <c r="NS961" s="227"/>
      <c r="NT961" s="227"/>
      <c r="NU961" s="227"/>
      <c r="NV961" s="227"/>
      <c r="NW961" s="227"/>
      <c r="NX961" s="227"/>
      <c r="NY961" s="227"/>
      <c r="NZ961" s="227"/>
      <c r="OA961" s="227"/>
      <c r="OB961" s="227"/>
      <c r="OC961" s="227"/>
      <c r="OD961" s="227"/>
      <c r="OE961" s="227"/>
      <c r="OF961" s="227"/>
      <c r="OG961" s="227"/>
      <c r="OH961" s="227"/>
      <c r="OI961" s="227"/>
      <c r="OJ961" s="227"/>
      <c r="OK961" s="227"/>
      <c r="OL961" s="227"/>
      <c r="OM961" s="227"/>
      <c r="ON961" s="227"/>
      <c r="OO961" s="227"/>
      <c r="OP961" s="227"/>
      <c r="OQ961" s="227"/>
      <c r="OR961" s="227"/>
      <c r="OS961" s="227"/>
      <c r="OT961" s="227"/>
      <c r="OU961" s="227"/>
      <c r="OV961" s="227"/>
      <c r="OW961" s="227"/>
      <c r="OX961" s="227"/>
      <c r="OY961" s="227"/>
      <c r="OZ961" s="227"/>
      <c r="PA961" s="227"/>
      <c r="PB961" s="227"/>
      <c r="PC961" s="227"/>
      <c r="PD961" s="227"/>
      <c r="PE961" s="227"/>
      <c r="PF961" s="227"/>
      <c r="PG961" s="227"/>
      <c r="PH961" s="227"/>
      <c r="PI961" s="227"/>
      <c r="PJ961" s="227"/>
      <c r="PK961" s="227"/>
      <c r="PL961" s="227"/>
      <c r="PM961" s="227"/>
      <c r="PN961" s="227"/>
      <c r="PO961" s="227"/>
      <c r="PP961" s="227"/>
      <c r="PQ961" s="227"/>
      <c r="PR961" s="227"/>
      <c r="PS961" s="227"/>
      <c r="PT961" s="227"/>
      <c r="PU961" s="227"/>
      <c r="PV961" s="227"/>
      <c r="PW961" s="227"/>
      <c r="PX961" s="227"/>
      <c r="PY961" s="227"/>
      <c r="PZ961" s="227"/>
      <c r="QA961" s="227"/>
      <c r="QB961" s="227"/>
      <c r="QC961" s="227"/>
      <c r="QD961" s="227"/>
      <c r="QE961" s="227"/>
      <c r="QF961" s="227"/>
      <c r="QG961" s="227"/>
      <c r="QH961" s="227"/>
      <c r="QI961" s="227"/>
      <c r="QJ961" s="227"/>
      <c r="QK961" s="227"/>
      <c r="QL961" s="227"/>
      <c r="QM961" s="227"/>
      <c r="QN961" s="227"/>
      <c r="QO961" s="227"/>
      <c r="QP961" s="227"/>
      <c r="QQ961" s="227"/>
      <c r="QR961" s="227"/>
      <c r="QS961" s="227"/>
      <c r="QT961" s="227"/>
      <c r="QU961" s="227"/>
      <c r="QV961" s="227"/>
      <c r="QW961" s="227"/>
      <c r="QX961" s="227"/>
      <c r="QY961" s="227"/>
      <c r="QZ961" s="227"/>
      <c r="RA961" s="227"/>
      <c r="RB961" s="227"/>
      <c r="RC961" s="227"/>
      <c r="RD961" s="227"/>
      <c r="RE961" s="227"/>
      <c r="RF961" s="227"/>
      <c r="RG961" s="227"/>
      <c r="RH961" s="227"/>
      <c r="RI961" s="227"/>
      <c r="RJ961" s="227"/>
      <c r="RK961" s="227"/>
      <c r="RL961" s="227"/>
      <c r="RM961" s="227"/>
      <c r="RN961" s="227"/>
      <c r="RO961" s="227"/>
      <c r="RP961" s="227"/>
      <c r="RQ961" s="227"/>
      <c r="RR961" s="227"/>
      <c r="RS961" s="227"/>
      <c r="RT961" s="227"/>
      <c r="RU961" s="227"/>
      <c r="RV961" s="227"/>
      <c r="RW961" s="227"/>
      <c r="RX961" s="227"/>
      <c r="RY961" s="227"/>
      <c r="RZ961" s="227"/>
      <c r="SA961" s="227"/>
      <c r="SB961" s="227"/>
    </row>
    <row r="962" spans="1:496" s="233" customFormat="1" ht="15" customHeight="1" x14ac:dyDescent="0.25">
      <c r="A962" s="231"/>
      <c r="B962" s="231"/>
      <c r="D962" s="231"/>
      <c r="F962" s="227"/>
      <c r="G962" s="227"/>
      <c r="H962" s="227"/>
      <c r="I962" s="227"/>
      <c r="J962" s="227"/>
      <c r="K962" s="227"/>
      <c r="L962" s="227"/>
      <c r="M962" s="227"/>
      <c r="N962" s="227"/>
      <c r="O962" s="227"/>
      <c r="P962" s="227"/>
      <c r="Q962" s="227"/>
      <c r="R962" s="227"/>
      <c r="S962" s="227"/>
      <c r="T962" s="227"/>
      <c r="U962" s="227"/>
      <c r="V962" s="227"/>
      <c r="W962" s="227"/>
      <c r="X962" s="227"/>
      <c r="Y962" s="227"/>
      <c r="Z962" s="227"/>
      <c r="AA962" s="227"/>
      <c r="AB962" s="227"/>
      <c r="AC962" s="227"/>
      <c r="AD962" s="227"/>
      <c r="AE962" s="227"/>
      <c r="AF962" s="227"/>
      <c r="AG962" s="227"/>
      <c r="AH962" s="227"/>
      <c r="AI962" s="227"/>
      <c r="AJ962" s="227"/>
      <c r="AK962" s="227"/>
      <c r="AL962" s="227"/>
      <c r="AM962" s="227"/>
      <c r="AN962" s="227"/>
      <c r="AO962" s="227"/>
      <c r="AP962" s="227"/>
      <c r="AQ962" s="227"/>
      <c r="AR962" s="227"/>
      <c r="AS962" s="227"/>
      <c r="AT962" s="227"/>
      <c r="AU962" s="227"/>
      <c r="AV962" s="227"/>
      <c r="AW962" s="227"/>
      <c r="AX962" s="227"/>
      <c r="AY962" s="227"/>
      <c r="AZ962" s="227"/>
      <c r="BA962" s="227"/>
      <c r="BB962" s="227"/>
      <c r="BC962" s="227"/>
      <c r="BD962" s="227"/>
      <c r="BE962" s="227"/>
      <c r="BF962" s="227"/>
      <c r="BG962" s="227"/>
      <c r="BH962" s="227"/>
      <c r="BI962" s="227"/>
      <c r="BJ962" s="227"/>
      <c r="BK962" s="227"/>
      <c r="BL962" s="227"/>
      <c r="BM962" s="227"/>
      <c r="BN962" s="227"/>
      <c r="BO962" s="227"/>
      <c r="BP962" s="227"/>
      <c r="BQ962" s="227"/>
      <c r="BR962" s="227"/>
      <c r="BS962" s="227"/>
      <c r="BT962" s="227"/>
      <c r="BU962" s="227"/>
      <c r="BV962" s="227"/>
      <c r="BW962" s="227"/>
      <c r="BX962" s="227"/>
      <c r="BY962" s="227"/>
      <c r="BZ962" s="227"/>
      <c r="CA962" s="227"/>
      <c r="CB962" s="227"/>
      <c r="CC962" s="227"/>
      <c r="CD962" s="227"/>
      <c r="CE962" s="227"/>
      <c r="CF962" s="227"/>
      <c r="CG962" s="227"/>
      <c r="CH962" s="227"/>
      <c r="CI962" s="227"/>
      <c r="CJ962" s="227"/>
      <c r="CK962" s="227"/>
      <c r="CL962" s="227"/>
      <c r="CM962" s="227"/>
      <c r="CN962" s="227"/>
      <c r="CO962" s="227"/>
      <c r="CP962" s="227"/>
      <c r="CQ962" s="227"/>
      <c r="CR962" s="227"/>
      <c r="CS962" s="227"/>
      <c r="CT962" s="227"/>
      <c r="CU962" s="227"/>
      <c r="CV962" s="227"/>
      <c r="CW962" s="227"/>
      <c r="CX962" s="227"/>
      <c r="CY962" s="227"/>
      <c r="CZ962" s="227"/>
      <c r="DA962" s="227"/>
      <c r="DB962" s="227"/>
      <c r="DC962" s="227"/>
      <c r="DD962" s="227"/>
      <c r="DE962" s="227"/>
      <c r="DF962" s="227"/>
      <c r="DG962" s="227"/>
      <c r="DH962" s="227"/>
      <c r="DI962" s="227"/>
      <c r="DJ962" s="227"/>
      <c r="DK962" s="227"/>
      <c r="DL962" s="227"/>
      <c r="DM962" s="227"/>
      <c r="DN962" s="227"/>
      <c r="DO962" s="227"/>
      <c r="DP962" s="227"/>
      <c r="DQ962" s="227"/>
      <c r="DR962" s="227"/>
      <c r="DS962" s="227"/>
      <c r="DT962" s="227"/>
      <c r="DU962" s="227"/>
      <c r="DV962" s="227"/>
      <c r="DW962" s="227"/>
      <c r="DX962" s="227"/>
      <c r="DY962" s="227"/>
      <c r="DZ962" s="227"/>
      <c r="EA962" s="227"/>
      <c r="EB962" s="227"/>
      <c r="EC962" s="227"/>
      <c r="ED962" s="227"/>
      <c r="EE962" s="227"/>
      <c r="EF962" s="227"/>
      <c r="EG962" s="227"/>
      <c r="EH962" s="227"/>
      <c r="EI962" s="227"/>
      <c r="EJ962" s="227"/>
      <c r="EK962" s="227"/>
      <c r="EL962" s="227"/>
      <c r="EM962" s="227"/>
      <c r="EN962" s="227"/>
      <c r="EO962" s="227"/>
      <c r="EP962" s="227"/>
      <c r="EQ962" s="227"/>
      <c r="ER962" s="227"/>
      <c r="ES962" s="227"/>
      <c r="ET962" s="227"/>
      <c r="EU962" s="227"/>
      <c r="EV962" s="227"/>
      <c r="EW962" s="227"/>
      <c r="EX962" s="227"/>
      <c r="EY962" s="227"/>
      <c r="EZ962" s="227"/>
      <c r="FA962" s="227"/>
      <c r="FB962" s="227"/>
      <c r="FC962" s="227"/>
      <c r="FD962" s="227"/>
      <c r="FE962" s="227"/>
      <c r="FF962" s="227"/>
      <c r="FG962" s="227"/>
      <c r="FH962" s="227"/>
      <c r="FI962" s="227"/>
      <c r="FJ962" s="227"/>
      <c r="FK962" s="227"/>
      <c r="FL962" s="227"/>
      <c r="FM962" s="227"/>
      <c r="FN962" s="227"/>
      <c r="FO962" s="227"/>
      <c r="FP962" s="227"/>
      <c r="FQ962" s="227"/>
      <c r="FR962" s="227"/>
      <c r="FS962" s="227"/>
      <c r="FT962" s="227"/>
      <c r="FU962" s="227"/>
      <c r="FV962" s="227"/>
      <c r="FW962" s="227"/>
      <c r="FX962" s="227"/>
      <c r="FY962" s="227"/>
      <c r="FZ962" s="227"/>
      <c r="GA962" s="227"/>
      <c r="GB962" s="227"/>
      <c r="GC962" s="227"/>
      <c r="GD962" s="227"/>
      <c r="GE962" s="227"/>
      <c r="GF962" s="227"/>
      <c r="GG962" s="227"/>
      <c r="GH962" s="227"/>
      <c r="GI962" s="227"/>
      <c r="GJ962" s="227"/>
      <c r="GK962" s="227"/>
      <c r="GL962" s="227"/>
      <c r="GM962" s="227"/>
      <c r="GN962" s="227"/>
      <c r="GO962" s="227"/>
      <c r="GP962" s="227"/>
      <c r="GQ962" s="227"/>
      <c r="GR962" s="227"/>
      <c r="GS962" s="227"/>
      <c r="GT962" s="227"/>
      <c r="GU962" s="227"/>
      <c r="GV962" s="227"/>
      <c r="GW962" s="227"/>
      <c r="GX962" s="227"/>
      <c r="GY962" s="227"/>
      <c r="GZ962" s="227"/>
      <c r="HA962" s="227"/>
      <c r="HB962" s="227"/>
      <c r="HC962" s="227"/>
      <c r="HD962" s="227"/>
      <c r="HE962" s="227"/>
      <c r="HF962" s="227"/>
      <c r="HG962" s="227"/>
      <c r="HH962" s="227"/>
      <c r="HI962" s="227"/>
      <c r="HJ962" s="227"/>
      <c r="HK962" s="227"/>
      <c r="HL962" s="227"/>
      <c r="HM962" s="227"/>
      <c r="HN962" s="227"/>
      <c r="HO962" s="227"/>
      <c r="HP962" s="227"/>
      <c r="HQ962" s="227"/>
      <c r="HR962" s="227"/>
      <c r="HS962" s="227"/>
      <c r="HT962" s="227"/>
      <c r="HU962" s="227"/>
      <c r="HV962" s="227"/>
      <c r="HW962" s="227"/>
      <c r="HX962" s="227"/>
      <c r="HY962" s="227"/>
      <c r="HZ962" s="227"/>
      <c r="IA962" s="227"/>
      <c r="IB962" s="227"/>
      <c r="IC962" s="227"/>
      <c r="ID962" s="227"/>
      <c r="IE962" s="227"/>
      <c r="IF962" s="227"/>
      <c r="IG962" s="227"/>
      <c r="IH962" s="227"/>
      <c r="II962" s="227"/>
      <c r="IJ962" s="227"/>
      <c r="IK962" s="227"/>
      <c r="IL962" s="227"/>
      <c r="IM962" s="227"/>
      <c r="IN962" s="227"/>
      <c r="IO962" s="227"/>
      <c r="IP962" s="227"/>
      <c r="IQ962" s="227"/>
      <c r="IR962" s="227"/>
      <c r="IS962" s="227"/>
      <c r="IT962" s="227"/>
      <c r="IU962" s="227"/>
      <c r="IV962" s="227"/>
      <c r="IW962" s="227"/>
      <c r="IX962" s="227"/>
      <c r="IY962" s="227"/>
      <c r="IZ962" s="227"/>
      <c r="JA962" s="227"/>
      <c r="JB962" s="227"/>
      <c r="JC962" s="227"/>
      <c r="JD962" s="227"/>
      <c r="JE962" s="227"/>
      <c r="JF962" s="227"/>
      <c r="JG962" s="227"/>
      <c r="JH962" s="227"/>
      <c r="JI962" s="227"/>
      <c r="JJ962" s="227"/>
      <c r="JK962" s="227"/>
      <c r="JL962" s="227"/>
      <c r="JM962" s="227"/>
      <c r="JN962" s="227"/>
      <c r="JO962" s="227"/>
      <c r="JP962" s="227"/>
      <c r="JQ962" s="227"/>
      <c r="JR962" s="227"/>
      <c r="JS962" s="227"/>
      <c r="JT962" s="227"/>
      <c r="JU962" s="227"/>
      <c r="JV962" s="227"/>
      <c r="JW962" s="227"/>
      <c r="JX962" s="227"/>
      <c r="JY962" s="227"/>
      <c r="JZ962" s="227"/>
      <c r="KA962" s="227"/>
      <c r="KB962" s="227"/>
      <c r="KC962" s="227"/>
      <c r="KD962" s="227"/>
      <c r="KE962" s="227"/>
      <c r="KF962" s="227"/>
      <c r="KG962" s="227"/>
      <c r="KH962" s="227"/>
      <c r="KI962" s="227"/>
      <c r="KJ962" s="227"/>
      <c r="KK962" s="227"/>
      <c r="KL962" s="227"/>
      <c r="KM962" s="227"/>
      <c r="KN962" s="227"/>
      <c r="KO962" s="227"/>
      <c r="KP962" s="227"/>
      <c r="KQ962" s="227"/>
      <c r="KR962" s="227"/>
      <c r="KS962" s="227"/>
      <c r="KT962" s="227"/>
      <c r="KU962" s="227"/>
      <c r="KV962" s="227"/>
      <c r="KW962" s="227"/>
      <c r="KX962" s="227"/>
      <c r="KY962" s="227"/>
      <c r="KZ962" s="227"/>
      <c r="LA962" s="227"/>
      <c r="LB962" s="227"/>
      <c r="LC962" s="227"/>
      <c r="LD962" s="227"/>
      <c r="LE962" s="227"/>
      <c r="LF962" s="227"/>
      <c r="LG962" s="227"/>
      <c r="LH962" s="227"/>
      <c r="LI962" s="227"/>
      <c r="LJ962" s="227"/>
      <c r="LK962" s="227"/>
      <c r="LL962" s="227"/>
      <c r="LM962" s="227"/>
      <c r="LN962" s="227"/>
      <c r="LO962" s="227"/>
      <c r="LP962" s="227"/>
      <c r="LQ962" s="227"/>
      <c r="LR962" s="227"/>
      <c r="LS962" s="227"/>
      <c r="LT962" s="227"/>
      <c r="LU962" s="227"/>
      <c r="LV962" s="227"/>
      <c r="LW962" s="227"/>
      <c r="LX962" s="227"/>
      <c r="LY962" s="227"/>
      <c r="LZ962" s="227"/>
      <c r="MA962" s="227"/>
      <c r="MB962" s="227"/>
      <c r="MC962" s="227"/>
      <c r="MD962" s="227"/>
      <c r="ME962" s="227"/>
      <c r="MF962" s="227"/>
      <c r="MG962" s="227"/>
      <c r="MH962" s="227"/>
      <c r="MI962" s="227"/>
      <c r="MJ962" s="227"/>
      <c r="MK962" s="227"/>
      <c r="ML962" s="227"/>
      <c r="MM962" s="227"/>
      <c r="MN962" s="227"/>
      <c r="MO962" s="227"/>
      <c r="MP962" s="227"/>
      <c r="MQ962" s="227"/>
      <c r="MR962" s="227"/>
      <c r="MS962" s="227"/>
      <c r="MT962" s="227"/>
      <c r="MU962" s="227"/>
      <c r="MV962" s="227"/>
      <c r="MW962" s="227"/>
      <c r="MX962" s="227"/>
      <c r="MY962" s="227"/>
      <c r="MZ962" s="227"/>
      <c r="NA962" s="227"/>
      <c r="NB962" s="227"/>
      <c r="NC962" s="227"/>
      <c r="ND962" s="227"/>
      <c r="NE962" s="227"/>
      <c r="NF962" s="227"/>
      <c r="NG962" s="227"/>
      <c r="NH962" s="227"/>
      <c r="NI962" s="227"/>
      <c r="NJ962" s="227"/>
      <c r="NK962" s="227"/>
      <c r="NL962" s="227"/>
      <c r="NM962" s="227"/>
      <c r="NN962" s="227"/>
      <c r="NO962" s="227"/>
      <c r="NP962" s="227"/>
      <c r="NQ962" s="227"/>
      <c r="NR962" s="227"/>
      <c r="NS962" s="227"/>
      <c r="NT962" s="227"/>
      <c r="NU962" s="227"/>
      <c r="NV962" s="227"/>
      <c r="NW962" s="227"/>
      <c r="NX962" s="227"/>
      <c r="NY962" s="227"/>
      <c r="NZ962" s="227"/>
      <c r="OA962" s="227"/>
      <c r="OB962" s="227"/>
      <c r="OC962" s="227"/>
      <c r="OD962" s="227"/>
      <c r="OE962" s="227"/>
      <c r="OF962" s="227"/>
      <c r="OG962" s="227"/>
      <c r="OH962" s="227"/>
      <c r="OI962" s="227"/>
      <c r="OJ962" s="227"/>
      <c r="OK962" s="227"/>
      <c r="OL962" s="227"/>
      <c r="OM962" s="227"/>
      <c r="ON962" s="227"/>
      <c r="OO962" s="227"/>
      <c r="OP962" s="227"/>
      <c r="OQ962" s="227"/>
      <c r="OR962" s="227"/>
      <c r="OS962" s="227"/>
      <c r="OT962" s="227"/>
      <c r="OU962" s="227"/>
      <c r="OV962" s="227"/>
      <c r="OW962" s="227"/>
      <c r="OX962" s="227"/>
      <c r="OY962" s="227"/>
      <c r="OZ962" s="227"/>
      <c r="PA962" s="227"/>
      <c r="PB962" s="227"/>
      <c r="PC962" s="227"/>
      <c r="PD962" s="227"/>
      <c r="PE962" s="227"/>
      <c r="PF962" s="227"/>
      <c r="PG962" s="227"/>
      <c r="PH962" s="227"/>
      <c r="PI962" s="227"/>
      <c r="PJ962" s="227"/>
      <c r="PK962" s="227"/>
      <c r="PL962" s="227"/>
      <c r="PM962" s="227"/>
      <c r="PN962" s="227"/>
      <c r="PO962" s="227"/>
      <c r="PP962" s="227"/>
      <c r="PQ962" s="227"/>
      <c r="PR962" s="227"/>
      <c r="PS962" s="227"/>
      <c r="PT962" s="227"/>
      <c r="PU962" s="227"/>
      <c r="PV962" s="227"/>
      <c r="PW962" s="227"/>
      <c r="PX962" s="227"/>
      <c r="PY962" s="227"/>
      <c r="PZ962" s="227"/>
      <c r="QA962" s="227"/>
      <c r="QB962" s="227"/>
      <c r="QC962" s="227"/>
      <c r="QD962" s="227"/>
      <c r="QE962" s="227"/>
      <c r="QF962" s="227"/>
      <c r="QG962" s="227"/>
      <c r="QH962" s="227"/>
      <c r="QI962" s="227"/>
      <c r="QJ962" s="227"/>
      <c r="QK962" s="227"/>
      <c r="QL962" s="227"/>
      <c r="QM962" s="227"/>
      <c r="QN962" s="227"/>
      <c r="QO962" s="227"/>
      <c r="QP962" s="227"/>
      <c r="QQ962" s="227"/>
      <c r="QR962" s="227"/>
      <c r="QS962" s="227"/>
      <c r="QT962" s="227"/>
      <c r="QU962" s="227"/>
      <c r="QV962" s="227"/>
      <c r="QW962" s="227"/>
      <c r="QX962" s="227"/>
      <c r="QY962" s="227"/>
      <c r="QZ962" s="227"/>
      <c r="RA962" s="227"/>
      <c r="RB962" s="227"/>
      <c r="RC962" s="227"/>
      <c r="RD962" s="227"/>
      <c r="RE962" s="227"/>
      <c r="RF962" s="227"/>
      <c r="RG962" s="227"/>
      <c r="RH962" s="227"/>
      <c r="RI962" s="227"/>
      <c r="RJ962" s="227"/>
      <c r="RK962" s="227"/>
      <c r="RL962" s="227"/>
      <c r="RM962" s="227"/>
      <c r="RN962" s="227"/>
      <c r="RO962" s="227"/>
      <c r="RP962" s="227"/>
      <c r="RQ962" s="227"/>
      <c r="RR962" s="227"/>
      <c r="RS962" s="227"/>
      <c r="RT962" s="227"/>
      <c r="RU962" s="227"/>
      <c r="RV962" s="227"/>
      <c r="RW962" s="227"/>
      <c r="RX962" s="227"/>
      <c r="RY962" s="227"/>
      <c r="RZ962" s="227"/>
      <c r="SA962" s="227"/>
      <c r="SB962" s="227"/>
    </row>
    <row r="963" spans="1:496" s="233" customFormat="1" ht="15" customHeight="1" x14ac:dyDescent="0.25">
      <c r="A963" s="231"/>
      <c r="B963" s="231"/>
      <c r="D963" s="231"/>
      <c r="F963" s="227"/>
      <c r="G963" s="227"/>
      <c r="H963" s="227"/>
      <c r="I963" s="227"/>
      <c r="J963" s="227"/>
      <c r="K963" s="227"/>
      <c r="L963" s="227"/>
      <c r="M963" s="227"/>
      <c r="N963" s="227"/>
      <c r="O963" s="227"/>
      <c r="P963" s="227"/>
      <c r="Q963" s="227"/>
      <c r="R963" s="227"/>
      <c r="S963" s="227"/>
      <c r="T963" s="227"/>
      <c r="U963" s="227"/>
      <c r="V963" s="227"/>
      <c r="W963" s="227"/>
      <c r="X963" s="227"/>
      <c r="Y963" s="227"/>
      <c r="Z963" s="227"/>
      <c r="AA963" s="227"/>
      <c r="AB963" s="227"/>
      <c r="AC963" s="227"/>
      <c r="AD963" s="227"/>
      <c r="AE963" s="227"/>
      <c r="AF963" s="227"/>
      <c r="AG963" s="227"/>
      <c r="AH963" s="227"/>
      <c r="AI963" s="227"/>
      <c r="AJ963" s="227"/>
      <c r="AK963" s="227"/>
      <c r="AL963" s="227"/>
      <c r="AM963" s="227"/>
      <c r="AN963" s="227"/>
      <c r="AO963" s="227"/>
      <c r="AP963" s="227"/>
      <c r="AQ963" s="227"/>
      <c r="AR963" s="227"/>
      <c r="AS963" s="227"/>
      <c r="AT963" s="227"/>
      <c r="AU963" s="227"/>
      <c r="AV963" s="227"/>
      <c r="AW963" s="227"/>
      <c r="AX963" s="227"/>
      <c r="AY963" s="227"/>
      <c r="AZ963" s="227"/>
      <c r="BA963" s="227"/>
      <c r="BB963" s="227"/>
      <c r="BC963" s="227"/>
      <c r="BD963" s="227"/>
      <c r="BE963" s="227"/>
      <c r="BF963" s="227"/>
      <c r="BG963" s="227"/>
      <c r="BH963" s="227"/>
      <c r="BI963" s="227"/>
      <c r="BJ963" s="227"/>
      <c r="BK963" s="227"/>
      <c r="BL963" s="227"/>
      <c r="BM963" s="227"/>
      <c r="BN963" s="227"/>
      <c r="BO963" s="227"/>
      <c r="BP963" s="227"/>
      <c r="BQ963" s="227"/>
      <c r="BR963" s="227"/>
      <c r="BS963" s="227"/>
      <c r="BT963" s="227"/>
      <c r="BU963" s="227"/>
      <c r="BV963" s="227"/>
      <c r="BW963" s="227"/>
      <c r="BX963" s="227"/>
      <c r="BY963" s="227"/>
      <c r="BZ963" s="227"/>
      <c r="CA963" s="227"/>
      <c r="CB963" s="227"/>
      <c r="CC963" s="227"/>
      <c r="CD963" s="227"/>
      <c r="CE963" s="227"/>
      <c r="CF963" s="227"/>
      <c r="CG963" s="227"/>
      <c r="CH963" s="227"/>
      <c r="CI963" s="227"/>
      <c r="CJ963" s="227"/>
      <c r="CK963" s="227"/>
      <c r="CL963" s="227"/>
      <c r="CM963" s="227"/>
      <c r="CN963" s="227"/>
      <c r="CO963" s="227"/>
      <c r="CP963" s="227"/>
      <c r="CQ963" s="227"/>
      <c r="CR963" s="227"/>
      <c r="CS963" s="227"/>
      <c r="CT963" s="227"/>
      <c r="CU963" s="227"/>
      <c r="CV963" s="227"/>
      <c r="CW963" s="227"/>
      <c r="CX963" s="227"/>
      <c r="CY963" s="227"/>
      <c r="CZ963" s="227"/>
      <c r="DA963" s="227"/>
      <c r="DB963" s="227"/>
      <c r="DC963" s="227"/>
      <c r="DD963" s="227"/>
      <c r="DE963" s="227"/>
      <c r="DF963" s="227"/>
      <c r="DG963" s="227"/>
      <c r="DH963" s="227"/>
      <c r="DI963" s="227"/>
      <c r="DJ963" s="227"/>
      <c r="DK963" s="227"/>
      <c r="DL963" s="227"/>
      <c r="DM963" s="227"/>
      <c r="DN963" s="227"/>
      <c r="DO963" s="227"/>
      <c r="DP963" s="227"/>
      <c r="DQ963" s="227"/>
      <c r="DR963" s="227"/>
      <c r="DS963" s="227"/>
      <c r="DT963" s="227"/>
      <c r="DU963" s="227"/>
      <c r="DV963" s="227"/>
      <c r="DW963" s="227"/>
      <c r="DX963" s="227"/>
      <c r="DY963" s="227"/>
      <c r="DZ963" s="227"/>
      <c r="EA963" s="227"/>
      <c r="EB963" s="227"/>
      <c r="EC963" s="227"/>
      <c r="ED963" s="227"/>
      <c r="EE963" s="227"/>
      <c r="EF963" s="227"/>
      <c r="EG963" s="227"/>
      <c r="EH963" s="227"/>
      <c r="EI963" s="227"/>
      <c r="EJ963" s="227"/>
      <c r="EK963" s="227"/>
      <c r="EL963" s="227"/>
      <c r="EM963" s="227"/>
      <c r="EN963" s="227"/>
      <c r="EO963" s="227"/>
      <c r="EP963" s="227"/>
      <c r="EQ963" s="227"/>
      <c r="ER963" s="227"/>
      <c r="ES963" s="227"/>
      <c r="ET963" s="227"/>
      <c r="EU963" s="227"/>
      <c r="EV963" s="227"/>
      <c r="EW963" s="227"/>
      <c r="EX963" s="227"/>
      <c r="EY963" s="227"/>
      <c r="EZ963" s="227"/>
      <c r="FA963" s="227"/>
      <c r="FB963" s="227"/>
      <c r="FC963" s="227"/>
      <c r="FD963" s="227"/>
      <c r="FE963" s="227"/>
      <c r="FF963" s="227"/>
      <c r="FG963" s="227"/>
      <c r="FH963" s="227"/>
      <c r="FI963" s="227"/>
      <c r="FJ963" s="227"/>
      <c r="FK963" s="227"/>
      <c r="FL963" s="227"/>
      <c r="FM963" s="227"/>
      <c r="FN963" s="227"/>
      <c r="FO963" s="227"/>
      <c r="FP963" s="227"/>
      <c r="FQ963" s="227"/>
      <c r="FR963" s="227"/>
      <c r="FS963" s="227"/>
      <c r="FT963" s="227"/>
      <c r="FU963" s="227"/>
      <c r="FV963" s="227"/>
      <c r="FW963" s="227"/>
      <c r="FX963" s="227"/>
      <c r="FY963" s="227"/>
      <c r="FZ963" s="227"/>
      <c r="GA963" s="227"/>
      <c r="GB963" s="227"/>
      <c r="GC963" s="227"/>
      <c r="GD963" s="227"/>
      <c r="GE963" s="227"/>
      <c r="GF963" s="227"/>
      <c r="GG963" s="227"/>
      <c r="GH963" s="227"/>
      <c r="GI963" s="227"/>
      <c r="GJ963" s="227"/>
      <c r="GK963" s="227"/>
      <c r="GL963" s="227"/>
      <c r="GM963" s="227"/>
      <c r="GN963" s="227"/>
      <c r="GO963" s="227"/>
      <c r="GP963" s="227"/>
      <c r="GQ963" s="227"/>
      <c r="GR963" s="227"/>
      <c r="GS963" s="227"/>
      <c r="GT963" s="227"/>
      <c r="GU963" s="227"/>
      <c r="GV963" s="227"/>
      <c r="GW963" s="227"/>
      <c r="GX963" s="227"/>
      <c r="GY963" s="227"/>
      <c r="GZ963" s="227"/>
      <c r="HA963" s="227"/>
      <c r="HB963" s="227"/>
      <c r="HC963" s="227"/>
      <c r="HD963" s="227"/>
      <c r="HE963" s="227"/>
      <c r="HF963" s="227"/>
      <c r="HG963" s="227"/>
      <c r="HH963" s="227"/>
      <c r="HI963" s="227"/>
      <c r="HJ963" s="227"/>
      <c r="HK963" s="227"/>
      <c r="HL963" s="227"/>
      <c r="HM963" s="227"/>
      <c r="HN963" s="227"/>
      <c r="HO963" s="227"/>
      <c r="HP963" s="227"/>
      <c r="HQ963" s="227"/>
      <c r="HR963" s="227"/>
      <c r="HS963" s="227"/>
      <c r="HT963" s="227"/>
      <c r="HU963" s="227"/>
      <c r="HV963" s="227"/>
      <c r="HW963" s="227"/>
      <c r="HX963" s="227"/>
      <c r="HY963" s="227"/>
      <c r="HZ963" s="227"/>
      <c r="IA963" s="227"/>
      <c r="IB963" s="227"/>
      <c r="IC963" s="227"/>
      <c r="ID963" s="227"/>
      <c r="IE963" s="227"/>
      <c r="IF963" s="227"/>
      <c r="IG963" s="227"/>
      <c r="IH963" s="227"/>
      <c r="II963" s="227"/>
      <c r="IJ963" s="227"/>
      <c r="IK963" s="227"/>
      <c r="IL963" s="227"/>
      <c r="IM963" s="227"/>
      <c r="IN963" s="227"/>
      <c r="IO963" s="227"/>
      <c r="IP963" s="227"/>
      <c r="IQ963" s="227"/>
      <c r="IR963" s="227"/>
      <c r="IS963" s="227"/>
      <c r="IT963" s="227"/>
      <c r="IU963" s="227"/>
      <c r="IV963" s="227"/>
      <c r="IW963" s="227"/>
      <c r="IX963" s="227"/>
      <c r="IY963" s="227"/>
      <c r="IZ963" s="227"/>
      <c r="JA963" s="227"/>
      <c r="JB963" s="227"/>
      <c r="JC963" s="227"/>
      <c r="JD963" s="227"/>
      <c r="JE963" s="227"/>
      <c r="JF963" s="227"/>
      <c r="JG963" s="227"/>
      <c r="JH963" s="227"/>
      <c r="JI963" s="227"/>
      <c r="JJ963" s="227"/>
      <c r="JK963" s="227"/>
      <c r="JL963" s="227"/>
      <c r="JM963" s="227"/>
      <c r="JN963" s="227"/>
      <c r="JO963" s="227"/>
      <c r="JP963" s="227"/>
      <c r="JQ963" s="227"/>
      <c r="JR963" s="227"/>
      <c r="JS963" s="227"/>
      <c r="JT963" s="227"/>
      <c r="JU963" s="227"/>
      <c r="JV963" s="227"/>
      <c r="JW963" s="227"/>
      <c r="JX963" s="227"/>
      <c r="JY963" s="227"/>
      <c r="JZ963" s="227"/>
      <c r="KA963" s="227"/>
      <c r="KB963" s="227"/>
      <c r="KC963" s="227"/>
      <c r="KD963" s="227"/>
      <c r="KE963" s="227"/>
      <c r="KF963" s="227"/>
      <c r="KG963" s="227"/>
      <c r="KH963" s="227"/>
      <c r="KI963" s="227"/>
      <c r="KJ963" s="227"/>
      <c r="KK963" s="227"/>
      <c r="KL963" s="227"/>
      <c r="KM963" s="227"/>
      <c r="KN963" s="227"/>
      <c r="KO963" s="227"/>
      <c r="KP963" s="227"/>
      <c r="KQ963" s="227"/>
      <c r="KR963" s="227"/>
      <c r="KS963" s="227"/>
      <c r="KT963" s="227"/>
      <c r="KU963" s="227"/>
      <c r="KV963" s="227"/>
      <c r="KW963" s="227"/>
      <c r="KX963" s="227"/>
      <c r="KY963" s="227"/>
      <c r="KZ963" s="227"/>
      <c r="LA963" s="227"/>
      <c r="LB963" s="227"/>
      <c r="LC963" s="227"/>
      <c r="LD963" s="227"/>
      <c r="LE963" s="227"/>
      <c r="LF963" s="227"/>
      <c r="LG963" s="227"/>
      <c r="LH963" s="227"/>
      <c r="LI963" s="227"/>
      <c r="LJ963" s="227"/>
      <c r="LK963" s="227"/>
      <c r="LL963" s="227"/>
      <c r="LM963" s="227"/>
      <c r="LN963" s="227"/>
      <c r="LO963" s="227"/>
      <c r="LP963" s="227"/>
      <c r="LQ963" s="227"/>
      <c r="LR963" s="227"/>
      <c r="LS963" s="227"/>
      <c r="LT963" s="227"/>
      <c r="LU963" s="227"/>
      <c r="LV963" s="227"/>
      <c r="LW963" s="227"/>
      <c r="LX963" s="227"/>
      <c r="LY963" s="227"/>
      <c r="LZ963" s="227"/>
      <c r="MA963" s="227"/>
      <c r="MB963" s="227"/>
      <c r="MC963" s="227"/>
      <c r="MD963" s="227"/>
      <c r="ME963" s="227"/>
      <c r="MF963" s="227"/>
      <c r="MG963" s="227"/>
      <c r="MH963" s="227"/>
      <c r="MI963" s="227"/>
      <c r="MJ963" s="227"/>
      <c r="MK963" s="227"/>
      <c r="ML963" s="227"/>
      <c r="MM963" s="227"/>
      <c r="MN963" s="227"/>
      <c r="MO963" s="227"/>
      <c r="MP963" s="227"/>
      <c r="MQ963" s="227"/>
      <c r="MR963" s="227"/>
      <c r="MS963" s="227"/>
      <c r="MT963" s="227"/>
      <c r="MU963" s="227"/>
      <c r="MV963" s="227"/>
      <c r="MW963" s="227"/>
      <c r="MX963" s="227"/>
      <c r="MY963" s="227"/>
      <c r="MZ963" s="227"/>
      <c r="NA963" s="227"/>
      <c r="NB963" s="227"/>
      <c r="NC963" s="227"/>
      <c r="ND963" s="227"/>
      <c r="NE963" s="227"/>
      <c r="NF963" s="227"/>
      <c r="NG963" s="227"/>
      <c r="NH963" s="227"/>
      <c r="NI963" s="227"/>
      <c r="NJ963" s="227"/>
      <c r="NK963" s="227"/>
      <c r="NL963" s="227"/>
      <c r="NM963" s="227"/>
      <c r="NN963" s="227"/>
      <c r="NO963" s="227"/>
      <c r="NP963" s="227"/>
      <c r="NQ963" s="227"/>
      <c r="NR963" s="227"/>
      <c r="NS963" s="227"/>
      <c r="NT963" s="227"/>
      <c r="NU963" s="227"/>
      <c r="NV963" s="227"/>
      <c r="NW963" s="227"/>
      <c r="NX963" s="227"/>
      <c r="NY963" s="227"/>
      <c r="NZ963" s="227"/>
      <c r="OA963" s="227"/>
      <c r="OB963" s="227"/>
      <c r="OC963" s="227"/>
      <c r="OD963" s="227"/>
      <c r="OE963" s="227"/>
      <c r="OF963" s="227"/>
      <c r="OG963" s="227"/>
      <c r="OH963" s="227"/>
      <c r="OI963" s="227"/>
      <c r="OJ963" s="227"/>
      <c r="OK963" s="227"/>
      <c r="OL963" s="227"/>
      <c r="OM963" s="227"/>
      <c r="ON963" s="227"/>
      <c r="OO963" s="227"/>
      <c r="OP963" s="227"/>
      <c r="OQ963" s="227"/>
      <c r="OR963" s="227"/>
      <c r="OS963" s="227"/>
      <c r="OT963" s="227"/>
      <c r="OU963" s="227"/>
      <c r="OV963" s="227"/>
      <c r="OW963" s="227"/>
      <c r="OX963" s="227"/>
      <c r="OY963" s="227"/>
      <c r="OZ963" s="227"/>
      <c r="PA963" s="227"/>
      <c r="PB963" s="227"/>
      <c r="PC963" s="227"/>
      <c r="PD963" s="227"/>
      <c r="PE963" s="227"/>
      <c r="PF963" s="227"/>
      <c r="PG963" s="227"/>
      <c r="PH963" s="227"/>
      <c r="PI963" s="227"/>
      <c r="PJ963" s="227"/>
      <c r="PK963" s="227"/>
      <c r="PL963" s="227"/>
      <c r="PM963" s="227"/>
      <c r="PN963" s="227"/>
      <c r="PO963" s="227"/>
      <c r="PP963" s="227"/>
      <c r="PQ963" s="227"/>
      <c r="PR963" s="227"/>
      <c r="PS963" s="227"/>
      <c r="PT963" s="227"/>
      <c r="PU963" s="227"/>
      <c r="PV963" s="227"/>
      <c r="PW963" s="227"/>
      <c r="PX963" s="227"/>
      <c r="PY963" s="227"/>
      <c r="PZ963" s="227"/>
      <c r="QA963" s="227"/>
      <c r="QB963" s="227"/>
      <c r="QC963" s="227"/>
      <c r="QD963" s="227"/>
      <c r="QE963" s="227"/>
      <c r="QF963" s="227"/>
      <c r="QG963" s="227"/>
      <c r="QH963" s="227"/>
      <c r="QI963" s="227"/>
      <c r="QJ963" s="227"/>
      <c r="QK963" s="227"/>
      <c r="QL963" s="227"/>
      <c r="QM963" s="227"/>
      <c r="QN963" s="227"/>
      <c r="QO963" s="227"/>
      <c r="QP963" s="227"/>
      <c r="QQ963" s="227"/>
      <c r="QR963" s="227"/>
      <c r="QS963" s="227"/>
      <c r="QT963" s="227"/>
      <c r="QU963" s="227"/>
      <c r="QV963" s="227"/>
      <c r="QW963" s="227"/>
      <c r="QX963" s="227"/>
      <c r="QY963" s="227"/>
      <c r="QZ963" s="227"/>
      <c r="RA963" s="227"/>
      <c r="RB963" s="227"/>
      <c r="RC963" s="227"/>
      <c r="RD963" s="227"/>
      <c r="RE963" s="227"/>
      <c r="RF963" s="227"/>
      <c r="RG963" s="227"/>
      <c r="RH963" s="227"/>
      <c r="RI963" s="227"/>
      <c r="RJ963" s="227"/>
      <c r="RK963" s="227"/>
      <c r="RL963" s="227"/>
      <c r="RM963" s="227"/>
      <c r="RN963" s="227"/>
      <c r="RO963" s="227"/>
      <c r="RP963" s="227"/>
      <c r="RQ963" s="227"/>
      <c r="RR963" s="227"/>
      <c r="RS963" s="227"/>
      <c r="RT963" s="227"/>
      <c r="RU963" s="227"/>
      <c r="RV963" s="227"/>
      <c r="RW963" s="227"/>
      <c r="RX963" s="227"/>
      <c r="RY963" s="227"/>
      <c r="RZ963" s="227"/>
      <c r="SA963" s="227"/>
      <c r="SB963" s="227"/>
    </row>
    <row r="964" spans="1:496" ht="15" customHeight="1" x14ac:dyDescent="0.25">
      <c r="A964" s="228"/>
    </row>
    <row r="965" spans="1:496" ht="15" customHeight="1" x14ac:dyDescent="0.25">
      <c r="B965" s="227"/>
      <c r="D965" s="227"/>
      <c r="E965" s="228"/>
    </row>
    <row r="966" spans="1:496" ht="15" customHeight="1" x14ac:dyDescent="0.25">
      <c r="B966" s="227"/>
      <c r="D966" s="227"/>
      <c r="E966" s="228"/>
    </row>
    <row r="967" spans="1:496" ht="15" customHeight="1" x14ac:dyDescent="0.25">
      <c r="B967" s="227"/>
      <c r="D967" s="227"/>
      <c r="E967" s="228"/>
    </row>
    <row r="968" spans="1:496" ht="15" customHeight="1" x14ac:dyDescent="0.25">
      <c r="B968" s="227"/>
      <c r="D968" s="227"/>
      <c r="E968" s="228"/>
    </row>
  </sheetData>
  <mergeCells count="36">
    <mergeCell ref="B531:D531"/>
    <mergeCell ref="A530:A531"/>
    <mergeCell ref="B530:D530"/>
    <mergeCell ref="E530:E531"/>
    <mergeCell ref="B511:B512"/>
    <mergeCell ref="E511:E512"/>
    <mergeCell ref="A450:A451"/>
    <mergeCell ref="B450:D450"/>
    <mergeCell ref="E450:E451"/>
    <mergeCell ref="B451:D451"/>
    <mergeCell ref="B487:B488"/>
    <mergeCell ref="E487:E48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264:A265"/>
    <mergeCell ref="B264:D265"/>
    <mergeCell ref="E264:E265"/>
    <mergeCell ref="A237:A238"/>
    <mergeCell ref="B237:D238"/>
    <mergeCell ref="E237:E238"/>
    <mergeCell ref="A3:A4"/>
    <mergeCell ref="E3:E4"/>
    <mergeCell ref="A225:A226"/>
    <mergeCell ref="B225:D225"/>
    <mergeCell ref="E225:E226"/>
    <mergeCell ref="B226:D226"/>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dimension ref="A1:F78"/>
  <sheetViews>
    <sheetView showZeros="0" topLeftCell="A19" workbookViewId="0">
      <selection activeCell="C33" sqref="C33"/>
    </sheetView>
  </sheetViews>
  <sheetFormatPr baseColWidth="10" defaultColWidth="11.453125" defaultRowHeight="20.149999999999999" customHeight="1" x14ac:dyDescent="0.25"/>
  <cols>
    <col min="1" max="1" width="35.54296875" style="2" bestFit="1" customWidth="1"/>
    <col min="2" max="2" width="55.7265625" style="2" customWidth="1"/>
    <col min="3" max="3" width="20.7265625" style="2" customWidth="1"/>
    <col min="4" max="5" width="15.7265625" style="2" customWidth="1"/>
    <col min="6" max="16384" width="11.453125" style="2"/>
  </cols>
  <sheetData>
    <row r="1" spans="1:6" ht="20.149999999999999" customHeight="1" x14ac:dyDescent="0.25">
      <c r="A1" s="3" t="s">
        <v>11</v>
      </c>
      <c r="B1" s="3" t="str">
        <f>Comitente</f>
        <v>SUBSECRETARIA DE ARQUITECTURA</v>
      </c>
      <c r="E1" s="4"/>
    </row>
    <row r="2" spans="1:6" s="5" customFormat="1" ht="20.149999999999999" customHeight="1" x14ac:dyDescent="0.25">
      <c r="A2" s="11" t="s">
        <v>12</v>
      </c>
      <c r="B2" s="11" t="str">
        <f>Obra</f>
        <v>PERFORACION DE POZO DE AGUA Y CONST. DE SALA DE BOMBA ESC. AGROIND. 25 DE MAYO</v>
      </c>
    </row>
    <row r="3" spans="1:6" s="5" customFormat="1" ht="20.149999999999999" customHeight="1" x14ac:dyDescent="0.25">
      <c r="A3" s="11" t="s">
        <v>16</v>
      </c>
      <c r="B3" s="11" t="str">
        <f>Ubicación</f>
        <v>Calle San Martin s/n - 25 de Mayo</v>
      </c>
    </row>
    <row r="4" spans="1:6" s="5" customFormat="1" ht="20.149999999999999" customHeight="1" x14ac:dyDescent="0.25">
      <c r="A4" s="11" t="s">
        <v>15</v>
      </c>
      <c r="B4" s="12">
        <f>Licitación_N°</f>
        <v>0</v>
      </c>
    </row>
    <row r="5" spans="1:6" s="5" customFormat="1" ht="20.149999999999999" customHeight="1" x14ac:dyDescent="0.25">
      <c r="A5" s="11" t="s">
        <v>13</v>
      </c>
      <c r="B5" s="11">
        <f>Contratista</f>
        <v>0</v>
      </c>
    </row>
    <row r="6" spans="1:6" ht="20.149999999999999" customHeight="1" x14ac:dyDescent="0.25">
      <c r="A6" s="3"/>
      <c r="B6" s="3"/>
      <c r="C6" s="3"/>
      <c r="D6" s="3"/>
      <c r="E6" s="3"/>
      <c r="F6" s="3"/>
    </row>
    <row r="7" spans="1:6" ht="20.149999999999999" customHeight="1" x14ac:dyDescent="0.25">
      <c r="A7" s="362" t="s">
        <v>40</v>
      </c>
      <c r="B7" s="363"/>
      <c r="C7" s="363"/>
      <c r="D7" s="363"/>
      <c r="E7" s="364"/>
    </row>
    <row r="8" spans="1:6" ht="20.149999999999999" customHeight="1" x14ac:dyDescent="0.25">
      <c r="A8" s="365" t="s">
        <v>599</v>
      </c>
      <c r="B8" s="366"/>
      <c r="C8" s="367"/>
      <c r="D8" s="367"/>
      <c r="E8" s="368"/>
    </row>
    <row r="10" spans="1:6" ht="20.149999999999999" customHeight="1" x14ac:dyDescent="0.25">
      <c r="A10" s="360"/>
      <c r="B10" s="361"/>
      <c r="C10" s="63" t="s">
        <v>44</v>
      </c>
      <c r="D10" s="64" t="s">
        <v>41</v>
      </c>
      <c r="E10" s="64" t="s">
        <v>42</v>
      </c>
    </row>
    <row r="11" spans="1:6" ht="20.149999999999999" customHeight="1" x14ac:dyDescent="0.25">
      <c r="A11" s="358" t="s">
        <v>1017</v>
      </c>
      <c r="B11" s="359"/>
      <c r="C11" s="84">
        <f>ROUND(SUBTOTAL(9,C12:C34),2)</f>
        <v>0</v>
      </c>
      <c r="D11" s="14">
        <f>SUBTOTAL(9,D12:D34)</f>
        <v>0</v>
      </c>
      <c r="E11" s="10"/>
    </row>
    <row r="12" spans="1:6" ht="20.149999999999999" customHeight="1" x14ac:dyDescent="0.25">
      <c r="A12" s="133"/>
      <c r="B12" s="134"/>
      <c r="C12" s="135"/>
      <c r="D12" s="13">
        <f t="shared" ref="D12:D34" si="0">IFERROR(C12/GG_Obra,0)</f>
        <v>0</v>
      </c>
      <c r="E12" s="13">
        <f t="shared" ref="E12:E34" si="1">IFERROR(C12/Gastos_Generales_Pesos,0)</f>
        <v>0</v>
      </c>
    </row>
    <row r="13" spans="1:6" ht="20.149999999999999" customHeight="1" x14ac:dyDescent="0.25">
      <c r="A13" s="133"/>
      <c r="B13" s="134"/>
      <c r="C13" s="135"/>
      <c r="D13" s="13">
        <f t="shared" si="0"/>
        <v>0</v>
      </c>
      <c r="E13" s="13">
        <f t="shared" si="1"/>
        <v>0</v>
      </c>
    </row>
    <row r="14" spans="1:6" ht="20.149999999999999" customHeight="1" x14ac:dyDescent="0.25">
      <c r="A14" s="133"/>
      <c r="B14" s="134"/>
      <c r="C14" s="135"/>
      <c r="D14" s="13">
        <f t="shared" si="0"/>
        <v>0</v>
      </c>
      <c r="E14" s="13">
        <f t="shared" si="1"/>
        <v>0</v>
      </c>
    </row>
    <row r="15" spans="1:6" ht="20.149999999999999" customHeight="1" x14ac:dyDescent="0.25">
      <c r="A15" s="133"/>
      <c r="B15" s="134"/>
      <c r="C15" s="135"/>
      <c r="D15" s="13">
        <f t="shared" si="0"/>
        <v>0</v>
      </c>
      <c r="E15" s="13">
        <f t="shared" si="1"/>
        <v>0</v>
      </c>
    </row>
    <row r="16" spans="1:6" ht="20.149999999999999" customHeight="1" x14ac:dyDescent="0.25">
      <c r="A16" s="133"/>
      <c r="B16" s="134"/>
      <c r="C16" s="135"/>
      <c r="D16" s="13">
        <f t="shared" si="0"/>
        <v>0</v>
      </c>
      <c r="E16" s="13">
        <f t="shared" si="1"/>
        <v>0</v>
      </c>
    </row>
    <row r="17" spans="1:5" ht="20.149999999999999" customHeight="1" x14ac:dyDescent="0.25">
      <c r="A17" s="360"/>
      <c r="B17" s="361"/>
      <c r="C17" s="85"/>
      <c r="D17" s="13">
        <f t="shared" si="0"/>
        <v>0</v>
      </c>
      <c r="E17" s="13">
        <f t="shared" si="1"/>
        <v>0</v>
      </c>
    </row>
    <row r="18" spans="1:5" ht="20.149999999999999" customHeight="1" x14ac:dyDescent="0.25">
      <c r="A18" s="360"/>
      <c r="B18" s="361"/>
      <c r="C18" s="85"/>
      <c r="D18" s="13">
        <f t="shared" si="0"/>
        <v>0</v>
      </c>
      <c r="E18" s="13">
        <f t="shared" si="1"/>
        <v>0</v>
      </c>
    </row>
    <row r="19" spans="1:5" ht="20.149999999999999" customHeight="1" x14ac:dyDescent="0.25">
      <c r="A19" s="360"/>
      <c r="B19" s="361"/>
      <c r="C19" s="85"/>
      <c r="D19" s="13">
        <f t="shared" si="0"/>
        <v>0</v>
      </c>
      <c r="E19" s="13">
        <f t="shared" si="1"/>
        <v>0</v>
      </c>
    </row>
    <row r="20" spans="1:5" ht="20.149999999999999" customHeight="1" x14ac:dyDescent="0.25">
      <c r="A20" s="360"/>
      <c r="B20" s="361"/>
      <c r="C20" s="85"/>
      <c r="D20" s="13">
        <f t="shared" si="0"/>
        <v>0</v>
      </c>
      <c r="E20" s="13">
        <f t="shared" si="1"/>
        <v>0</v>
      </c>
    </row>
    <row r="21" spans="1:5" ht="20.149999999999999" customHeight="1" x14ac:dyDescent="0.25">
      <c r="A21" s="360"/>
      <c r="B21" s="361"/>
      <c r="C21" s="85"/>
      <c r="D21" s="13">
        <f t="shared" si="0"/>
        <v>0</v>
      </c>
      <c r="E21" s="13">
        <f t="shared" si="1"/>
        <v>0</v>
      </c>
    </row>
    <row r="22" spans="1:5" ht="20.149999999999999" customHeight="1" x14ac:dyDescent="0.25">
      <c r="A22" s="360"/>
      <c r="B22" s="361"/>
      <c r="C22" s="85"/>
      <c r="D22" s="13">
        <f t="shared" si="0"/>
        <v>0</v>
      </c>
      <c r="E22" s="13">
        <f t="shared" si="1"/>
        <v>0</v>
      </c>
    </row>
    <row r="23" spans="1:5" ht="20.149999999999999" customHeight="1" x14ac:dyDescent="0.25">
      <c r="A23" s="360"/>
      <c r="B23" s="361"/>
      <c r="C23" s="85"/>
      <c r="D23" s="13">
        <f t="shared" si="0"/>
        <v>0</v>
      </c>
      <c r="E23" s="13">
        <f t="shared" si="1"/>
        <v>0</v>
      </c>
    </row>
    <row r="24" spans="1:5" ht="20.149999999999999" customHeight="1" x14ac:dyDescent="0.25">
      <c r="A24" s="360"/>
      <c r="B24" s="361"/>
      <c r="C24" s="85"/>
      <c r="D24" s="13">
        <f t="shared" si="0"/>
        <v>0</v>
      </c>
      <c r="E24" s="13">
        <f t="shared" si="1"/>
        <v>0</v>
      </c>
    </row>
    <row r="25" spans="1:5" ht="20.149999999999999" customHeight="1" x14ac:dyDescent="0.25">
      <c r="A25" s="360"/>
      <c r="B25" s="361"/>
      <c r="C25" s="85"/>
      <c r="D25" s="13">
        <f t="shared" ref="D25:D28" si="2">IFERROR(C25/GG_Obra,0)</f>
        <v>0</v>
      </c>
      <c r="E25" s="13">
        <f t="shared" ref="E25:E28" si="3">IFERROR(C25/Gastos_Generales_Pesos,0)</f>
        <v>0</v>
      </c>
    </row>
    <row r="26" spans="1:5" ht="20.149999999999999" customHeight="1" x14ac:dyDescent="0.25">
      <c r="A26" s="360"/>
      <c r="B26" s="361"/>
      <c r="C26" s="85"/>
      <c r="D26" s="13">
        <f t="shared" si="2"/>
        <v>0</v>
      </c>
      <c r="E26" s="13">
        <f t="shared" si="3"/>
        <v>0</v>
      </c>
    </row>
    <row r="27" spans="1:5" ht="20.149999999999999" customHeight="1" x14ac:dyDescent="0.25">
      <c r="A27" s="360"/>
      <c r="B27" s="361"/>
      <c r="C27" s="85"/>
      <c r="D27" s="13">
        <f t="shared" si="2"/>
        <v>0</v>
      </c>
      <c r="E27" s="13">
        <f t="shared" si="3"/>
        <v>0</v>
      </c>
    </row>
    <row r="28" spans="1:5" ht="20.149999999999999" customHeight="1" x14ac:dyDescent="0.25">
      <c r="A28" s="360"/>
      <c r="B28" s="361"/>
      <c r="C28" s="85"/>
      <c r="D28" s="13">
        <f t="shared" si="2"/>
        <v>0</v>
      </c>
      <c r="E28" s="13">
        <f t="shared" si="3"/>
        <v>0</v>
      </c>
    </row>
    <row r="29" spans="1:5" ht="20.149999999999999" customHeight="1" x14ac:dyDescent="0.25">
      <c r="A29" s="360"/>
      <c r="B29" s="361"/>
      <c r="C29" s="85"/>
      <c r="D29" s="13">
        <f t="shared" si="0"/>
        <v>0</v>
      </c>
      <c r="E29" s="13">
        <f t="shared" si="1"/>
        <v>0</v>
      </c>
    </row>
    <row r="30" spans="1:5" ht="20.149999999999999" customHeight="1" x14ac:dyDescent="0.25">
      <c r="A30" s="360"/>
      <c r="B30" s="361"/>
      <c r="C30" s="85"/>
      <c r="D30" s="13">
        <f t="shared" si="0"/>
        <v>0</v>
      </c>
      <c r="E30" s="13">
        <f t="shared" si="1"/>
        <v>0</v>
      </c>
    </row>
    <row r="31" spans="1:5" ht="20.149999999999999" customHeight="1" x14ac:dyDescent="0.25">
      <c r="A31" s="360"/>
      <c r="B31" s="361"/>
      <c r="C31" s="85"/>
      <c r="D31" s="13">
        <f t="shared" si="0"/>
        <v>0</v>
      </c>
      <c r="E31" s="13">
        <f t="shared" si="1"/>
        <v>0</v>
      </c>
    </row>
    <row r="32" spans="1:5" ht="20.149999999999999" customHeight="1" x14ac:dyDescent="0.25">
      <c r="A32" s="360"/>
      <c r="B32" s="361"/>
      <c r="C32" s="85"/>
      <c r="D32" s="13">
        <f t="shared" si="0"/>
        <v>0</v>
      </c>
      <c r="E32" s="13">
        <f t="shared" si="1"/>
        <v>0</v>
      </c>
    </row>
    <row r="33" spans="1:5" ht="20.149999999999999" customHeight="1" x14ac:dyDescent="0.25">
      <c r="A33" s="360"/>
      <c r="B33" s="361"/>
      <c r="C33" s="85"/>
      <c r="D33" s="13">
        <f t="shared" si="0"/>
        <v>0</v>
      </c>
      <c r="E33" s="13">
        <f t="shared" si="1"/>
        <v>0</v>
      </c>
    </row>
    <row r="34" spans="1:5" ht="20.149999999999999" customHeight="1" x14ac:dyDescent="0.25">
      <c r="A34" s="360"/>
      <c r="B34" s="361"/>
      <c r="C34" s="85"/>
      <c r="D34" s="13">
        <f t="shared" si="0"/>
        <v>0</v>
      </c>
      <c r="E34" s="13">
        <f t="shared" si="1"/>
        <v>0</v>
      </c>
    </row>
    <row r="35" spans="1:5" ht="20.149999999999999" customHeight="1" x14ac:dyDescent="0.25">
      <c r="A35" s="65"/>
      <c r="E35" s="66"/>
    </row>
    <row r="36" spans="1:5" ht="20.149999999999999" customHeight="1" x14ac:dyDescent="0.25">
      <c r="A36" s="358" t="s">
        <v>43</v>
      </c>
      <c r="B36" s="359"/>
      <c r="C36" s="84">
        <f>ROUND(SUBTOTAL(9,C37:C73),2)</f>
        <v>0</v>
      </c>
      <c r="D36" s="61">
        <f>SUBTOTAL(9,D37:D80)</f>
        <v>0</v>
      </c>
      <c r="E36" s="66"/>
    </row>
    <row r="37" spans="1:5" ht="20.149999999999999" customHeight="1" x14ac:dyDescent="0.25">
      <c r="A37" s="129"/>
      <c r="B37" s="130"/>
      <c r="C37" s="131"/>
      <c r="D37" s="13">
        <f t="shared" ref="D37:D73" si="4">IFERROR(C37/GG_Empresa,0)</f>
        <v>0</v>
      </c>
      <c r="E37" s="13">
        <f t="shared" ref="E37:E73" si="5">IFERROR(C37/Gastos_Generales_Pesos,0)</f>
        <v>0</v>
      </c>
    </row>
    <row r="38" spans="1:5" ht="20.149999999999999" customHeight="1" x14ac:dyDescent="0.25">
      <c r="A38" s="129"/>
      <c r="B38" s="130"/>
      <c r="C38" s="131"/>
      <c r="D38" s="13">
        <f t="shared" si="4"/>
        <v>0</v>
      </c>
      <c r="E38" s="13">
        <f t="shared" si="5"/>
        <v>0</v>
      </c>
    </row>
    <row r="39" spans="1:5" ht="20.149999999999999" customHeight="1" x14ac:dyDescent="0.25">
      <c r="A39" s="129"/>
      <c r="B39" s="130"/>
      <c r="C39" s="131"/>
      <c r="D39" s="13">
        <f t="shared" si="4"/>
        <v>0</v>
      </c>
      <c r="E39" s="13">
        <f t="shared" si="5"/>
        <v>0</v>
      </c>
    </row>
    <row r="40" spans="1:5" ht="20.149999999999999" customHeight="1" x14ac:dyDescent="0.25">
      <c r="A40" s="129"/>
      <c r="B40" s="130"/>
      <c r="C40" s="131"/>
      <c r="D40" s="13">
        <f t="shared" si="4"/>
        <v>0</v>
      </c>
      <c r="E40" s="13">
        <f t="shared" si="5"/>
        <v>0</v>
      </c>
    </row>
    <row r="41" spans="1:5" ht="20.149999999999999" customHeight="1" x14ac:dyDescent="0.25">
      <c r="A41" s="129"/>
      <c r="B41" s="130"/>
      <c r="C41" s="131"/>
      <c r="D41" s="13">
        <f t="shared" ref="D41:D60" si="6">IFERROR(C41/GG_Empresa,0)</f>
        <v>0</v>
      </c>
      <c r="E41" s="13">
        <f t="shared" ref="E41:E60" si="7">IFERROR(C41/Gastos_Generales_Pesos,0)</f>
        <v>0</v>
      </c>
    </row>
    <row r="42" spans="1:5" ht="20.149999999999999" customHeight="1" x14ac:dyDescent="0.25">
      <c r="A42" s="129"/>
      <c r="B42" s="130"/>
      <c r="C42" s="131"/>
      <c r="D42" s="13">
        <f t="shared" si="6"/>
        <v>0</v>
      </c>
      <c r="E42" s="13">
        <f t="shared" si="7"/>
        <v>0</v>
      </c>
    </row>
    <row r="43" spans="1:5" ht="20.149999999999999" customHeight="1" x14ac:dyDescent="0.25">
      <c r="A43" s="129"/>
      <c r="B43" s="130"/>
      <c r="C43" s="131"/>
      <c r="D43" s="13">
        <f t="shared" si="6"/>
        <v>0</v>
      </c>
      <c r="E43" s="13">
        <f t="shared" si="7"/>
        <v>0</v>
      </c>
    </row>
    <row r="44" spans="1:5" ht="20.149999999999999" customHeight="1" x14ac:dyDescent="0.25">
      <c r="A44" s="129"/>
      <c r="B44" s="130"/>
      <c r="C44" s="131"/>
      <c r="D44" s="13">
        <f t="shared" si="6"/>
        <v>0</v>
      </c>
      <c r="E44" s="13">
        <f t="shared" si="7"/>
        <v>0</v>
      </c>
    </row>
    <row r="45" spans="1:5" ht="20.149999999999999" customHeight="1" x14ac:dyDescent="0.25">
      <c r="A45" s="129"/>
      <c r="B45" s="130"/>
      <c r="C45" s="131"/>
      <c r="D45" s="13">
        <f t="shared" si="6"/>
        <v>0</v>
      </c>
      <c r="E45" s="13">
        <f t="shared" si="7"/>
        <v>0</v>
      </c>
    </row>
    <row r="46" spans="1:5" ht="20.149999999999999" customHeight="1" x14ac:dyDescent="0.25">
      <c r="A46" s="129"/>
      <c r="B46" s="130"/>
      <c r="C46" s="131"/>
      <c r="D46" s="13">
        <f t="shared" si="6"/>
        <v>0</v>
      </c>
      <c r="E46" s="13">
        <f t="shared" si="7"/>
        <v>0</v>
      </c>
    </row>
    <row r="47" spans="1:5" ht="20.149999999999999" customHeight="1" x14ac:dyDescent="0.25">
      <c r="A47" s="129"/>
      <c r="B47" s="130"/>
      <c r="C47" s="131"/>
      <c r="D47" s="13">
        <f t="shared" si="6"/>
        <v>0</v>
      </c>
      <c r="E47" s="13">
        <f t="shared" si="7"/>
        <v>0</v>
      </c>
    </row>
    <row r="48" spans="1:5" ht="20.149999999999999" customHeight="1" x14ac:dyDescent="0.25">
      <c r="A48" s="129"/>
      <c r="B48" s="130"/>
      <c r="C48" s="131"/>
      <c r="D48" s="13">
        <f t="shared" si="6"/>
        <v>0</v>
      </c>
      <c r="E48" s="13">
        <f t="shared" si="7"/>
        <v>0</v>
      </c>
    </row>
    <row r="49" spans="1:5" ht="20.149999999999999" customHeight="1" x14ac:dyDescent="0.25">
      <c r="A49" s="129"/>
      <c r="B49" s="130"/>
      <c r="C49" s="131"/>
      <c r="D49" s="13">
        <f t="shared" si="6"/>
        <v>0</v>
      </c>
      <c r="E49" s="13">
        <f t="shared" si="7"/>
        <v>0</v>
      </c>
    </row>
    <row r="50" spans="1:5" ht="20.149999999999999" customHeight="1" x14ac:dyDescent="0.25">
      <c r="A50" s="129"/>
      <c r="B50" s="130"/>
      <c r="C50" s="131"/>
      <c r="D50" s="13">
        <f t="shared" si="6"/>
        <v>0</v>
      </c>
      <c r="E50" s="13">
        <f t="shared" si="7"/>
        <v>0</v>
      </c>
    </row>
    <row r="51" spans="1:5" ht="20.149999999999999" customHeight="1" x14ac:dyDescent="0.25">
      <c r="A51" s="129"/>
      <c r="B51" s="130"/>
      <c r="C51" s="131"/>
      <c r="D51" s="13">
        <f t="shared" si="6"/>
        <v>0</v>
      </c>
      <c r="E51" s="13">
        <f t="shared" si="7"/>
        <v>0</v>
      </c>
    </row>
    <row r="52" spans="1:5" ht="20.149999999999999" customHeight="1" x14ac:dyDescent="0.25">
      <c r="A52" s="129"/>
      <c r="B52" s="130"/>
      <c r="C52" s="131"/>
      <c r="D52" s="13">
        <f t="shared" si="6"/>
        <v>0</v>
      </c>
      <c r="E52" s="13">
        <f t="shared" si="7"/>
        <v>0</v>
      </c>
    </row>
    <row r="53" spans="1:5" ht="20.149999999999999" customHeight="1" x14ac:dyDescent="0.25">
      <c r="A53" s="129"/>
      <c r="B53" s="130"/>
      <c r="C53" s="131"/>
      <c r="D53" s="13">
        <f t="shared" si="6"/>
        <v>0</v>
      </c>
      <c r="E53" s="13">
        <f t="shared" si="7"/>
        <v>0</v>
      </c>
    </row>
    <row r="54" spans="1:5" ht="20.149999999999999" customHeight="1" x14ac:dyDescent="0.25">
      <c r="A54" s="129"/>
      <c r="B54" s="130"/>
      <c r="C54" s="131"/>
      <c r="D54" s="13">
        <f t="shared" si="6"/>
        <v>0</v>
      </c>
      <c r="E54" s="13">
        <f t="shared" si="7"/>
        <v>0</v>
      </c>
    </row>
    <row r="55" spans="1:5" ht="20.149999999999999" customHeight="1" x14ac:dyDescent="0.25">
      <c r="A55" s="129"/>
      <c r="B55" s="130"/>
      <c r="C55" s="131"/>
      <c r="D55" s="13">
        <f t="shared" si="6"/>
        <v>0</v>
      </c>
      <c r="E55" s="13">
        <f t="shared" si="7"/>
        <v>0</v>
      </c>
    </row>
    <row r="56" spans="1:5" ht="20.149999999999999" customHeight="1" x14ac:dyDescent="0.25">
      <c r="A56" s="129"/>
      <c r="B56" s="130"/>
      <c r="C56" s="131"/>
      <c r="D56" s="13">
        <f t="shared" si="6"/>
        <v>0</v>
      </c>
      <c r="E56" s="13">
        <f t="shared" si="7"/>
        <v>0</v>
      </c>
    </row>
    <row r="57" spans="1:5" ht="20.149999999999999" customHeight="1" x14ac:dyDescent="0.25">
      <c r="A57" s="129"/>
      <c r="B57" s="130"/>
      <c r="C57" s="131"/>
      <c r="D57" s="13">
        <f t="shared" si="6"/>
        <v>0</v>
      </c>
      <c r="E57" s="13">
        <f t="shared" si="7"/>
        <v>0</v>
      </c>
    </row>
    <row r="58" spans="1:5" ht="20.149999999999999" customHeight="1" x14ac:dyDescent="0.25">
      <c r="A58" s="129"/>
      <c r="B58" s="132"/>
      <c r="C58" s="131"/>
      <c r="D58" s="13">
        <f t="shared" si="6"/>
        <v>0</v>
      </c>
      <c r="E58" s="13">
        <f t="shared" si="7"/>
        <v>0</v>
      </c>
    </row>
    <row r="59" spans="1:5" ht="20.149999999999999" customHeight="1" x14ac:dyDescent="0.25">
      <c r="A59" s="129"/>
      <c r="B59" s="132"/>
      <c r="C59" s="131"/>
      <c r="D59" s="13">
        <f t="shared" si="6"/>
        <v>0</v>
      </c>
      <c r="E59" s="13">
        <f t="shared" si="7"/>
        <v>0</v>
      </c>
    </row>
    <row r="60" spans="1:5" ht="20.149999999999999" customHeight="1" x14ac:dyDescent="0.25">
      <c r="A60" s="129"/>
      <c r="B60" s="132"/>
      <c r="C60" s="131"/>
      <c r="D60" s="13">
        <f t="shared" si="6"/>
        <v>0</v>
      </c>
      <c r="E60" s="13">
        <f t="shared" si="7"/>
        <v>0</v>
      </c>
    </row>
    <row r="61" spans="1:5" ht="20.149999999999999" customHeight="1" x14ac:dyDescent="0.25">
      <c r="A61" s="129"/>
      <c r="B61" s="132"/>
      <c r="C61" s="131"/>
      <c r="D61" s="13">
        <f t="shared" si="4"/>
        <v>0</v>
      </c>
      <c r="E61" s="13">
        <f t="shared" si="5"/>
        <v>0</v>
      </c>
    </row>
    <row r="62" spans="1:5" ht="20.149999999999999" customHeight="1" x14ac:dyDescent="0.25">
      <c r="A62" s="129"/>
      <c r="B62" s="132"/>
      <c r="C62" s="131"/>
      <c r="D62" s="13">
        <f t="shared" si="4"/>
        <v>0</v>
      </c>
      <c r="E62" s="13">
        <f t="shared" si="5"/>
        <v>0</v>
      </c>
    </row>
    <row r="63" spans="1:5" ht="20.149999999999999" customHeight="1" x14ac:dyDescent="0.25">
      <c r="A63" s="129"/>
      <c r="B63" s="132"/>
      <c r="C63" s="131"/>
      <c r="D63" s="13">
        <f t="shared" si="4"/>
        <v>0</v>
      </c>
      <c r="E63" s="13">
        <f t="shared" si="5"/>
        <v>0</v>
      </c>
    </row>
    <row r="64" spans="1:5" ht="20.149999999999999" customHeight="1" x14ac:dyDescent="0.25">
      <c r="A64" s="129"/>
      <c r="B64" s="132"/>
      <c r="C64" s="131"/>
      <c r="D64" s="13">
        <f t="shared" si="4"/>
        <v>0</v>
      </c>
      <c r="E64" s="13">
        <f t="shared" si="5"/>
        <v>0</v>
      </c>
    </row>
    <row r="65" spans="1:5" ht="20.149999999999999" customHeight="1" x14ac:dyDescent="0.25">
      <c r="A65" s="129"/>
      <c r="B65" s="132"/>
      <c r="C65" s="131"/>
      <c r="D65" s="13">
        <f t="shared" si="4"/>
        <v>0</v>
      </c>
      <c r="E65" s="13">
        <f t="shared" si="5"/>
        <v>0</v>
      </c>
    </row>
    <row r="66" spans="1:5" ht="20.149999999999999" customHeight="1" x14ac:dyDescent="0.25">
      <c r="A66" s="129"/>
      <c r="B66" s="132"/>
      <c r="C66" s="131"/>
      <c r="D66" s="13">
        <f t="shared" si="4"/>
        <v>0</v>
      </c>
      <c r="E66" s="13">
        <f t="shared" si="5"/>
        <v>0</v>
      </c>
    </row>
    <row r="67" spans="1:5" ht="20.149999999999999" customHeight="1" x14ac:dyDescent="0.25">
      <c r="A67" s="129"/>
      <c r="B67" s="132"/>
      <c r="C67" s="131"/>
      <c r="D67" s="13">
        <f t="shared" si="4"/>
        <v>0</v>
      </c>
      <c r="E67" s="13">
        <f t="shared" si="5"/>
        <v>0</v>
      </c>
    </row>
    <row r="68" spans="1:5" ht="20.149999999999999" customHeight="1" x14ac:dyDescent="0.25">
      <c r="A68" s="129"/>
      <c r="B68" s="132"/>
      <c r="C68" s="131"/>
      <c r="D68" s="13">
        <f t="shared" si="4"/>
        <v>0</v>
      </c>
      <c r="E68" s="13">
        <f t="shared" si="5"/>
        <v>0</v>
      </c>
    </row>
    <row r="69" spans="1:5" ht="20.149999999999999" customHeight="1" x14ac:dyDescent="0.25">
      <c r="A69" s="129"/>
      <c r="B69" s="132"/>
      <c r="C69" s="131"/>
      <c r="D69" s="13">
        <f t="shared" si="4"/>
        <v>0</v>
      </c>
      <c r="E69" s="13">
        <f t="shared" si="5"/>
        <v>0</v>
      </c>
    </row>
    <row r="70" spans="1:5" ht="20.149999999999999" customHeight="1" x14ac:dyDescent="0.25">
      <c r="A70" s="129"/>
      <c r="B70" s="132"/>
      <c r="C70" s="131"/>
      <c r="D70" s="13">
        <f t="shared" ref="D70:D72" si="8">IFERROR(C70/GG_Empresa,0)</f>
        <v>0</v>
      </c>
      <c r="E70" s="13">
        <f t="shared" ref="E70:E72" si="9">IFERROR(C70/Gastos_Generales_Pesos,0)</f>
        <v>0</v>
      </c>
    </row>
    <row r="71" spans="1:5" ht="20.149999999999999" customHeight="1" x14ac:dyDescent="0.25">
      <c r="A71" s="129"/>
      <c r="B71" s="132"/>
      <c r="C71" s="131"/>
      <c r="D71" s="13">
        <f t="shared" si="8"/>
        <v>0</v>
      </c>
      <c r="E71" s="13">
        <f t="shared" si="9"/>
        <v>0</v>
      </c>
    </row>
    <row r="72" spans="1:5" ht="20.149999999999999" customHeight="1" x14ac:dyDescent="0.25">
      <c r="A72" s="129"/>
      <c r="B72" s="132"/>
      <c r="C72" s="131"/>
      <c r="D72" s="13">
        <f t="shared" si="8"/>
        <v>0</v>
      </c>
      <c r="E72" s="13">
        <f t="shared" si="9"/>
        <v>0</v>
      </c>
    </row>
    <row r="73" spans="1:5" ht="20.149999999999999" customHeight="1" x14ac:dyDescent="0.25">
      <c r="A73" s="129"/>
      <c r="B73" s="132"/>
      <c r="C73" s="131"/>
      <c r="D73" s="13">
        <f t="shared" si="4"/>
        <v>0</v>
      </c>
      <c r="E73" s="13">
        <f t="shared" si="5"/>
        <v>0</v>
      </c>
    </row>
    <row r="74" spans="1:5" ht="20.149999999999999" customHeight="1" x14ac:dyDescent="0.25">
      <c r="A74" s="65"/>
      <c r="E74" s="66"/>
    </row>
    <row r="75" spans="1:5" ht="20.149999999999999" customHeight="1" x14ac:dyDescent="0.25">
      <c r="A75" s="358" t="s">
        <v>600</v>
      </c>
      <c r="B75" s="359"/>
      <c r="C75" s="84">
        <f>ROUND(SUBTOTAL(9,C11:C73),2)</f>
        <v>0</v>
      </c>
      <c r="D75" s="67"/>
      <c r="E75" s="68">
        <f>SUBTOTAL(9,E11:E73)</f>
        <v>0</v>
      </c>
    </row>
    <row r="76" spans="1:5" ht="20.149999999999999" customHeight="1" x14ac:dyDescent="0.25">
      <c r="E76" s="62"/>
    </row>
    <row r="77" spans="1:5" ht="20.149999999999999" customHeight="1" x14ac:dyDescent="0.25">
      <c r="D77" s="62"/>
    </row>
    <row r="78" spans="1:5" ht="20.149999999999999" customHeight="1" x14ac:dyDescent="0.25">
      <c r="C78" s="6"/>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dimension ref="A1:E237"/>
  <sheetViews>
    <sheetView zoomScale="90" zoomScaleNormal="90" workbookViewId="0">
      <selection activeCell="E17" sqref="E17"/>
    </sheetView>
  </sheetViews>
  <sheetFormatPr baseColWidth="10" defaultColWidth="11.453125" defaultRowHeight="11.5" x14ac:dyDescent="0.25"/>
  <cols>
    <col min="1" max="1" width="46.453125" style="73" customWidth="1"/>
    <col min="2" max="2" width="11.453125" style="75"/>
    <col min="3" max="3" width="15.1796875" style="73" bestFit="1" customWidth="1"/>
    <col min="4" max="4" width="19" style="73" customWidth="1"/>
    <col min="5" max="5" width="43.7265625" style="73" customWidth="1"/>
    <col min="6" max="8" width="11.453125" style="73"/>
    <col min="9" max="9" width="24.7265625" style="73" bestFit="1" customWidth="1"/>
    <col min="10" max="16384" width="11.453125" style="73"/>
  </cols>
  <sheetData>
    <row r="1" spans="1:5" x14ac:dyDescent="0.25">
      <c r="A1" s="72" t="s">
        <v>1004</v>
      </c>
    </row>
    <row r="3" spans="1:5" s="75" customFormat="1" x14ac:dyDescent="0.25">
      <c r="A3" s="74" t="s">
        <v>1016</v>
      </c>
      <c r="B3" s="74" t="s">
        <v>1</v>
      </c>
      <c r="C3" s="74" t="s">
        <v>1003</v>
      </c>
      <c r="D3" s="74" t="s">
        <v>997</v>
      </c>
      <c r="E3" s="74" t="s">
        <v>998</v>
      </c>
    </row>
    <row r="4" spans="1:5" x14ac:dyDescent="0.25">
      <c r="A4" s="76"/>
      <c r="B4" s="74"/>
      <c r="C4" s="77"/>
      <c r="D4" s="76"/>
      <c r="E4" s="76" t="str">
        <f t="shared" ref="E4:E22" si="0">IFERROR(VLOOKUP(D4,Tabla_Indices,5,FALSE),"")</f>
        <v/>
      </c>
    </row>
    <row r="5" spans="1:5" x14ac:dyDescent="0.25">
      <c r="A5" s="76"/>
      <c r="B5" s="74"/>
      <c r="C5" s="77"/>
      <c r="D5" s="76"/>
      <c r="E5" s="76" t="str">
        <f t="shared" si="0"/>
        <v/>
      </c>
    </row>
    <row r="6" spans="1:5" x14ac:dyDescent="0.25">
      <c r="A6" s="76"/>
      <c r="B6" s="74"/>
      <c r="C6" s="77"/>
      <c r="D6" s="76"/>
      <c r="E6" s="76" t="str">
        <f t="shared" si="0"/>
        <v/>
      </c>
    </row>
    <row r="7" spans="1:5" x14ac:dyDescent="0.25">
      <c r="A7" s="76"/>
      <c r="B7" s="74"/>
      <c r="C7" s="77"/>
      <c r="D7" s="76"/>
      <c r="E7" s="76" t="str">
        <f t="shared" si="0"/>
        <v/>
      </c>
    </row>
    <row r="8" spans="1:5" x14ac:dyDescent="0.25">
      <c r="A8" s="76"/>
      <c r="B8" s="74"/>
      <c r="C8" s="77"/>
      <c r="D8" s="76"/>
      <c r="E8" s="76" t="str">
        <f t="shared" si="0"/>
        <v/>
      </c>
    </row>
    <row r="9" spans="1:5" x14ac:dyDescent="0.25">
      <c r="A9" s="76"/>
      <c r="B9" s="74"/>
      <c r="C9" s="77"/>
      <c r="D9" s="76"/>
      <c r="E9" s="76" t="str">
        <f t="shared" si="0"/>
        <v/>
      </c>
    </row>
    <row r="10" spans="1:5" x14ac:dyDescent="0.25">
      <c r="A10" s="76"/>
      <c r="B10" s="74"/>
      <c r="C10" s="77"/>
      <c r="D10" s="76"/>
      <c r="E10" s="76" t="str">
        <f t="shared" si="0"/>
        <v/>
      </c>
    </row>
    <row r="11" spans="1:5" x14ac:dyDescent="0.25">
      <c r="A11" s="76"/>
      <c r="B11" s="74"/>
      <c r="C11" s="77"/>
      <c r="D11" s="76"/>
      <c r="E11" s="76" t="str">
        <f t="shared" si="0"/>
        <v/>
      </c>
    </row>
    <row r="12" spans="1:5" x14ac:dyDescent="0.25">
      <c r="A12" s="76"/>
      <c r="B12" s="74"/>
      <c r="C12" s="77"/>
      <c r="D12" s="76"/>
      <c r="E12" s="76" t="str">
        <f t="shared" si="0"/>
        <v/>
      </c>
    </row>
    <row r="13" spans="1:5" x14ac:dyDescent="0.25">
      <c r="A13" s="76"/>
      <c r="B13" s="74"/>
      <c r="C13" s="77"/>
      <c r="D13" s="76"/>
      <c r="E13" s="76" t="str">
        <f t="shared" si="0"/>
        <v/>
      </c>
    </row>
    <row r="14" spans="1:5" x14ac:dyDescent="0.25">
      <c r="A14" s="76"/>
      <c r="B14" s="74"/>
      <c r="C14" s="77"/>
      <c r="D14" s="76"/>
      <c r="E14" s="76" t="str">
        <f t="shared" si="0"/>
        <v/>
      </c>
    </row>
    <row r="15" spans="1:5" x14ac:dyDescent="0.25">
      <c r="A15" s="76"/>
      <c r="B15" s="74"/>
      <c r="C15" s="77"/>
      <c r="D15" s="76"/>
      <c r="E15" s="76" t="str">
        <f t="shared" si="0"/>
        <v/>
      </c>
    </row>
    <row r="16" spans="1:5" x14ac:dyDescent="0.25">
      <c r="A16" s="76"/>
      <c r="B16" s="74"/>
      <c r="C16" s="77"/>
      <c r="D16" s="76"/>
      <c r="E16" s="76" t="str">
        <f t="shared" si="0"/>
        <v/>
      </c>
    </row>
    <row r="17" spans="1:5" x14ac:dyDescent="0.25">
      <c r="A17" s="76"/>
      <c r="B17" s="74"/>
      <c r="C17" s="77"/>
      <c r="D17" s="76"/>
      <c r="E17" s="76" t="str">
        <f t="shared" si="0"/>
        <v/>
      </c>
    </row>
    <row r="18" spans="1:5" x14ac:dyDescent="0.25">
      <c r="A18" s="76"/>
      <c r="B18" s="74"/>
      <c r="C18" s="77"/>
      <c r="D18" s="76"/>
      <c r="E18" s="76" t="str">
        <f t="shared" si="0"/>
        <v/>
      </c>
    </row>
    <row r="19" spans="1:5" x14ac:dyDescent="0.25">
      <c r="A19" s="76"/>
      <c r="B19" s="74"/>
      <c r="C19" s="77"/>
      <c r="D19" s="76"/>
      <c r="E19" s="76" t="str">
        <f t="shared" si="0"/>
        <v/>
      </c>
    </row>
    <row r="20" spans="1:5" x14ac:dyDescent="0.25">
      <c r="A20" s="76"/>
      <c r="B20" s="74"/>
      <c r="C20" s="77"/>
      <c r="D20" s="76"/>
      <c r="E20" s="76" t="str">
        <f t="shared" si="0"/>
        <v/>
      </c>
    </row>
    <row r="21" spans="1:5" x14ac:dyDescent="0.25">
      <c r="A21" s="76"/>
      <c r="B21" s="74"/>
      <c r="C21" s="77"/>
      <c r="D21" s="76"/>
      <c r="E21" s="76" t="str">
        <f t="shared" si="0"/>
        <v/>
      </c>
    </row>
    <row r="22" spans="1:5" x14ac:dyDescent="0.25">
      <c r="A22" s="76"/>
      <c r="B22" s="74"/>
      <c r="C22" s="77"/>
      <c r="D22" s="76"/>
      <c r="E22" s="76" t="str">
        <f t="shared" si="0"/>
        <v/>
      </c>
    </row>
    <row r="23" spans="1:5" x14ac:dyDescent="0.25">
      <c r="A23" s="76"/>
      <c r="B23" s="74"/>
      <c r="C23" s="77"/>
      <c r="D23" s="76"/>
      <c r="E23" s="76" t="str">
        <f t="shared" ref="E23:E86" si="1">IFERROR(VLOOKUP(D23,Tabla_Indices,5,FALSE),"")</f>
        <v/>
      </c>
    </row>
    <row r="24" spans="1:5" x14ac:dyDescent="0.25">
      <c r="A24" s="76"/>
      <c r="B24" s="74"/>
      <c r="C24" s="77"/>
      <c r="D24" s="76"/>
      <c r="E24" s="76" t="str">
        <f t="shared" si="1"/>
        <v/>
      </c>
    </row>
    <row r="25" spans="1:5" x14ac:dyDescent="0.25">
      <c r="A25" s="76"/>
      <c r="B25" s="74"/>
      <c r="C25" s="77"/>
      <c r="D25" s="76"/>
      <c r="E25" s="76" t="str">
        <f t="shared" si="1"/>
        <v/>
      </c>
    </row>
    <row r="26" spans="1:5" x14ac:dyDescent="0.25">
      <c r="A26" s="76"/>
      <c r="B26" s="74"/>
      <c r="C26" s="77"/>
      <c r="D26" s="76"/>
      <c r="E26" s="76" t="str">
        <f t="shared" si="1"/>
        <v/>
      </c>
    </row>
    <row r="27" spans="1:5" x14ac:dyDescent="0.25">
      <c r="A27" s="76"/>
      <c r="B27" s="74"/>
      <c r="C27" s="77"/>
      <c r="D27" s="76"/>
      <c r="E27" s="76" t="str">
        <f t="shared" si="1"/>
        <v/>
      </c>
    </row>
    <row r="28" spans="1:5" x14ac:dyDescent="0.25">
      <c r="A28" s="76"/>
      <c r="B28" s="74"/>
      <c r="C28" s="77"/>
      <c r="D28" s="76"/>
      <c r="E28" s="76" t="str">
        <f t="shared" si="1"/>
        <v/>
      </c>
    </row>
    <row r="29" spans="1:5" x14ac:dyDescent="0.25">
      <c r="A29" s="76"/>
      <c r="B29" s="74"/>
      <c r="C29" s="77"/>
      <c r="D29" s="76"/>
      <c r="E29" s="76" t="str">
        <f t="shared" si="1"/>
        <v/>
      </c>
    </row>
    <row r="30" spans="1:5" x14ac:dyDescent="0.25">
      <c r="A30" s="76"/>
      <c r="B30" s="74"/>
      <c r="C30" s="77"/>
      <c r="D30" s="76"/>
      <c r="E30" s="76" t="str">
        <f t="shared" si="1"/>
        <v/>
      </c>
    </row>
    <row r="31" spans="1:5" x14ac:dyDescent="0.25">
      <c r="A31" s="76"/>
      <c r="B31" s="74"/>
      <c r="C31" s="77"/>
      <c r="D31" s="76"/>
      <c r="E31" s="76" t="str">
        <f t="shared" si="1"/>
        <v/>
      </c>
    </row>
    <row r="32" spans="1:5" x14ac:dyDescent="0.25">
      <c r="A32" s="76"/>
      <c r="B32" s="74"/>
      <c r="C32" s="77"/>
      <c r="D32" s="76"/>
      <c r="E32" s="76" t="str">
        <f t="shared" si="1"/>
        <v/>
      </c>
    </row>
    <row r="33" spans="1:5" x14ac:dyDescent="0.25">
      <c r="A33" s="76"/>
      <c r="B33" s="74"/>
      <c r="C33" s="77"/>
      <c r="D33" s="76"/>
      <c r="E33" s="76" t="str">
        <f t="shared" si="1"/>
        <v/>
      </c>
    </row>
    <row r="34" spans="1:5" x14ac:dyDescent="0.25">
      <c r="A34" s="76"/>
      <c r="B34" s="74"/>
      <c r="C34" s="77"/>
      <c r="D34" s="76"/>
      <c r="E34" s="76" t="str">
        <f t="shared" si="1"/>
        <v/>
      </c>
    </row>
    <row r="35" spans="1:5" x14ac:dyDescent="0.25">
      <c r="A35" s="76"/>
      <c r="B35" s="74"/>
      <c r="C35" s="77"/>
      <c r="D35" s="76"/>
      <c r="E35" s="76" t="str">
        <f t="shared" si="1"/>
        <v/>
      </c>
    </row>
    <row r="36" spans="1:5" x14ac:dyDescent="0.25">
      <c r="A36" s="76"/>
      <c r="B36" s="74"/>
      <c r="C36" s="77"/>
      <c r="D36" s="76"/>
      <c r="E36" s="76" t="str">
        <f t="shared" si="1"/>
        <v/>
      </c>
    </row>
    <row r="37" spans="1:5" x14ac:dyDescent="0.25">
      <c r="A37" s="76"/>
      <c r="B37" s="74"/>
      <c r="C37" s="77"/>
      <c r="D37" s="76"/>
      <c r="E37" s="76" t="str">
        <f t="shared" si="1"/>
        <v/>
      </c>
    </row>
    <row r="38" spans="1:5" x14ac:dyDescent="0.25">
      <c r="A38" s="76"/>
      <c r="B38" s="74"/>
      <c r="C38" s="77"/>
      <c r="D38" s="76"/>
      <c r="E38" s="76" t="str">
        <f t="shared" si="1"/>
        <v/>
      </c>
    </row>
    <row r="39" spans="1:5" x14ac:dyDescent="0.25">
      <c r="A39" s="76"/>
      <c r="B39" s="74"/>
      <c r="C39" s="77"/>
      <c r="D39" s="76"/>
      <c r="E39" s="76" t="str">
        <f t="shared" si="1"/>
        <v/>
      </c>
    </row>
    <row r="40" spans="1:5" x14ac:dyDescent="0.25">
      <c r="A40" s="76"/>
      <c r="B40" s="74"/>
      <c r="C40" s="77"/>
      <c r="D40" s="76"/>
      <c r="E40" s="76" t="str">
        <f t="shared" si="1"/>
        <v/>
      </c>
    </row>
    <row r="41" spans="1:5" x14ac:dyDescent="0.25">
      <c r="A41" s="76"/>
      <c r="B41" s="74"/>
      <c r="C41" s="77"/>
      <c r="D41" s="76"/>
      <c r="E41" s="76" t="str">
        <f t="shared" si="1"/>
        <v/>
      </c>
    </row>
    <row r="42" spans="1:5" x14ac:dyDescent="0.25">
      <c r="A42" s="76"/>
      <c r="B42" s="74"/>
      <c r="C42" s="77"/>
      <c r="D42" s="76"/>
      <c r="E42" s="76" t="str">
        <f t="shared" si="1"/>
        <v/>
      </c>
    </row>
    <row r="43" spans="1:5" x14ac:dyDescent="0.25">
      <c r="A43" s="76"/>
      <c r="B43" s="74"/>
      <c r="C43" s="77"/>
      <c r="D43" s="76"/>
      <c r="E43" s="76" t="str">
        <f t="shared" si="1"/>
        <v/>
      </c>
    </row>
    <row r="44" spans="1:5" x14ac:dyDescent="0.25">
      <c r="A44" s="76"/>
      <c r="B44" s="74"/>
      <c r="C44" s="77"/>
      <c r="D44" s="76"/>
      <c r="E44" s="76" t="str">
        <f t="shared" si="1"/>
        <v/>
      </c>
    </row>
    <row r="45" spans="1:5" x14ac:dyDescent="0.25">
      <c r="A45" s="76"/>
      <c r="B45" s="74"/>
      <c r="C45" s="77"/>
      <c r="D45" s="76"/>
      <c r="E45" s="76" t="str">
        <f t="shared" si="1"/>
        <v/>
      </c>
    </row>
    <row r="46" spans="1:5" x14ac:dyDescent="0.25">
      <c r="A46" s="76"/>
      <c r="B46" s="74"/>
      <c r="C46" s="77"/>
      <c r="D46" s="76"/>
      <c r="E46" s="76" t="str">
        <f t="shared" si="1"/>
        <v/>
      </c>
    </row>
    <row r="47" spans="1:5" x14ac:dyDescent="0.25">
      <c r="A47" s="76"/>
      <c r="B47" s="74"/>
      <c r="C47" s="77"/>
      <c r="D47" s="76"/>
      <c r="E47" s="76" t="str">
        <f t="shared" si="1"/>
        <v/>
      </c>
    </row>
    <row r="48" spans="1:5" x14ac:dyDescent="0.25">
      <c r="A48" s="76"/>
      <c r="B48" s="74"/>
      <c r="C48" s="77"/>
      <c r="D48" s="76"/>
      <c r="E48" s="76" t="str">
        <f t="shared" si="1"/>
        <v/>
      </c>
    </row>
    <row r="49" spans="1:5" x14ac:dyDescent="0.25">
      <c r="A49" s="76"/>
      <c r="B49" s="74"/>
      <c r="C49" s="77"/>
      <c r="D49" s="76"/>
      <c r="E49" s="76" t="str">
        <f t="shared" si="1"/>
        <v/>
      </c>
    </row>
    <row r="50" spans="1:5" x14ac:dyDescent="0.25">
      <c r="A50" s="76"/>
      <c r="B50" s="74"/>
      <c r="C50" s="77"/>
      <c r="D50" s="76"/>
      <c r="E50" s="76" t="str">
        <f t="shared" si="1"/>
        <v/>
      </c>
    </row>
    <row r="51" spans="1:5" x14ac:dyDescent="0.25">
      <c r="A51" s="76"/>
      <c r="B51" s="74"/>
      <c r="C51" s="77"/>
      <c r="D51" s="76"/>
      <c r="E51" s="76" t="str">
        <f t="shared" si="1"/>
        <v/>
      </c>
    </row>
    <row r="52" spans="1:5" x14ac:dyDescent="0.25">
      <c r="A52" s="76"/>
      <c r="B52" s="74"/>
      <c r="C52" s="77"/>
      <c r="D52" s="76"/>
      <c r="E52" s="76" t="str">
        <f t="shared" si="1"/>
        <v/>
      </c>
    </row>
    <row r="53" spans="1:5" x14ac:dyDescent="0.25">
      <c r="A53" s="76"/>
      <c r="B53" s="74"/>
      <c r="C53" s="77"/>
      <c r="D53" s="76"/>
      <c r="E53" s="76" t="str">
        <f t="shared" si="1"/>
        <v/>
      </c>
    </row>
    <row r="54" spans="1:5" x14ac:dyDescent="0.25">
      <c r="A54" s="76"/>
      <c r="B54" s="74"/>
      <c r="C54" s="77"/>
      <c r="D54" s="76"/>
      <c r="E54" s="76" t="str">
        <f t="shared" si="1"/>
        <v/>
      </c>
    </row>
    <row r="55" spans="1:5" x14ac:dyDescent="0.25">
      <c r="A55" s="76"/>
      <c r="B55" s="74"/>
      <c r="C55" s="77"/>
      <c r="D55" s="76"/>
      <c r="E55" s="76" t="str">
        <f t="shared" si="1"/>
        <v/>
      </c>
    </row>
    <row r="56" spans="1:5" x14ac:dyDescent="0.25">
      <c r="A56" s="76"/>
      <c r="B56" s="74"/>
      <c r="C56" s="77"/>
      <c r="D56" s="76"/>
      <c r="E56" s="76" t="str">
        <f t="shared" si="1"/>
        <v/>
      </c>
    </row>
    <row r="57" spans="1:5" x14ac:dyDescent="0.25">
      <c r="A57" s="76"/>
      <c r="B57" s="74"/>
      <c r="C57" s="77"/>
      <c r="D57" s="76"/>
      <c r="E57" s="76" t="str">
        <f t="shared" si="1"/>
        <v/>
      </c>
    </row>
    <row r="58" spans="1:5" x14ac:dyDescent="0.25">
      <c r="A58" s="76"/>
      <c r="B58" s="74"/>
      <c r="C58" s="77"/>
      <c r="D58" s="76"/>
      <c r="E58" s="76" t="str">
        <f t="shared" si="1"/>
        <v/>
      </c>
    </row>
    <row r="59" spans="1:5" x14ac:dyDescent="0.25">
      <c r="A59" s="76"/>
      <c r="B59" s="74"/>
      <c r="C59" s="77"/>
      <c r="D59" s="76"/>
      <c r="E59" s="76" t="str">
        <f t="shared" si="1"/>
        <v/>
      </c>
    </row>
    <row r="60" spans="1:5" x14ac:dyDescent="0.25">
      <c r="A60" s="76"/>
      <c r="B60" s="74"/>
      <c r="C60" s="77"/>
      <c r="D60" s="76"/>
      <c r="E60" s="76" t="str">
        <f t="shared" si="1"/>
        <v/>
      </c>
    </row>
    <row r="61" spans="1:5" x14ac:dyDescent="0.25">
      <c r="A61" s="76"/>
      <c r="B61" s="74"/>
      <c r="C61" s="77"/>
      <c r="D61" s="76"/>
      <c r="E61" s="76" t="str">
        <f t="shared" si="1"/>
        <v/>
      </c>
    </row>
    <row r="62" spans="1:5" x14ac:dyDescent="0.25">
      <c r="A62" s="76"/>
      <c r="B62" s="74"/>
      <c r="C62" s="77"/>
      <c r="D62" s="76"/>
      <c r="E62" s="76" t="str">
        <f t="shared" si="1"/>
        <v/>
      </c>
    </row>
    <row r="63" spans="1:5" x14ac:dyDescent="0.25">
      <c r="A63" s="76"/>
      <c r="B63" s="74"/>
      <c r="C63" s="77"/>
      <c r="D63" s="76"/>
      <c r="E63" s="76" t="str">
        <f t="shared" si="1"/>
        <v/>
      </c>
    </row>
    <row r="64" spans="1:5" x14ac:dyDescent="0.25">
      <c r="A64" s="76"/>
      <c r="B64" s="74"/>
      <c r="C64" s="77"/>
      <c r="D64" s="76"/>
      <c r="E64" s="76" t="str">
        <f t="shared" si="1"/>
        <v/>
      </c>
    </row>
    <row r="65" spans="1:5" x14ac:dyDescent="0.25">
      <c r="A65" s="76"/>
      <c r="B65" s="74"/>
      <c r="C65" s="77"/>
      <c r="D65" s="76"/>
      <c r="E65" s="76" t="str">
        <f t="shared" si="1"/>
        <v/>
      </c>
    </row>
    <row r="66" spans="1:5" x14ac:dyDescent="0.25">
      <c r="A66" s="76"/>
      <c r="B66" s="74"/>
      <c r="C66" s="77"/>
      <c r="D66" s="76"/>
      <c r="E66" s="76" t="str">
        <f t="shared" si="1"/>
        <v/>
      </c>
    </row>
    <row r="67" spans="1:5" x14ac:dyDescent="0.25">
      <c r="A67" s="76"/>
      <c r="B67" s="74"/>
      <c r="C67" s="77"/>
      <c r="D67" s="76"/>
      <c r="E67" s="76" t="str">
        <f t="shared" si="1"/>
        <v/>
      </c>
    </row>
    <row r="68" spans="1:5" x14ac:dyDescent="0.25">
      <c r="A68" s="76"/>
      <c r="B68" s="74"/>
      <c r="C68" s="77"/>
      <c r="D68" s="76"/>
      <c r="E68" s="76" t="str">
        <f t="shared" si="1"/>
        <v/>
      </c>
    </row>
    <row r="69" spans="1:5" x14ac:dyDescent="0.25">
      <c r="A69" s="76"/>
      <c r="B69" s="74"/>
      <c r="C69" s="77"/>
      <c r="D69" s="76"/>
      <c r="E69" s="76" t="str">
        <f t="shared" si="1"/>
        <v/>
      </c>
    </row>
    <row r="70" spans="1:5" x14ac:dyDescent="0.25">
      <c r="A70" s="76"/>
      <c r="B70" s="74"/>
      <c r="C70" s="77"/>
      <c r="D70" s="76"/>
      <c r="E70" s="76" t="str">
        <f t="shared" si="1"/>
        <v/>
      </c>
    </row>
    <row r="71" spans="1:5" x14ac:dyDescent="0.25">
      <c r="A71" s="76"/>
      <c r="B71" s="74"/>
      <c r="C71" s="77"/>
      <c r="D71" s="76"/>
      <c r="E71" s="76" t="str">
        <f t="shared" si="1"/>
        <v/>
      </c>
    </row>
    <row r="72" spans="1:5" x14ac:dyDescent="0.25">
      <c r="A72" s="76"/>
      <c r="B72" s="74"/>
      <c r="C72" s="77"/>
      <c r="D72" s="76"/>
      <c r="E72" s="76" t="str">
        <f t="shared" si="1"/>
        <v/>
      </c>
    </row>
    <row r="73" spans="1:5" x14ac:dyDescent="0.25">
      <c r="A73" s="76"/>
      <c r="B73" s="74"/>
      <c r="C73" s="77"/>
      <c r="D73" s="76"/>
      <c r="E73" s="76" t="str">
        <f t="shared" si="1"/>
        <v/>
      </c>
    </row>
    <row r="74" spans="1:5" x14ac:dyDescent="0.25">
      <c r="A74" s="76"/>
      <c r="B74" s="74"/>
      <c r="C74" s="77"/>
      <c r="D74" s="76"/>
      <c r="E74" s="76" t="str">
        <f t="shared" si="1"/>
        <v/>
      </c>
    </row>
    <row r="75" spans="1:5" x14ac:dyDescent="0.25">
      <c r="A75" s="76"/>
      <c r="B75" s="74"/>
      <c r="C75" s="77"/>
      <c r="D75" s="76"/>
      <c r="E75" s="76" t="str">
        <f t="shared" si="1"/>
        <v/>
      </c>
    </row>
    <row r="76" spans="1:5" x14ac:dyDescent="0.25">
      <c r="A76" s="76"/>
      <c r="B76" s="74"/>
      <c r="C76" s="77"/>
      <c r="D76" s="76"/>
      <c r="E76" s="76" t="str">
        <f t="shared" si="1"/>
        <v/>
      </c>
    </row>
    <row r="77" spans="1:5" x14ac:dyDescent="0.25">
      <c r="A77" s="76"/>
      <c r="B77" s="74"/>
      <c r="C77" s="77"/>
      <c r="D77" s="76"/>
      <c r="E77" s="76" t="str">
        <f t="shared" si="1"/>
        <v/>
      </c>
    </row>
    <row r="78" spans="1:5" x14ac:dyDescent="0.25">
      <c r="A78" s="76"/>
      <c r="B78" s="74"/>
      <c r="C78" s="77"/>
      <c r="D78" s="76"/>
      <c r="E78" s="76" t="str">
        <f t="shared" si="1"/>
        <v/>
      </c>
    </row>
    <row r="79" spans="1:5" x14ac:dyDescent="0.25">
      <c r="A79" s="76"/>
      <c r="B79" s="74"/>
      <c r="C79" s="77"/>
      <c r="D79" s="76"/>
      <c r="E79" s="76" t="str">
        <f t="shared" si="1"/>
        <v/>
      </c>
    </row>
    <row r="80" spans="1:5" x14ac:dyDescent="0.25">
      <c r="A80" s="76"/>
      <c r="B80" s="74"/>
      <c r="C80" s="77"/>
      <c r="D80" s="76"/>
      <c r="E80" s="76" t="str">
        <f t="shared" si="1"/>
        <v/>
      </c>
    </row>
    <row r="81" spans="1:5" x14ac:dyDescent="0.25">
      <c r="A81" s="76"/>
      <c r="B81" s="74"/>
      <c r="C81" s="77"/>
      <c r="D81" s="76"/>
      <c r="E81" s="76" t="str">
        <f t="shared" si="1"/>
        <v/>
      </c>
    </row>
    <row r="82" spans="1:5" x14ac:dyDescent="0.25">
      <c r="A82" s="76"/>
      <c r="B82" s="74"/>
      <c r="C82" s="77"/>
      <c r="D82" s="76"/>
      <c r="E82" s="76" t="str">
        <f t="shared" si="1"/>
        <v/>
      </c>
    </row>
    <row r="83" spans="1:5" x14ac:dyDescent="0.25">
      <c r="A83" s="76"/>
      <c r="B83" s="74"/>
      <c r="C83" s="77"/>
      <c r="D83" s="76"/>
      <c r="E83" s="76" t="str">
        <f t="shared" si="1"/>
        <v/>
      </c>
    </row>
    <row r="84" spans="1:5" x14ac:dyDescent="0.25">
      <c r="A84" s="76"/>
      <c r="B84" s="74"/>
      <c r="C84" s="77"/>
      <c r="D84" s="76"/>
      <c r="E84" s="76" t="str">
        <f t="shared" si="1"/>
        <v/>
      </c>
    </row>
    <row r="85" spans="1:5" x14ac:dyDescent="0.25">
      <c r="A85" s="76"/>
      <c r="B85" s="74"/>
      <c r="C85" s="77"/>
      <c r="D85" s="76"/>
      <c r="E85" s="76" t="str">
        <f t="shared" si="1"/>
        <v/>
      </c>
    </row>
    <row r="86" spans="1:5" x14ac:dyDescent="0.25">
      <c r="A86" s="76"/>
      <c r="B86" s="74"/>
      <c r="C86" s="77"/>
      <c r="D86" s="76"/>
      <c r="E86" s="76" t="str">
        <f t="shared" si="1"/>
        <v/>
      </c>
    </row>
    <row r="87" spans="1:5" x14ac:dyDescent="0.25">
      <c r="A87" s="76"/>
      <c r="B87" s="74"/>
      <c r="C87" s="77"/>
      <c r="D87" s="76"/>
      <c r="E87" s="76" t="str">
        <f t="shared" ref="E87:E150" si="2">IFERROR(VLOOKUP(D87,Tabla_Indices,5,FALSE),"")</f>
        <v/>
      </c>
    </row>
    <row r="88" spans="1:5" x14ac:dyDescent="0.25">
      <c r="A88" s="76"/>
      <c r="B88" s="74"/>
      <c r="C88" s="77"/>
      <c r="D88" s="76"/>
      <c r="E88" s="76" t="str">
        <f t="shared" si="2"/>
        <v/>
      </c>
    </row>
    <row r="89" spans="1:5" x14ac:dyDescent="0.25">
      <c r="A89" s="76"/>
      <c r="B89" s="74"/>
      <c r="C89" s="77"/>
      <c r="D89" s="76"/>
      <c r="E89" s="76" t="str">
        <f t="shared" si="2"/>
        <v/>
      </c>
    </row>
    <row r="90" spans="1:5" x14ac:dyDescent="0.25">
      <c r="A90" s="76"/>
      <c r="B90" s="74"/>
      <c r="C90" s="77"/>
      <c r="D90" s="76"/>
      <c r="E90" s="76" t="str">
        <f t="shared" si="2"/>
        <v/>
      </c>
    </row>
    <row r="91" spans="1:5" x14ac:dyDescent="0.25">
      <c r="A91" s="76"/>
      <c r="B91" s="74"/>
      <c r="C91" s="77"/>
      <c r="D91" s="76"/>
      <c r="E91" s="76" t="str">
        <f t="shared" si="2"/>
        <v/>
      </c>
    </row>
    <row r="92" spans="1:5" x14ac:dyDescent="0.25">
      <c r="A92" s="76"/>
      <c r="B92" s="74"/>
      <c r="C92" s="77"/>
      <c r="D92" s="76"/>
      <c r="E92" s="76" t="str">
        <f t="shared" si="2"/>
        <v/>
      </c>
    </row>
    <row r="93" spans="1:5" x14ac:dyDescent="0.25">
      <c r="A93" s="76"/>
      <c r="B93" s="74"/>
      <c r="C93" s="77"/>
      <c r="D93" s="76"/>
      <c r="E93" s="76" t="str">
        <f t="shared" si="2"/>
        <v/>
      </c>
    </row>
    <row r="94" spans="1:5" x14ac:dyDescent="0.25">
      <c r="A94" s="76"/>
      <c r="B94" s="74"/>
      <c r="C94" s="77"/>
      <c r="D94" s="76"/>
      <c r="E94" s="76" t="str">
        <f t="shared" si="2"/>
        <v/>
      </c>
    </row>
    <row r="95" spans="1:5" x14ac:dyDescent="0.25">
      <c r="A95" s="76"/>
      <c r="B95" s="74"/>
      <c r="C95" s="77"/>
      <c r="D95" s="76"/>
      <c r="E95" s="76" t="str">
        <f t="shared" si="2"/>
        <v/>
      </c>
    </row>
    <row r="96" spans="1:5" x14ac:dyDescent="0.25">
      <c r="A96" s="76"/>
      <c r="B96" s="74"/>
      <c r="C96" s="77"/>
      <c r="D96" s="76"/>
      <c r="E96" s="76" t="str">
        <f t="shared" si="2"/>
        <v/>
      </c>
    </row>
    <row r="97" spans="1:5" x14ac:dyDescent="0.25">
      <c r="A97" s="76"/>
      <c r="B97" s="74"/>
      <c r="C97" s="77"/>
      <c r="D97" s="76"/>
      <c r="E97" s="76" t="str">
        <f t="shared" si="2"/>
        <v/>
      </c>
    </row>
    <row r="98" spans="1:5" x14ac:dyDescent="0.25">
      <c r="A98" s="76"/>
      <c r="B98" s="74"/>
      <c r="C98" s="77"/>
      <c r="D98" s="76"/>
      <c r="E98" s="76" t="str">
        <f t="shared" si="2"/>
        <v/>
      </c>
    </row>
    <row r="99" spans="1:5" x14ac:dyDescent="0.25">
      <c r="A99" s="76"/>
      <c r="B99" s="74"/>
      <c r="C99" s="77"/>
      <c r="D99" s="76"/>
      <c r="E99" s="76" t="str">
        <f t="shared" si="2"/>
        <v/>
      </c>
    </row>
    <row r="100" spans="1:5" x14ac:dyDescent="0.25">
      <c r="A100" s="76"/>
      <c r="B100" s="74"/>
      <c r="C100" s="77"/>
      <c r="D100" s="76"/>
      <c r="E100" s="76" t="str">
        <f t="shared" si="2"/>
        <v/>
      </c>
    </row>
    <row r="101" spans="1:5" x14ac:dyDescent="0.25">
      <c r="A101" s="76"/>
      <c r="B101" s="74"/>
      <c r="C101" s="77"/>
      <c r="D101" s="76"/>
      <c r="E101" s="76" t="str">
        <f t="shared" si="2"/>
        <v/>
      </c>
    </row>
    <row r="102" spans="1:5" x14ac:dyDescent="0.25">
      <c r="A102" s="76"/>
      <c r="B102" s="74"/>
      <c r="C102" s="77"/>
      <c r="D102" s="76"/>
      <c r="E102" s="76" t="str">
        <f t="shared" si="2"/>
        <v/>
      </c>
    </row>
    <row r="103" spans="1:5" x14ac:dyDescent="0.25">
      <c r="A103" s="76"/>
      <c r="B103" s="74"/>
      <c r="C103" s="77"/>
      <c r="D103" s="76"/>
      <c r="E103" s="76" t="str">
        <f t="shared" si="2"/>
        <v/>
      </c>
    </row>
    <row r="104" spans="1:5" x14ac:dyDescent="0.25">
      <c r="A104" s="76"/>
      <c r="B104" s="74"/>
      <c r="C104" s="77"/>
      <c r="D104" s="76"/>
      <c r="E104" s="76" t="str">
        <f t="shared" si="2"/>
        <v/>
      </c>
    </row>
    <row r="105" spans="1:5" x14ac:dyDescent="0.25">
      <c r="A105" s="76"/>
      <c r="B105" s="74"/>
      <c r="C105" s="77"/>
      <c r="D105" s="76"/>
      <c r="E105" s="76" t="str">
        <f t="shared" si="2"/>
        <v/>
      </c>
    </row>
    <row r="106" spans="1:5" x14ac:dyDescent="0.25">
      <c r="A106" s="76"/>
      <c r="B106" s="74"/>
      <c r="C106" s="77"/>
      <c r="D106" s="76"/>
      <c r="E106" s="76" t="str">
        <f t="shared" si="2"/>
        <v/>
      </c>
    </row>
    <row r="107" spans="1:5" x14ac:dyDescent="0.25">
      <c r="A107" s="76"/>
      <c r="B107" s="74"/>
      <c r="C107" s="77"/>
      <c r="D107" s="76"/>
      <c r="E107" s="76" t="str">
        <f t="shared" si="2"/>
        <v/>
      </c>
    </row>
    <row r="108" spans="1:5" x14ac:dyDescent="0.25">
      <c r="A108" s="76"/>
      <c r="B108" s="74"/>
      <c r="C108" s="77"/>
      <c r="D108" s="76"/>
      <c r="E108" s="76" t="str">
        <f t="shared" si="2"/>
        <v/>
      </c>
    </row>
    <row r="109" spans="1:5" x14ac:dyDescent="0.25">
      <c r="A109" s="76"/>
      <c r="B109" s="74"/>
      <c r="C109" s="77"/>
      <c r="D109" s="76"/>
      <c r="E109" s="76" t="str">
        <f t="shared" si="2"/>
        <v/>
      </c>
    </row>
    <row r="110" spans="1:5" x14ac:dyDescent="0.25">
      <c r="A110" s="76"/>
      <c r="B110" s="74"/>
      <c r="C110" s="77"/>
      <c r="D110" s="76"/>
      <c r="E110" s="76" t="str">
        <f t="shared" si="2"/>
        <v/>
      </c>
    </row>
    <row r="111" spans="1:5" x14ac:dyDescent="0.25">
      <c r="A111" s="76"/>
      <c r="B111" s="74"/>
      <c r="C111" s="77"/>
      <c r="D111" s="76"/>
      <c r="E111" s="76" t="str">
        <f t="shared" si="2"/>
        <v/>
      </c>
    </row>
    <row r="112" spans="1:5" x14ac:dyDescent="0.25">
      <c r="A112" s="76"/>
      <c r="B112" s="74"/>
      <c r="C112" s="77"/>
      <c r="D112" s="76"/>
      <c r="E112" s="76" t="str">
        <f t="shared" si="2"/>
        <v/>
      </c>
    </row>
    <row r="113" spans="1:5" x14ac:dyDescent="0.25">
      <c r="A113" s="76"/>
      <c r="B113" s="74"/>
      <c r="C113" s="77"/>
      <c r="D113" s="76"/>
      <c r="E113" s="76" t="str">
        <f t="shared" si="2"/>
        <v/>
      </c>
    </row>
    <row r="114" spans="1:5" x14ac:dyDescent="0.25">
      <c r="A114" s="76"/>
      <c r="B114" s="74"/>
      <c r="C114" s="77"/>
      <c r="D114" s="76"/>
      <c r="E114" s="76" t="str">
        <f t="shared" si="2"/>
        <v/>
      </c>
    </row>
    <row r="115" spans="1:5" x14ac:dyDescent="0.25">
      <c r="A115" s="76"/>
      <c r="B115" s="74"/>
      <c r="C115" s="77"/>
      <c r="D115" s="76"/>
      <c r="E115" s="76" t="str">
        <f t="shared" si="2"/>
        <v/>
      </c>
    </row>
    <row r="116" spans="1:5" x14ac:dyDescent="0.25">
      <c r="A116" s="76"/>
      <c r="B116" s="74"/>
      <c r="C116" s="77"/>
      <c r="D116" s="76"/>
      <c r="E116" s="76" t="str">
        <f t="shared" si="2"/>
        <v/>
      </c>
    </row>
    <row r="117" spans="1:5" x14ac:dyDescent="0.25">
      <c r="A117" s="76"/>
      <c r="B117" s="74"/>
      <c r="C117" s="77"/>
      <c r="D117" s="76"/>
      <c r="E117" s="76" t="str">
        <f t="shared" si="2"/>
        <v/>
      </c>
    </row>
    <row r="118" spans="1:5" x14ac:dyDescent="0.25">
      <c r="A118" s="76"/>
      <c r="B118" s="74"/>
      <c r="C118" s="77"/>
      <c r="D118" s="76"/>
      <c r="E118" s="76" t="str">
        <f t="shared" si="2"/>
        <v/>
      </c>
    </row>
    <row r="119" spans="1:5" x14ac:dyDescent="0.25">
      <c r="A119" s="76"/>
      <c r="B119" s="74"/>
      <c r="C119" s="77"/>
      <c r="D119" s="76"/>
      <c r="E119" s="76" t="str">
        <f t="shared" si="2"/>
        <v/>
      </c>
    </row>
    <row r="120" spans="1:5" x14ac:dyDescent="0.25">
      <c r="A120" s="76"/>
      <c r="B120" s="74"/>
      <c r="C120" s="77"/>
      <c r="D120" s="76"/>
      <c r="E120" s="76" t="str">
        <f t="shared" si="2"/>
        <v/>
      </c>
    </row>
    <row r="121" spans="1:5" x14ac:dyDescent="0.25">
      <c r="A121" s="76"/>
      <c r="B121" s="74"/>
      <c r="C121" s="77"/>
      <c r="D121" s="76"/>
      <c r="E121" s="76" t="str">
        <f t="shared" si="2"/>
        <v/>
      </c>
    </row>
    <row r="122" spans="1:5" x14ac:dyDescent="0.25">
      <c r="A122" s="76"/>
      <c r="B122" s="74"/>
      <c r="C122" s="77"/>
      <c r="D122" s="76"/>
      <c r="E122" s="76" t="str">
        <f t="shared" si="2"/>
        <v/>
      </c>
    </row>
    <row r="123" spans="1:5" x14ac:dyDescent="0.25">
      <c r="A123" s="76"/>
      <c r="B123" s="74"/>
      <c r="C123" s="77"/>
      <c r="D123" s="76"/>
      <c r="E123" s="76" t="str">
        <f t="shared" si="2"/>
        <v/>
      </c>
    </row>
    <row r="124" spans="1:5" x14ac:dyDescent="0.25">
      <c r="A124" s="76"/>
      <c r="B124" s="74"/>
      <c r="C124" s="77"/>
      <c r="D124" s="76"/>
      <c r="E124" s="76" t="str">
        <f t="shared" si="2"/>
        <v/>
      </c>
    </row>
    <row r="125" spans="1:5" x14ac:dyDescent="0.25">
      <c r="A125" s="76"/>
      <c r="B125" s="74"/>
      <c r="C125" s="77"/>
      <c r="D125" s="76"/>
      <c r="E125" s="76" t="str">
        <f t="shared" si="2"/>
        <v/>
      </c>
    </row>
    <row r="126" spans="1:5" x14ac:dyDescent="0.25">
      <c r="A126" s="76"/>
      <c r="B126" s="74"/>
      <c r="C126" s="77"/>
      <c r="D126" s="76"/>
      <c r="E126" s="76" t="str">
        <f t="shared" si="2"/>
        <v/>
      </c>
    </row>
    <row r="127" spans="1:5" x14ac:dyDescent="0.25">
      <c r="A127" s="76"/>
      <c r="B127" s="74"/>
      <c r="C127" s="77"/>
      <c r="D127" s="76"/>
      <c r="E127" s="76" t="str">
        <f t="shared" si="2"/>
        <v/>
      </c>
    </row>
    <row r="128" spans="1:5" x14ac:dyDescent="0.25">
      <c r="A128" s="76"/>
      <c r="B128" s="74"/>
      <c r="C128" s="77"/>
      <c r="D128" s="76"/>
      <c r="E128" s="76" t="str">
        <f t="shared" si="2"/>
        <v/>
      </c>
    </row>
    <row r="129" spans="1:5" x14ac:dyDescent="0.25">
      <c r="A129" s="76"/>
      <c r="B129" s="74"/>
      <c r="C129" s="77"/>
      <c r="D129" s="76"/>
      <c r="E129" s="76" t="str">
        <f t="shared" si="2"/>
        <v/>
      </c>
    </row>
    <row r="130" spans="1:5" x14ac:dyDescent="0.25">
      <c r="A130" s="76"/>
      <c r="B130" s="74"/>
      <c r="C130" s="77"/>
      <c r="D130" s="76"/>
      <c r="E130" s="76" t="str">
        <f t="shared" si="2"/>
        <v/>
      </c>
    </row>
    <row r="131" spans="1:5" x14ac:dyDescent="0.25">
      <c r="A131" s="76"/>
      <c r="B131" s="74"/>
      <c r="C131" s="77"/>
      <c r="D131" s="76"/>
      <c r="E131" s="76" t="str">
        <f t="shared" si="2"/>
        <v/>
      </c>
    </row>
    <row r="132" spans="1:5" x14ac:dyDescent="0.25">
      <c r="A132" s="76"/>
      <c r="B132" s="74"/>
      <c r="C132" s="77"/>
      <c r="D132" s="76"/>
      <c r="E132" s="76" t="str">
        <f t="shared" si="2"/>
        <v/>
      </c>
    </row>
    <row r="133" spans="1:5" x14ac:dyDescent="0.25">
      <c r="A133" s="76"/>
      <c r="B133" s="74"/>
      <c r="C133" s="77"/>
      <c r="D133" s="76"/>
      <c r="E133" s="76" t="str">
        <f t="shared" si="2"/>
        <v/>
      </c>
    </row>
    <row r="134" spans="1:5" x14ac:dyDescent="0.25">
      <c r="A134" s="76"/>
      <c r="B134" s="74"/>
      <c r="C134" s="77"/>
      <c r="D134" s="76"/>
      <c r="E134" s="76" t="str">
        <f t="shared" si="2"/>
        <v/>
      </c>
    </row>
    <row r="135" spans="1:5" x14ac:dyDescent="0.25">
      <c r="A135" s="76"/>
      <c r="B135" s="74"/>
      <c r="C135" s="77"/>
      <c r="D135" s="76"/>
      <c r="E135" s="76" t="str">
        <f t="shared" si="2"/>
        <v/>
      </c>
    </row>
    <row r="136" spans="1:5" x14ac:dyDescent="0.25">
      <c r="A136" s="76"/>
      <c r="B136" s="74"/>
      <c r="C136" s="77"/>
      <c r="D136" s="76"/>
      <c r="E136" s="76" t="str">
        <f t="shared" si="2"/>
        <v/>
      </c>
    </row>
    <row r="137" spans="1:5" x14ac:dyDescent="0.25">
      <c r="A137" s="76"/>
      <c r="B137" s="74"/>
      <c r="C137" s="77"/>
      <c r="D137" s="76"/>
      <c r="E137" s="76" t="str">
        <f t="shared" si="2"/>
        <v/>
      </c>
    </row>
    <row r="138" spans="1:5" x14ac:dyDescent="0.25">
      <c r="A138" s="76"/>
      <c r="B138" s="74"/>
      <c r="C138" s="77"/>
      <c r="D138" s="76"/>
      <c r="E138" s="76" t="str">
        <f t="shared" si="2"/>
        <v/>
      </c>
    </row>
    <row r="139" spans="1:5" x14ac:dyDescent="0.25">
      <c r="A139" s="76"/>
      <c r="B139" s="74"/>
      <c r="C139" s="77"/>
      <c r="D139" s="76"/>
      <c r="E139" s="76" t="str">
        <f t="shared" si="2"/>
        <v/>
      </c>
    </row>
    <row r="140" spans="1:5" x14ac:dyDescent="0.25">
      <c r="A140" s="76"/>
      <c r="B140" s="74"/>
      <c r="C140" s="77"/>
      <c r="D140" s="76"/>
      <c r="E140" s="76" t="str">
        <f t="shared" si="2"/>
        <v/>
      </c>
    </row>
    <row r="141" spans="1:5" x14ac:dyDescent="0.25">
      <c r="A141" s="76"/>
      <c r="B141" s="74"/>
      <c r="C141" s="77"/>
      <c r="D141" s="76"/>
      <c r="E141" s="76" t="str">
        <f t="shared" si="2"/>
        <v/>
      </c>
    </row>
    <row r="142" spans="1:5" x14ac:dyDescent="0.25">
      <c r="A142" s="76"/>
      <c r="B142" s="74"/>
      <c r="C142" s="77"/>
      <c r="D142" s="76"/>
      <c r="E142" s="76" t="str">
        <f t="shared" si="2"/>
        <v/>
      </c>
    </row>
    <row r="143" spans="1:5" x14ac:dyDescent="0.25">
      <c r="A143" s="76"/>
      <c r="B143" s="74"/>
      <c r="C143" s="77"/>
      <c r="D143" s="76"/>
      <c r="E143" s="76" t="str">
        <f t="shared" si="2"/>
        <v/>
      </c>
    </row>
    <row r="144" spans="1:5" x14ac:dyDescent="0.25">
      <c r="A144" s="76"/>
      <c r="B144" s="74"/>
      <c r="C144" s="77"/>
      <c r="D144" s="76"/>
      <c r="E144" s="76" t="str">
        <f t="shared" si="2"/>
        <v/>
      </c>
    </row>
    <row r="145" spans="1:5" x14ac:dyDescent="0.25">
      <c r="A145" s="76"/>
      <c r="B145" s="74"/>
      <c r="C145" s="77"/>
      <c r="D145" s="76"/>
      <c r="E145" s="76" t="str">
        <f t="shared" si="2"/>
        <v/>
      </c>
    </row>
    <row r="146" spans="1:5" x14ac:dyDescent="0.25">
      <c r="A146" s="76"/>
      <c r="B146" s="74"/>
      <c r="C146" s="77"/>
      <c r="D146" s="76"/>
      <c r="E146" s="76" t="str">
        <f t="shared" si="2"/>
        <v/>
      </c>
    </row>
    <row r="147" spans="1:5" x14ac:dyDescent="0.25">
      <c r="A147" s="76"/>
      <c r="B147" s="74"/>
      <c r="C147" s="77"/>
      <c r="D147" s="76"/>
      <c r="E147" s="76" t="str">
        <f t="shared" si="2"/>
        <v/>
      </c>
    </row>
    <row r="148" spans="1:5" x14ac:dyDescent="0.25">
      <c r="A148" s="76"/>
      <c r="B148" s="74"/>
      <c r="C148" s="77"/>
      <c r="D148" s="76"/>
      <c r="E148" s="76" t="str">
        <f t="shared" si="2"/>
        <v/>
      </c>
    </row>
    <row r="149" spans="1:5" x14ac:dyDescent="0.25">
      <c r="A149" s="76"/>
      <c r="B149" s="74"/>
      <c r="C149" s="77"/>
      <c r="D149" s="76"/>
      <c r="E149" s="76" t="str">
        <f t="shared" si="2"/>
        <v/>
      </c>
    </row>
    <row r="150" spans="1:5" x14ac:dyDescent="0.25">
      <c r="A150" s="76"/>
      <c r="B150" s="74"/>
      <c r="C150" s="77"/>
      <c r="D150" s="76"/>
      <c r="E150" s="76" t="str">
        <f t="shared" si="2"/>
        <v/>
      </c>
    </row>
    <row r="151" spans="1:5" x14ac:dyDescent="0.25">
      <c r="A151" s="76"/>
      <c r="B151" s="74"/>
      <c r="C151" s="77"/>
      <c r="D151" s="76"/>
      <c r="E151" s="76" t="str">
        <f t="shared" ref="E151:E214" si="3">IFERROR(VLOOKUP(D151,Tabla_Indices,5,FALSE),"")</f>
        <v/>
      </c>
    </row>
    <row r="152" spans="1:5" x14ac:dyDescent="0.25">
      <c r="A152" s="76"/>
      <c r="B152" s="74"/>
      <c r="C152" s="77"/>
      <c r="D152" s="76"/>
      <c r="E152" s="76" t="str">
        <f t="shared" si="3"/>
        <v/>
      </c>
    </row>
    <row r="153" spans="1:5" x14ac:dyDescent="0.25">
      <c r="A153" s="76"/>
      <c r="B153" s="74"/>
      <c r="C153" s="77"/>
      <c r="D153" s="76"/>
      <c r="E153" s="76" t="str">
        <f t="shared" si="3"/>
        <v/>
      </c>
    </row>
    <row r="154" spans="1:5" x14ac:dyDescent="0.25">
      <c r="A154" s="76"/>
      <c r="B154" s="74"/>
      <c r="C154" s="77"/>
      <c r="D154" s="76"/>
      <c r="E154" s="76" t="str">
        <f t="shared" si="3"/>
        <v/>
      </c>
    </row>
    <row r="155" spans="1:5" x14ac:dyDescent="0.25">
      <c r="A155" s="76"/>
      <c r="B155" s="74"/>
      <c r="C155" s="77"/>
      <c r="D155" s="76"/>
      <c r="E155" s="76" t="str">
        <f t="shared" si="3"/>
        <v/>
      </c>
    </row>
    <row r="156" spans="1:5" x14ac:dyDescent="0.25">
      <c r="A156" s="76"/>
      <c r="B156" s="74"/>
      <c r="C156" s="77"/>
      <c r="D156" s="76"/>
      <c r="E156" s="76" t="str">
        <f t="shared" si="3"/>
        <v/>
      </c>
    </row>
    <row r="157" spans="1:5" x14ac:dyDescent="0.25">
      <c r="A157" s="76"/>
      <c r="B157" s="74"/>
      <c r="C157" s="77"/>
      <c r="D157" s="76"/>
      <c r="E157" s="76" t="str">
        <f t="shared" si="3"/>
        <v/>
      </c>
    </row>
    <row r="158" spans="1:5" x14ac:dyDescent="0.25">
      <c r="A158" s="76"/>
      <c r="B158" s="74"/>
      <c r="C158" s="77"/>
      <c r="D158" s="76"/>
      <c r="E158" s="76" t="str">
        <f t="shared" si="3"/>
        <v/>
      </c>
    </row>
    <row r="159" spans="1:5" x14ac:dyDescent="0.25">
      <c r="A159" s="76"/>
      <c r="B159" s="74"/>
      <c r="C159" s="77"/>
      <c r="D159" s="76"/>
      <c r="E159" s="76" t="str">
        <f t="shared" si="3"/>
        <v/>
      </c>
    </row>
    <row r="160" spans="1:5" x14ac:dyDescent="0.25">
      <c r="A160" s="76"/>
      <c r="B160" s="74"/>
      <c r="C160" s="77"/>
      <c r="D160" s="76"/>
      <c r="E160" s="76" t="str">
        <f t="shared" si="3"/>
        <v/>
      </c>
    </row>
    <row r="161" spans="1:5" x14ac:dyDescent="0.25">
      <c r="A161" s="76"/>
      <c r="B161" s="74"/>
      <c r="C161" s="77"/>
      <c r="D161" s="76"/>
      <c r="E161" s="76" t="str">
        <f t="shared" si="3"/>
        <v/>
      </c>
    </row>
    <row r="162" spans="1:5" x14ac:dyDescent="0.25">
      <c r="A162" s="76"/>
      <c r="B162" s="74"/>
      <c r="C162" s="77"/>
      <c r="D162" s="76"/>
      <c r="E162" s="76" t="str">
        <f t="shared" si="3"/>
        <v/>
      </c>
    </row>
    <row r="163" spans="1:5" x14ac:dyDescent="0.25">
      <c r="A163" s="76"/>
      <c r="B163" s="74"/>
      <c r="C163" s="77"/>
      <c r="D163" s="76"/>
      <c r="E163" s="76" t="str">
        <f t="shared" si="3"/>
        <v/>
      </c>
    </row>
    <row r="164" spans="1:5" x14ac:dyDescent="0.25">
      <c r="A164" s="76"/>
      <c r="B164" s="74"/>
      <c r="C164" s="77"/>
      <c r="D164" s="76"/>
      <c r="E164" s="76" t="str">
        <f t="shared" si="3"/>
        <v/>
      </c>
    </row>
    <row r="165" spans="1:5" x14ac:dyDescent="0.25">
      <c r="A165" s="76"/>
      <c r="B165" s="74"/>
      <c r="C165" s="77"/>
      <c r="D165" s="76"/>
      <c r="E165" s="76" t="str">
        <f t="shared" si="3"/>
        <v/>
      </c>
    </row>
    <row r="166" spans="1:5" x14ac:dyDescent="0.25">
      <c r="A166" s="76"/>
      <c r="B166" s="74"/>
      <c r="C166" s="77"/>
      <c r="D166" s="76"/>
      <c r="E166" s="76" t="str">
        <f t="shared" si="3"/>
        <v/>
      </c>
    </row>
    <row r="167" spans="1:5" x14ac:dyDescent="0.25">
      <c r="A167" s="76"/>
      <c r="B167" s="74"/>
      <c r="C167" s="77"/>
      <c r="D167" s="76"/>
      <c r="E167" s="76" t="str">
        <f t="shared" si="3"/>
        <v/>
      </c>
    </row>
    <row r="168" spans="1:5" x14ac:dyDescent="0.25">
      <c r="A168" s="76"/>
      <c r="B168" s="74"/>
      <c r="C168" s="77"/>
      <c r="D168" s="76"/>
      <c r="E168" s="76" t="str">
        <f t="shared" si="3"/>
        <v/>
      </c>
    </row>
    <row r="169" spans="1:5" x14ac:dyDescent="0.25">
      <c r="A169" s="76"/>
      <c r="B169" s="74"/>
      <c r="C169" s="77"/>
      <c r="D169" s="76"/>
      <c r="E169" s="76" t="str">
        <f t="shared" si="3"/>
        <v/>
      </c>
    </row>
    <row r="170" spans="1:5" x14ac:dyDescent="0.25">
      <c r="A170" s="76"/>
      <c r="B170" s="74"/>
      <c r="C170" s="77"/>
      <c r="D170" s="76"/>
      <c r="E170" s="76" t="str">
        <f t="shared" si="3"/>
        <v/>
      </c>
    </row>
    <row r="171" spans="1:5" x14ac:dyDescent="0.25">
      <c r="A171" s="76"/>
      <c r="B171" s="74"/>
      <c r="C171" s="77"/>
      <c r="D171" s="76"/>
      <c r="E171" s="76" t="str">
        <f t="shared" si="3"/>
        <v/>
      </c>
    </row>
    <row r="172" spans="1:5" x14ac:dyDescent="0.25">
      <c r="A172" s="76"/>
      <c r="B172" s="74"/>
      <c r="C172" s="77"/>
      <c r="D172" s="76"/>
      <c r="E172" s="76" t="str">
        <f t="shared" si="3"/>
        <v/>
      </c>
    </row>
    <row r="173" spans="1:5" x14ac:dyDescent="0.25">
      <c r="A173" s="76"/>
      <c r="B173" s="74"/>
      <c r="C173" s="77"/>
      <c r="D173" s="76"/>
      <c r="E173" s="76" t="str">
        <f t="shared" si="3"/>
        <v/>
      </c>
    </row>
    <row r="174" spans="1:5" x14ac:dyDescent="0.25">
      <c r="A174" s="76"/>
      <c r="B174" s="74"/>
      <c r="C174" s="77"/>
      <c r="D174" s="76"/>
      <c r="E174" s="76" t="str">
        <f t="shared" si="3"/>
        <v/>
      </c>
    </row>
    <row r="175" spans="1:5" x14ac:dyDescent="0.25">
      <c r="A175" s="76"/>
      <c r="B175" s="74"/>
      <c r="C175" s="77"/>
      <c r="D175" s="76"/>
      <c r="E175" s="76" t="str">
        <f t="shared" si="3"/>
        <v/>
      </c>
    </row>
    <row r="176" spans="1:5" x14ac:dyDescent="0.25">
      <c r="A176" s="76"/>
      <c r="B176" s="74"/>
      <c r="C176" s="77"/>
      <c r="D176" s="76"/>
      <c r="E176" s="76" t="str">
        <f t="shared" si="3"/>
        <v/>
      </c>
    </row>
    <row r="177" spans="1:5" x14ac:dyDescent="0.25">
      <c r="A177" s="76"/>
      <c r="B177" s="74"/>
      <c r="C177" s="77"/>
      <c r="D177" s="76"/>
      <c r="E177" s="76" t="str">
        <f t="shared" si="3"/>
        <v/>
      </c>
    </row>
    <row r="178" spans="1:5" x14ac:dyDescent="0.25">
      <c r="A178" s="76"/>
      <c r="B178" s="74"/>
      <c r="C178" s="77"/>
      <c r="D178" s="76"/>
      <c r="E178" s="76" t="str">
        <f t="shared" si="3"/>
        <v/>
      </c>
    </row>
    <row r="179" spans="1:5" x14ac:dyDescent="0.25">
      <c r="A179" s="76"/>
      <c r="B179" s="74"/>
      <c r="C179" s="77"/>
      <c r="D179" s="76"/>
      <c r="E179" s="76" t="str">
        <f t="shared" si="3"/>
        <v/>
      </c>
    </row>
    <row r="180" spans="1:5" x14ac:dyDescent="0.25">
      <c r="A180" s="76"/>
      <c r="B180" s="74"/>
      <c r="C180" s="77"/>
      <c r="D180" s="76"/>
      <c r="E180" s="76" t="str">
        <f t="shared" si="3"/>
        <v/>
      </c>
    </row>
    <row r="181" spans="1:5" x14ac:dyDescent="0.25">
      <c r="A181" s="76"/>
      <c r="B181" s="74"/>
      <c r="C181" s="77"/>
      <c r="D181" s="76"/>
      <c r="E181" s="76" t="str">
        <f t="shared" si="3"/>
        <v/>
      </c>
    </row>
    <row r="182" spans="1:5" x14ac:dyDescent="0.25">
      <c r="A182" s="76"/>
      <c r="B182" s="74"/>
      <c r="C182" s="77"/>
      <c r="D182" s="76"/>
      <c r="E182" s="76" t="str">
        <f t="shared" si="3"/>
        <v/>
      </c>
    </row>
    <row r="183" spans="1:5" x14ac:dyDescent="0.25">
      <c r="A183" s="76"/>
      <c r="B183" s="74"/>
      <c r="C183" s="77"/>
      <c r="D183" s="76"/>
      <c r="E183" s="76" t="str">
        <f t="shared" si="3"/>
        <v/>
      </c>
    </row>
    <row r="184" spans="1:5" x14ac:dyDescent="0.25">
      <c r="A184" s="76"/>
      <c r="B184" s="74"/>
      <c r="C184" s="77"/>
      <c r="D184" s="76"/>
      <c r="E184" s="76" t="str">
        <f t="shared" si="3"/>
        <v/>
      </c>
    </row>
    <row r="185" spans="1:5" x14ac:dyDescent="0.25">
      <c r="A185" s="76"/>
      <c r="B185" s="74"/>
      <c r="C185" s="77"/>
      <c r="D185" s="76"/>
      <c r="E185" s="76" t="str">
        <f t="shared" si="3"/>
        <v/>
      </c>
    </row>
    <row r="186" spans="1:5" x14ac:dyDescent="0.25">
      <c r="A186" s="76"/>
      <c r="B186" s="74"/>
      <c r="C186" s="77"/>
      <c r="D186" s="76"/>
      <c r="E186" s="76" t="str">
        <f t="shared" si="3"/>
        <v/>
      </c>
    </row>
    <row r="187" spans="1:5" x14ac:dyDescent="0.25">
      <c r="A187" s="76"/>
      <c r="B187" s="74"/>
      <c r="C187" s="77"/>
      <c r="D187" s="76"/>
      <c r="E187" s="76" t="str">
        <f t="shared" si="3"/>
        <v/>
      </c>
    </row>
    <row r="188" spans="1:5" x14ac:dyDescent="0.25">
      <c r="A188" s="76"/>
      <c r="B188" s="74"/>
      <c r="C188" s="77"/>
      <c r="D188" s="76"/>
      <c r="E188" s="76" t="str">
        <f t="shared" si="3"/>
        <v/>
      </c>
    </row>
    <row r="189" spans="1:5" x14ac:dyDescent="0.25">
      <c r="A189" s="76"/>
      <c r="B189" s="74"/>
      <c r="C189" s="77"/>
      <c r="D189" s="76"/>
      <c r="E189" s="76" t="str">
        <f t="shared" si="3"/>
        <v/>
      </c>
    </row>
    <row r="190" spans="1:5" x14ac:dyDescent="0.25">
      <c r="A190" s="76"/>
      <c r="B190" s="74"/>
      <c r="C190" s="77"/>
      <c r="D190" s="76"/>
      <c r="E190" s="76" t="str">
        <f t="shared" si="3"/>
        <v/>
      </c>
    </row>
    <row r="191" spans="1:5" x14ac:dyDescent="0.25">
      <c r="A191" s="76"/>
      <c r="B191" s="74"/>
      <c r="C191" s="77"/>
      <c r="D191" s="76"/>
      <c r="E191" s="76" t="str">
        <f t="shared" si="3"/>
        <v/>
      </c>
    </row>
    <row r="192" spans="1:5" x14ac:dyDescent="0.25">
      <c r="A192" s="76"/>
      <c r="B192" s="74"/>
      <c r="C192" s="77"/>
      <c r="D192" s="76"/>
      <c r="E192" s="76" t="str">
        <f t="shared" si="3"/>
        <v/>
      </c>
    </row>
    <row r="193" spans="1:5" x14ac:dyDescent="0.25">
      <c r="A193" s="76"/>
      <c r="B193" s="74"/>
      <c r="C193" s="77"/>
      <c r="D193" s="76"/>
      <c r="E193" s="76" t="str">
        <f t="shared" si="3"/>
        <v/>
      </c>
    </row>
    <row r="194" spans="1:5" x14ac:dyDescent="0.25">
      <c r="A194" s="76"/>
      <c r="B194" s="74"/>
      <c r="C194" s="77"/>
      <c r="D194" s="76"/>
      <c r="E194" s="76" t="str">
        <f t="shared" si="3"/>
        <v/>
      </c>
    </row>
    <row r="195" spans="1:5" x14ac:dyDescent="0.25">
      <c r="A195" s="76"/>
      <c r="B195" s="74"/>
      <c r="C195" s="77"/>
      <c r="D195" s="76"/>
      <c r="E195" s="76" t="str">
        <f t="shared" si="3"/>
        <v/>
      </c>
    </row>
    <row r="196" spans="1:5" x14ac:dyDescent="0.25">
      <c r="A196" s="76"/>
      <c r="B196" s="74"/>
      <c r="C196" s="77"/>
      <c r="D196" s="76"/>
      <c r="E196" s="76" t="str">
        <f t="shared" si="3"/>
        <v/>
      </c>
    </row>
    <row r="197" spans="1:5" x14ac:dyDescent="0.25">
      <c r="A197" s="76"/>
      <c r="B197" s="74"/>
      <c r="C197" s="77"/>
      <c r="D197" s="76"/>
      <c r="E197" s="76" t="str">
        <f t="shared" si="3"/>
        <v/>
      </c>
    </row>
    <row r="198" spans="1:5" x14ac:dyDescent="0.25">
      <c r="A198" s="76"/>
      <c r="B198" s="74"/>
      <c r="C198" s="77"/>
      <c r="D198" s="76"/>
      <c r="E198" s="76" t="str">
        <f t="shared" si="3"/>
        <v/>
      </c>
    </row>
    <row r="199" spans="1:5" x14ac:dyDescent="0.25">
      <c r="A199" s="76"/>
      <c r="B199" s="74"/>
      <c r="C199" s="77"/>
      <c r="D199" s="76"/>
      <c r="E199" s="76" t="str">
        <f t="shared" si="3"/>
        <v/>
      </c>
    </row>
    <row r="200" spans="1:5" x14ac:dyDescent="0.25">
      <c r="A200" s="76"/>
      <c r="B200" s="74"/>
      <c r="C200" s="77"/>
      <c r="D200" s="76"/>
      <c r="E200" s="76" t="str">
        <f t="shared" si="3"/>
        <v/>
      </c>
    </row>
    <row r="201" spans="1:5" x14ac:dyDescent="0.25">
      <c r="A201" s="76"/>
      <c r="B201" s="74"/>
      <c r="C201" s="77"/>
      <c r="D201" s="76"/>
      <c r="E201" s="76" t="str">
        <f t="shared" si="3"/>
        <v/>
      </c>
    </row>
    <row r="202" spans="1:5" x14ac:dyDescent="0.25">
      <c r="A202" s="76"/>
      <c r="B202" s="74"/>
      <c r="C202" s="77"/>
      <c r="D202" s="76"/>
      <c r="E202" s="76" t="str">
        <f t="shared" si="3"/>
        <v/>
      </c>
    </row>
    <row r="203" spans="1:5" x14ac:dyDescent="0.25">
      <c r="A203" s="76"/>
      <c r="B203" s="74"/>
      <c r="C203" s="77"/>
      <c r="D203" s="76"/>
      <c r="E203" s="76" t="str">
        <f t="shared" si="3"/>
        <v/>
      </c>
    </row>
    <row r="204" spans="1:5" x14ac:dyDescent="0.25">
      <c r="A204" s="76"/>
      <c r="B204" s="74"/>
      <c r="C204" s="77"/>
      <c r="D204" s="76"/>
      <c r="E204" s="76" t="str">
        <f t="shared" si="3"/>
        <v/>
      </c>
    </row>
    <row r="205" spans="1:5" x14ac:dyDescent="0.25">
      <c r="A205" s="76"/>
      <c r="B205" s="74"/>
      <c r="C205" s="77"/>
      <c r="D205" s="76"/>
      <c r="E205" s="76" t="str">
        <f t="shared" si="3"/>
        <v/>
      </c>
    </row>
    <row r="206" spans="1:5" x14ac:dyDescent="0.25">
      <c r="A206" s="76"/>
      <c r="B206" s="74"/>
      <c r="C206" s="77"/>
      <c r="D206" s="76"/>
      <c r="E206" s="76" t="str">
        <f t="shared" si="3"/>
        <v/>
      </c>
    </row>
    <row r="207" spans="1:5" x14ac:dyDescent="0.25">
      <c r="A207" s="76"/>
      <c r="B207" s="74"/>
      <c r="C207" s="77"/>
      <c r="D207" s="76"/>
      <c r="E207" s="76" t="str">
        <f t="shared" si="3"/>
        <v/>
      </c>
    </row>
    <row r="208" spans="1:5" x14ac:dyDescent="0.25">
      <c r="A208" s="76"/>
      <c r="B208" s="74"/>
      <c r="C208" s="77"/>
      <c r="D208" s="76"/>
      <c r="E208" s="76" t="str">
        <f t="shared" si="3"/>
        <v/>
      </c>
    </row>
    <row r="209" spans="1:5" x14ac:dyDescent="0.25">
      <c r="A209" s="76"/>
      <c r="B209" s="74"/>
      <c r="C209" s="77"/>
      <c r="D209" s="76"/>
      <c r="E209" s="76" t="str">
        <f t="shared" si="3"/>
        <v/>
      </c>
    </row>
    <row r="210" spans="1:5" x14ac:dyDescent="0.25">
      <c r="A210" s="76"/>
      <c r="B210" s="74"/>
      <c r="C210" s="77"/>
      <c r="D210" s="76"/>
      <c r="E210" s="76" t="str">
        <f t="shared" si="3"/>
        <v/>
      </c>
    </row>
    <row r="211" spans="1:5" x14ac:dyDescent="0.25">
      <c r="A211" s="76"/>
      <c r="B211" s="74"/>
      <c r="C211" s="77"/>
      <c r="D211" s="76"/>
      <c r="E211" s="76" t="str">
        <f t="shared" si="3"/>
        <v/>
      </c>
    </row>
    <row r="212" spans="1:5" x14ac:dyDescent="0.25">
      <c r="A212" s="76"/>
      <c r="B212" s="74"/>
      <c r="C212" s="77"/>
      <c r="D212" s="76"/>
      <c r="E212" s="76" t="str">
        <f t="shared" si="3"/>
        <v/>
      </c>
    </row>
    <row r="213" spans="1:5" x14ac:dyDescent="0.25">
      <c r="A213" s="76"/>
      <c r="B213" s="74"/>
      <c r="C213" s="77"/>
      <c r="D213" s="76"/>
      <c r="E213" s="76" t="str">
        <f t="shared" si="3"/>
        <v/>
      </c>
    </row>
    <row r="214" spans="1:5" x14ac:dyDescent="0.25">
      <c r="A214" s="76"/>
      <c r="B214" s="74"/>
      <c r="C214" s="77"/>
      <c r="D214" s="76"/>
      <c r="E214" s="76" t="str">
        <f t="shared" si="3"/>
        <v/>
      </c>
    </row>
    <row r="215" spans="1:5" x14ac:dyDescent="0.25">
      <c r="A215" s="76"/>
      <c r="B215" s="74"/>
      <c r="C215" s="77"/>
      <c r="D215" s="76"/>
      <c r="E215" s="76" t="str">
        <f t="shared" ref="E215:E237" si="4">IFERROR(VLOOKUP(D215,Tabla_Indices,5,FALSE),"")</f>
        <v/>
      </c>
    </row>
    <row r="216" spans="1:5" x14ac:dyDescent="0.25">
      <c r="A216" s="76"/>
      <c r="B216" s="74"/>
      <c r="C216" s="77"/>
      <c r="D216" s="76"/>
      <c r="E216" s="76" t="str">
        <f t="shared" si="4"/>
        <v/>
      </c>
    </row>
    <row r="217" spans="1:5" x14ac:dyDescent="0.25">
      <c r="A217" s="76"/>
      <c r="B217" s="74"/>
      <c r="C217" s="77"/>
      <c r="D217" s="76"/>
      <c r="E217" s="76" t="str">
        <f t="shared" si="4"/>
        <v/>
      </c>
    </row>
    <row r="218" spans="1:5" x14ac:dyDescent="0.25">
      <c r="A218" s="76"/>
      <c r="B218" s="74"/>
      <c r="C218" s="77"/>
      <c r="D218" s="76"/>
      <c r="E218" s="76" t="str">
        <f t="shared" si="4"/>
        <v/>
      </c>
    </row>
    <row r="219" spans="1:5" x14ac:dyDescent="0.25">
      <c r="A219" s="76"/>
      <c r="B219" s="74"/>
      <c r="C219" s="77"/>
      <c r="D219" s="76"/>
      <c r="E219" s="76" t="str">
        <f t="shared" si="4"/>
        <v/>
      </c>
    </row>
    <row r="220" spans="1:5" x14ac:dyDescent="0.25">
      <c r="A220" s="76"/>
      <c r="B220" s="74"/>
      <c r="C220" s="77"/>
      <c r="D220" s="76"/>
      <c r="E220" s="76" t="str">
        <f t="shared" si="4"/>
        <v/>
      </c>
    </row>
    <row r="221" spans="1:5" x14ac:dyDescent="0.25">
      <c r="A221" s="76"/>
      <c r="B221" s="74"/>
      <c r="C221" s="77"/>
      <c r="D221" s="76"/>
      <c r="E221" s="76" t="str">
        <f t="shared" si="4"/>
        <v/>
      </c>
    </row>
    <row r="222" spans="1:5" x14ac:dyDescent="0.25">
      <c r="A222" s="76"/>
      <c r="B222" s="74"/>
      <c r="C222" s="77"/>
      <c r="D222" s="76"/>
      <c r="E222" s="76" t="str">
        <f t="shared" si="4"/>
        <v/>
      </c>
    </row>
    <row r="223" spans="1:5" x14ac:dyDescent="0.25">
      <c r="A223" s="76"/>
      <c r="B223" s="74"/>
      <c r="C223" s="77"/>
      <c r="D223" s="76"/>
      <c r="E223" s="76" t="str">
        <f t="shared" si="4"/>
        <v/>
      </c>
    </row>
    <row r="224" spans="1:5" x14ac:dyDescent="0.25">
      <c r="A224" s="76"/>
      <c r="B224" s="74"/>
      <c r="C224" s="77"/>
      <c r="D224" s="76"/>
      <c r="E224" s="76" t="str">
        <f t="shared" si="4"/>
        <v/>
      </c>
    </row>
    <row r="225" spans="1:5" x14ac:dyDescent="0.25">
      <c r="A225" s="76"/>
      <c r="B225" s="74"/>
      <c r="C225" s="77"/>
      <c r="D225" s="76"/>
      <c r="E225" s="76" t="str">
        <f t="shared" si="4"/>
        <v/>
      </c>
    </row>
    <row r="226" spans="1:5" x14ac:dyDescent="0.25">
      <c r="A226" s="76"/>
      <c r="B226" s="74"/>
      <c r="C226" s="77"/>
      <c r="D226" s="76"/>
      <c r="E226" s="76" t="str">
        <f t="shared" si="4"/>
        <v/>
      </c>
    </row>
    <row r="227" spans="1:5" x14ac:dyDescent="0.25">
      <c r="A227" s="76"/>
      <c r="B227" s="74"/>
      <c r="C227" s="77"/>
      <c r="D227" s="76"/>
      <c r="E227" s="76" t="str">
        <f t="shared" si="4"/>
        <v/>
      </c>
    </row>
    <row r="228" spans="1:5" x14ac:dyDescent="0.25">
      <c r="A228" s="76"/>
      <c r="B228" s="74"/>
      <c r="C228" s="77"/>
      <c r="D228" s="76"/>
      <c r="E228" s="76" t="str">
        <f t="shared" si="4"/>
        <v/>
      </c>
    </row>
    <row r="229" spans="1:5" x14ac:dyDescent="0.25">
      <c r="A229" s="76"/>
      <c r="B229" s="74"/>
      <c r="C229" s="77"/>
      <c r="D229" s="76"/>
      <c r="E229" s="76" t="str">
        <f t="shared" si="4"/>
        <v/>
      </c>
    </row>
    <row r="230" spans="1:5" x14ac:dyDescent="0.25">
      <c r="A230" s="76"/>
      <c r="B230" s="74"/>
      <c r="C230" s="77"/>
      <c r="D230" s="76"/>
      <c r="E230" s="76" t="str">
        <f t="shared" si="4"/>
        <v/>
      </c>
    </row>
    <row r="231" spans="1:5" x14ac:dyDescent="0.25">
      <c r="A231" s="76"/>
      <c r="B231" s="74"/>
      <c r="C231" s="77"/>
      <c r="D231" s="76"/>
      <c r="E231" s="76" t="str">
        <f t="shared" si="4"/>
        <v/>
      </c>
    </row>
    <row r="232" spans="1:5" x14ac:dyDescent="0.25">
      <c r="A232" s="76"/>
      <c r="B232" s="74"/>
      <c r="C232" s="77"/>
      <c r="D232" s="76"/>
      <c r="E232" s="76" t="str">
        <f t="shared" si="4"/>
        <v/>
      </c>
    </row>
    <row r="233" spans="1:5" x14ac:dyDescent="0.25">
      <c r="A233" s="76"/>
      <c r="B233" s="74"/>
      <c r="C233" s="77"/>
      <c r="D233" s="76"/>
      <c r="E233" s="76" t="str">
        <f t="shared" si="4"/>
        <v/>
      </c>
    </row>
    <row r="234" spans="1:5" x14ac:dyDescent="0.25">
      <c r="A234" s="76"/>
      <c r="B234" s="74"/>
      <c r="C234" s="77"/>
      <c r="D234" s="76"/>
      <c r="E234" s="76" t="str">
        <f t="shared" si="4"/>
        <v/>
      </c>
    </row>
    <row r="235" spans="1:5" x14ac:dyDescent="0.25">
      <c r="A235" s="76"/>
      <c r="B235" s="74"/>
      <c r="C235" s="77"/>
      <c r="D235" s="76"/>
      <c r="E235" s="76" t="str">
        <f t="shared" si="4"/>
        <v/>
      </c>
    </row>
    <row r="236" spans="1:5" x14ac:dyDescent="0.25">
      <c r="A236" s="76"/>
      <c r="B236" s="74"/>
      <c r="C236" s="77"/>
      <c r="D236" s="76"/>
      <c r="E236" s="76" t="str">
        <f t="shared" si="4"/>
        <v/>
      </c>
    </row>
    <row r="237" spans="1:5" x14ac:dyDescent="0.25">
      <c r="A237" s="76"/>
      <c r="B237" s="74"/>
      <c r="C237" s="77"/>
      <c r="D237" s="76"/>
      <c r="E237" s="76" t="str">
        <f t="shared" si="4"/>
        <v/>
      </c>
    </row>
  </sheetData>
  <sortState xmlns:xlrd2="http://schemas.microsoft.com/office/spreadsheetml/2017/richdata2" ref="A20:G178">
    <sortCondition ref="A20:A1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dimension ref="A1:D257"/>
  <sheetViews>
    <sheetView topLeftCell="A88" workbookViewId="0">
      <selection activeCell="F118" sqref="F118"/>
    </sheetView>
  </sheetViews>
  <sheetFormatPr baseColWidth="10" defaultColWidth="11.453125" defaultRowHeight="14.5" x14ac:dyDescent="0.25"/>
  <cols>
    <col min="1" max="1" width="11.453125" style="35"/>
    <col min="2" max="2" width="23" style="35" bestFit="1" customWidth="1"/>
    <col min="3" max="3" width="49.453125" style="39" bestFit="1" customWidth="1"/>
    <col min="4" max="4" width="17.26953125" style="39" bestFit="1" customWidth="1"/>
    <col min="5" max="16384" width="11.453125" style="39"/>
  </cols>
  <sheetData>
    <row r="1" spans="1:4" x14ac:dyDescent="0.25">
      <c r="B1" s="36" t="s">
        <v>777</v>
      </c>
      <c r="C1" s="37" t="s">
        <v>778</v>
      </c>
      <c r="D1" s="38"/>
    </row>
    <row r="2" spans="1:4" x14ac:dyDescent="0.25">
      <c r="B2" s="36"/>
      <c r="C2" s="37"/>
      <c r="D2" s="38"/>
    </row>
    <row r="3" spans="1:4" x14ac:dyDescent="0.25">
      <c r="A3" s="69">
        <v>1</v>
      </c>
      <c r="B3" s="41" t="str">
        <f xml:space="preserve"> CONCATENATE(B1,"-",TEXT(A3,"0000"))</f>
        <v>I-0001</v>
      </c>
      <c r="C3" s="42" t="s">
        <v>780</v>
      </c>
      <c r="D3" s="38"/>
    </row>
    <row r="4" spans="1:4" x14ac:dyDescent="0.25">
      <c r="A4" s="69">
        <v>1</v>
      </c>
      <c r="B4" s="43" t="str">
        <f>CONCATENATE($B$3,".",TEXT(A4,"0000"))</f>
        <v>I-0001.0001</v>
      </c>
      <c r="C4" s="44" t="s">
        <v>781</v>
      </c>
      <c r="D4" s="38" t="s">
        <v>5</v>
      </c>
    </row>
    <row r="5" spans="1:4" x14ac:dyDescent="0.25">
      <c r="A5" s="69">
        <v>2</v>
      </c>
      <c r="B5" s="43" t="str">
        <f t="shared" ref="B5:B10" si="0">CONCATENATE($B$3,".",TEXT(A5,"0000"))</f>
        <v>I-0001.0002</v>
      </c>
      <c r="C5" s="44" t="s">
        <v>783</v>
      </c>
      <c r="D5" s="38" t="s">
        <v>5</v>
      </c>
    </row>
    <row r="6" spans="1:4" x14ac:dyDescent="0.25">
      <c r="A6" s="69">
        <v>3</v>
      </c>
      <c r="B6" s="43" t="str">
        <f t="shared" si="0"/>
        <v>I-0001.0003</v>
      </c>
      <c r="C6" s="44" t="s">
        <v>785</v>
      </c>
      <c r="D6" s="38" t="s">
        <v>5</v>
      </c>
    </row>
    <row r="7" spans="1:4" x14ac:dyDescent="0.25">
      <c r="A7" s="69">
        <v>4</v>
      </c>
      <c r="B7" s="43" t="str">
        <f t="shared" si="0"/>
        <v>I-0001.0004</v>
      </c>
      <c r="C7" s="44" t="s">
        <v>787</v>
      </c>
      <c r="D7" s="38" t="s">
        <v>7</v>
      </c>
    </row>
    <row r="8" spans="1:4" x14ac:dyDescent="0.25">
      <c r="A8" s="69">
        <v>5</v>
      </c>
      <c r="B8" s="43" t="str">
        <f t="shared" si="0"/>
        <v>I-0001.0005</v>
      </c>
      <c r="C8" s="44" t="s">
        <v>789</v>
      </c>
      <c r="D8" s="38" t="s">
        <v>5</v>
      </c>
    </row>
    <row r="9" spans="1:4" x14ac:dyDescent="0.25">
      <c r="A9" s="69">
        <v>6</v>
      </c>
      <c r="B9" s="43" t="str">
        <f t="shared" si="0"/>
        <v>I-0001.0006</v>
      </c>
      <c r="C9" s="44" t="s">
        <v>791</v>
      </c>
      <c r="D9" s="38" t="s">
        <v>5</v>
      </c>
    </row>
    <row r="10" spans="1:4" x14ac:dyDescent="0.25">
      <c r="A10" s="69">
        <v>7</v>
      </c>
      <c r="B10" s="43" t="str">
        <f t="shared" si="0"/>
        <v>I-0001.0007</v>
      </c>
      <c r="C10" s="44" t="s">
        <v>793</v>
      </c>
      <c r="D10" s="38" t="s">
        <v>5</v>
      </c>
    </row>
    <row r="11" spans="1:4" x14ac:dyDescent="0.25">
      <c r="B11" s="38"/>
      <c r="C11" s="44"/>
      <c r="D11" s="38"/>
    </row>
    <row r="12" spans="1:4" x14ac:dyDescent="0.25">
      <c r="B12" s="38"/>
      <c r="C12" s="44"/>
      <c r="D12" s="38"/>
    </row>
    <row r="13" spans="1:4" x14ac:dyDescent="0.25">
      <c r="A13" s="40" t="s">
        <v>782</v>
      </c>
      <c r="B13" s="41" t="str">
        <f xml:space="preserve"> CONCATENATE(B1,"-",A13)</f>
        <v>I-0002</v>
      </c>
      <c r="C13" s="42" t="s">
        <v>794</v>
      </c>
      <c r="D13" s="38"/>
    </row>
    <row r="14" spans="1:4" x14ac:dyDescent="0.25">
      <c r="A14" s="40" t="s">
        <v>779</v>
      </c>
      <c r="B14" s="43" t="str">
        <f>CONCATENATE($B$13,".",A14)</f>
        <v>I-0002.0001</v>
      </c>
      <c r="C14" s="44" t="s">
        <v>795</v>
      </c>
      <c r="D14" s="38" t="s">
        <v>6</v>
      </c>
    </row>
    <row r="15" spans="1:4" x14ac:dyDescent="0.25">
      <c r="A15" s="40" t="s">
        <v>782</v>
      </c>
      <c r="B15" s="43" t="str">
        <f t="shared" ref="B15:B16" si="1">CONCATENATE($B$13,".",A15)</f>
        <v>I-0002.0002</v>
      </c>
      <c r="C15" s="44" t="s">
        <v>796</v>
      </c>
      <c r="D15" s="38" t="s">
        <v>6</v>
      </c>
    </row>
    <row r="16" spans="1:4" x14ac:dyDescent="0.25">
      <c r="A16" s="40" t="s">
        <v>784</v>
      </c>
      <c r="B16" s="43" t="str">
        <f t="shared" si="1"/>
        <v>I-0002.0003</v>
      </c>
      <c r="C16" s="44" t="s">
        <v>797</v>
      </c>
      <c r="D16" s="38" t="s">
        <v>6</v>
      </c>
    </row>
    <row r="17" spans="1:4" x14ac:dyDescent="0.25">
      <c r="A17" s="40"/>
      <c r="B17" s="38"/>
      <c r="C17" s="44"/>
      <c r="D17" s="38"/>
    </row>
    <row r="18" spans="1:4" x14ac:dyDescent="0.25">
      <c r="A18" s="40"/>
      <c r="B18" s="38"/>
      <c r="C18" s="44"/>
      <c r="D18" s="38"/>
    </row>
    <row r="19" spans="1:4" x14ac:dyDescent="0.25">
      <c r="A19" s="40" t="s">
        <v>784</v>
      </c>
      <c r="B19" s="41" t="str">
        <f xml:space="preserve"> CONCATENATE(B1,"-",A19)</f>
        <v>I-0003</v>
      </c>
      <c r="C19" s="42" t="s">
        <v>8</v>
      </c>
      <c r="D19" s="38"/>
    </row>
    <row r="20" spans="1:4" x14ac:dyDescent="0.25">
      <c r="A20" s="40" t="s">
        <v>779</v>
      </c>
      <c r="B20" s="43" t="str">
        <f>CONCATENATE($B$19,".",A20)</f>
        <v>I-0003.0001</v>
      </c>
      <c r="C20" s="44" t="s">
        <v>798</v>
      </c>
      <c r="D20" s="38" t="s">
        <v>7</v>
      </c>
    </row>
    <row r="21" spans="1:4" x14ac:dyDescent="0.25">
      <c r="A21" s="40" t="s">
        <v>782</v>
      </c>
      <c r="B21" s="43" t="str">
        <f t="shared" ref="B21:B23" si="2">CONCATENATE($B$19,".",A21)</f>
        <v>I-0003.0002</v>
      </c>
      <c r="C21" s="44" t="s">
        <v>799</v>
      </c>
      <c r="D21" s="38" t="s">
        <v>6</v>
      </c>
    </row>
    <row r="22" spans="1:4" x14ac:dyDescent="0.25">
      <c r="A22" s="40" t="s">
        <v>784</v>
      </c>
      <c r="B22" s="43" t="str">
        <f t="shared" si="2"/>
        <v>I-0003.0003</v>
      </c>
      <c r="C22" s="44" t="s">
        <v>800</v>
      </c>
      <c r="D22" s="38" t="s">
        <v>7</v>
      </c>
    </row>
    <row r="23" spans="1:4" x14ac:dyDescent="0.25">
      <c r="A23" s="40" t="s">
        <v>786</v>
      </c>
      <c r="B23" s="43" t="str">
        <f t="shared" si="2"/>
        <v>I-0003.0004</v>
      </c>
      <c r="C23" s="44" t="s">
        <v>801</v>
      </c>
      <c r="D23" s="38" t="s">
        <v>7</v>
      </c>
    </row>
    <row r="24" spans="1:4" x14ac:dyDescent="0.25">
      <c r="B24" s="38"/>
      <c r="C24" s="44"/>
      <c r="D24" s="38"/>
    </row>
    <row r="25" spans="1:4" x14ac:dyDescent="0.25">
      <c r="B25" s="38"/>
      <c r="C25" s="44"/>
      <c r="D25" s="38"/>
    </row>
    <row r="26" spans="1:4" x14ac:dyDescent="0.25">
      <c r="A26" s="40" t="s">
        <v>786</v>
      </c>
      <c r="B26" s="41" t="str">
        <f xml:space="preserve"> CONCATENATE(B1,"-",A26)</f>
        <v>I-0004</v>
      </c>
      <c r="C26" s="42" t="s">
        <v>802</v>
      </c>
      <c r="D26" s="38"/>
    </row>
    <row r="27" spans="1:4" x14ac:dyDescent="0.25">
      <c r="A27" s="40" t="s">
        <v>779</v>
      </c>
      <c r="B27" s="43" t="str">
        <f>CONCATENATE($B$26,".",A27)</f>
        <v>I-0004.0001</v>
      </c>
      <c r="C27" s="44" t="s">
        <v>803</v>
      </c>
      <c r="D27" s="38" t="s">
        <v>6</v>
      </c>
    </row>
    <row r="28" spans="1:4" x14ac:dyDescent="0.25">
      <c r="A28" s="40" t="s">
        <v>782</v>
      </c>
      <c r="B28" s="43" t="str">
        <f t="shared" ref="B28:B38" si="3">CONCATENATE($B$26,".",A28)</f>
        <v>I-0004.0002</v>
      </c>
      <c r="C28" s="44" t="s">
        <v>804</v>
      </c>
      <c r="D28" s="38" t="s">
        <v>6</v>
      </c>
    </row>
    <row r="29" spans="1:4" x14ac:dyDescent="0.25">
      <c r="A29" s="40" t="s">
        <v>784</v>
      </c>
      <c r="B29" s="43" t="str">
        <f t="shared" si="3"/>
        <v>I-0004.0003</v>
      </c>
      <c r="C29" s="44" t="s">
        <v>805</v>
      </c>
      <c r="D29" s="38" t="s">
        <v>6</v>
      </c>
    </row>
    <row r="30" spans="1:4" x14ac:dyDescent="0.25">
      <c r="A30" s="40" t="s">
        <v>786</v>
      </c>
      <c r="B30" s="43" t="str">
        <f t="shared" si="3"/>
        <v>I-0004.0004</v>
      </c>
      <c r="C30" s="44" t="s">
        <v>806</v>
      </c>
      <c r="D30" s="38" t="s">
        <v>6</v>
      </c>
    </row>
    <row r="31" spans="1:4" x14ac:dyDescent="0.25">
      <c r="A31" s="40" t="s">
        <v>788</v>
      </c>
      <c r="B31" s="43" t="str">
        <f t="shared" si="3"/>
        <v>I-0004.0005</v>
      </c>
      <c r="C31" s="44" t="s">
        <v>807</v>
      </c>
      <c r="D31" s="38"/>
    </row>
    <row r="32" spans="1:4" x14ac:dyDescent="0.25">
      <c r="A32" s="40" t="s">
        <v>790</v>
      </c>
      <c r="B32" s="43" t="str">
        <f t="shared" si="3"/>
        <v>I-0004.0006</v>
      </c>
      <c r="C32" s="44" t="s">
        <v>808</v>
      </c>
      <c r="D32" s="38" t="s">
        <v>6</v>
      </c>
    </row>
    <row r="33" spans="1:4" x14ac:dyDescent="0.25">
      <c r="A33" s="40" t="s">
        <v>792</v>
      </c>
      <c r="B33" s="43" t="str">
        <f t="shared" si="3"/>
        <v>I-0004.0007</v>
      </c>
      <c r="C33" s="44" t="s">
        <v>809</v>
      </c>
      <c r="D33" s="38" t="s">
        <v>6</v>
      </c>
    </row>
    <row r="34" spans="1:4" x14ac:dyDescent="0.25">
      <c r="A34" s="40" t="s">
        <v>810</v>
      </c>
      <c r="B34" s="43" t="str">
        <f t="shared" si="3"/>
        <v>I-0004.0008</v>
      </c>
      <c r="C34" s="44" t="s">
        <v>811</v>
      </c>
      <c r="D34" s="38" t="s">
        <v>6</v>
      </c>
    </row>
    <row r="35" spans="1:4" x14ac:dyDescent="0.25">
      <c r="A35" s="40" t="s">
        <v>812</v>
      </c>
      <c r="B35" s="43" t="str">
        <f t="shared" si="3"/>
        <v>I-0004.0009</v>
      </c>
      <c r="C35" s="44" t="s">
        <v>813</v>
      </c>
      <c r="D35" s="38" t="s">
        <v>6</v>
      </c>
    </row>
    <row r="36" spans="1:4" x14ac:dyDescent="0.25">
      <c r="A36" s="40" t="s">
        <v>814</v>
      </c>
      <c r="B36" s="43" t="str">
        <f t="shared" si="3"/>
        <v>I-0004.0010</v>
      </c>
      <c r="C36" s="44" t="s">
        <v>815</v>
      </c>
      <c r="D36" s="38" t="s">
        <v>6</v>
      </c>
    </row>
    <row r="37" spans="1:4" x14ac:dyDescent="0.25">
      <c r="A37" s="40" t="s">
        <v>816</v>
      </c>
      <c r="B37" s="43" t="str">
        <f t="shared" si="3"/>
        <v>I-0004.0011</v>
      </c>
      <c r="C37" s="44" t="s">
        <v>817</v>
      </c>
      <c r="D37" s="38" t="s">
        <v>7</v>
      </c>
    </row>
    <row r="38" spans="1:4" x14ac:dyDescent="0.25">
      <c r="A38" s="40" t="s">
        <v>818</v>
      </c>
      <c r="B38" s="43" t="str">
        <f t="shared" si="3"/>
        <v>I-0004.0012</v>
      </c>
      <c r="C38" s="44" t="s">
        <v>819</v>
      </c>
      <c r="D38" s="38" t="s">
        <v>6</v>
      </c>
    </row>
    <row r="39" spans="1:4" x14ac:dyDescent="0.25">
      <c r="B39" s="38"/>
      <c r="C39" s="44"/>
      <c r="D39" s="38"/>
    </row>
    <row r="40" spans="1:4" x14ac:dyDescent="0.25">
      <c r="B40" s="38"/>
      <c r="C40" s="44"/>
      <c r="D40" s="38"/>
    </row>
    <row r="41" spans="1:4" x14ac:dyDescent="0.25">
      <c r="A41" s="40" t="s">
        <v>788</v>
      </c>
      <c r="B41" s="41" t="str">
        <f xml:space="preserve"> CONCATENATE(B1,"-",A41)</f>
        <v>I-0005</v>
      </c>
      <c r="C41" s="42" t="s">
        <v>820</v>
      </c>
      <c r="D41" s="38"/>
    </row>
    <row r="42" spans="1:4" x14ac:dyDescent="0.25">
      <c r="A42" s="40" t="s">
        <v>779</v>
      </c>
      <c r="B42" s="43" t="str">
        <f>CONCATENATE($B$41,".",A42)</f>
        <v>I-0005.0001</v>
      </c>
      <c r="C42" s="44" t="s">
        <v>821</v>
      </c>
      <c r="D42" s="38" t="s">
        <v>7</v>
      </c>
    </row>
    <row r="43" spans="1:4" x14ac:dyDescent="0.25">
      <c r="A43" s="40" t="s">
        <v>782</v>
      </c>
      <c r="B43" s="43" t="str">
        <f t="shared" ref="B43:B51" si="4">CONCATENATE($B$41,".",A43)</f>
        <v>I-0005.0002</v>
      </c>
      <c r="C43" s="44" t="s">
        <v>822</v>
      </c>
      <c r="D43" s="38" t="s">
        <v>7</v>
      </c>
    </row>
    <row r="44" spans="1:4" x14ac:dyDescent="0.25">
      <c r="A44" s="40" t="s">
        <v>784</v>
      </c>
      <c r="B44" s="43" t="str">
        <f t="shared" si="4"/>
        <v>I-0005.0003</v>
      </c>
      <c r="C44" s="44" t="s">
        <v>823</v>
      </c>
      <c r="D44" s="38" t="s">
        <v>7</v>
      </c>
    </row>
    <row r="45" spans="1:4" x14ac:dyDescent="0.25">
      <c r="B45" s="38"/>
      <c r="C45" s="44"/>
      <c r="D45" s="38"/>
    </row>
    <row r="46" spans="1:4" x14ac:dyDescent="0.25">
      <c r="A46" s="40" t="s">
        <v>814</v>
      </c>
      <c r="B46" s="43" t="str">
        <f t="shared" si="4"/>
        <v>I-0005.0010</v>
      </c>
      <c r="C46" s="44" t="s">
        <v>824</v>
      </c>
      <c r="D46" s="38" t="s">
        <v>7</v>
      </c>
    </row>
    <row r="47" spans="1:4" x14ac:dyDescent="0.25">
      <c r="A47" s="40" t="s">
        <v>816</v>
      </c>
      <c r="B47" s="43" t="str">
        <f t="shared" si="4"/>
        <v>I-0005.0011</v>
      </c>
      <c r="C47" s="44" t="s">
        <v>825</v>
      </c>
      <c r="D47" s="38" t="s">
        <v>7</v>
      </c>
    </row>
    <row r="48" spans="1:4" x14ac:dyDescent="0.25">
      <c r="A48" s="40" t="s">
        <v>818</v>
      </c>
      <c r="B48" s="43" t="str">
        <f t="shared" si="4"/>
        <v>I-0005.0012</v>
      </c>
      <c r="C48" s="44" t="s">
        <v>826</v>
      </c>
      <c r="D48" s="38" t="s">
        <v>7</v>
      </c>
    </row>
    <row r="49" spans="1:4" x14ac:dyDescent="0.25">
      <c r="B49" s="38"/>
      <c r="C49" s="44"/>
      <c r="D49" s="38"/>
    </row>
    <row r="50" spans="1:4" x14ac:dyDescent="0.25">
      <c r="A50" s="40" t="s">
        <v>827</v>
      </c>
      <c r="B50" s="43" t="str">
        <f t="shared" si="4"/>
        <v>I-0005.0021</v>
      </c>
      <c r="C50" s="44" t="s">
        <v>828</v>
      </c>
      <c r="D50" s="38" t="s">
        <v>7</v>
      </c>
    </row>
    <row r="51" spans="1:4" x14ac:dyDescent="0.25">
      <c r="A51" s="40" t="s">
        <v>829</v>
      </c>
      <c r="B51" s="43" t="str">
        <f t="shared" si="4"/>
        <v>I-0005.0022</v>
      </c>
      <c r="C51" s="44" t="s">
        <v>830</v>
      </c>
      <c r="D51" s="38" t="s">
        <v>7</v>
      </c>
    </row>
    <row r="52" spans="1:4" x14ac:dyDescent="0.25">
      <c r="B52" s="38"/>
      <c r="C52" s="44"/>
      <c r="D52" s="38"/>
    </row>
    <row r="53" spans="1:4" x14ac:dyDescent="0.25">
      <c r="B53" s="38"/>
      <c r="C53" s="44"/>
      <c r="D53" s="38"/>
    </row>
    <row r="54" spans="1:4" x14ac:dyDescent="0.25">
      <c r="A54" s="40" t="s">
        <v>790</v>
      </c>
      <c r="B54" s="41" t="str">
        <f xml:space="preserve"> CONCATENATE(B1,"-",A54)</f>
        <v>I-0006</v>
      </c>
      <c r="C54" s="42" t="s">
        <v>831</v>
      </c>
      <c r="D54" s="38"/>
    </row>
    <row r="55" spans="1:4" x14ac:dyDescent="0.25">
      <c r="A55" s="40" t="s">
        <v>779</v>
      </c>
      <c r="B55" s="43" t="str">
        <f>CONCATENATE($B$54,".",A55)</f>
        <v>I-0006.0001</v>
      </c>
      <c r="C55" s="44" t="s">
        <v>832</v>
      </c>
      <c r="D55" s="38" t="s">
        <v>7</v>
      </c>
    </row>
    <row r="56" spans="1:4" x14ac:dyDescent="0.25">
      <c r="A56" s="40" t="s">
        <v>782</v>
      </c>
      <c r="B56" s="43" t="str">
        <f t="shared" ref="B56:B62" si="5">CONCATENATE($B$54,".",A56)</f>
        <v>I-0006.0002</v>
      </c>
      <c r="C56" s="44" t="s">
        <v>833</v>
      </c>
      <c r="D56" s="38" t="s">
        <v>7</v>
      </c>
    </row>
    <row r="57" spans="1:4" x14ac:dyDescent="0.25">
      <c r="A57" s="40" t="s">
        <v>784</v>
      </c>
      <c r="B57" s="43" t="str">
        <f t="shared" si="5"/>
        <v>I-0006.0003</v>
      </c>
      <c r="C57" s="44" t="s">
        <v>834</v>
      </c>
      <c r="D57" s="38" t="s">
        <v>7</v>
      </c>
    </row>
    <row r="58" spans="1:4" x14ac:dyDescent="0.25">
      <c r="A58" s="40" t="s">
        <v>786</v>
      </c>
      <c r="B58" s="43" t="str">
        <f t="shared" si="5"/>
        <v>I-0006.0004</v>
      </c>
      <c r="C58" s="44" t="s">
        <v>835</v>
      </c>
      <c r="D58" s="38" t="s">
        <v>7</v>
      </c>
    </row>
    <row r="59" spans="1:4" x14ac:dyDescent="0.25">
      <c r="A59" s="40" t="s">
        <v>788</v>
      </c>
      <c r="B59" s="43" t="str">
        <f t="shared" si="5"/>
        <v>I-0006.0005</v>
      </c>
      <c r="C59" s="44" t="s">
        <v>836</v>
      </c>
      <c r="D59" s="38" t="s">
        <v>7</v>
      </c>
    </row>
    <row r="60" spans="1:4" x14ac:dyDescent="0.25">
      <c r="A60" s="40" t="s">
        <v>790</v>
      </c>
      <c r="B60" s="43" t="str">
        <f t="shared" si="5"/>
        <v>I-0006.0006</v>
      </c>
      <c r="C60" s="44" t="s">
        <v>837</v>
      </c>
      <c r="D60" s="38" t="s">
        <v>7</v>
      </c>
    </row>
    <row r="61" spans="1:4" x14ac:dyDescent="0.25">
      <c r="A61" s="40" t="s">
        <v>792</v>
      </c>
      <c r="B61" s="43" t="str">
        <f t="shared" si="5"/>
        <v>I-0006.0007</v>
      </c>
      <c r="C61" s="44" t="s">
        <v>838</v>
      </c>
      <c r="D61" s="38" t="s">
        <v>7</v>
      </c>
    </row>
    <row r="62" spans="1:4" x14ac:dyDescent="0.25">
      <c r="A62" s="40" t="s">
        <v>810</v>
      </c>
      <c r="B62" s="43" t="str">
        <f t="shared" si="5"/>
        <v>I-0006.0008</v>
      </c>
      <c r="C62" s="44" t="s">
        <v>839</v>
      </c>
      <c r="D62" s="38" t="s">
        <v>7</v>
      </c>
    </row>
    <row r="63" spans="1:4" x14ac:dyDescent="0.25">
      <c r="A63" s="40"/>
      <c r="B63" s="38"/>
      <c r="C63" s="44"/>
      <c r="D63" s="38"/>
    </row>
    <row r="64" spans="1:4" x14ac:dyDescent="0.25">
      <c r="B64" s="38"/>
      <c r="C64" s="44"/>
      <c r="D64" s="38"/>
    </row>
    <row r="65" spans="1:4" x14ac:dyDescent="0.25">
      <c r="A65" s="40" t="s">
        <v>814</v>
      </c>
      <c r="B65" s="43" t="str">
        <f t="shared" ref="B65:B66" si="6">CONCATENATE($B$54,".",A65)</f>
        <v>I-0006.0010</v>
      </c>
      <c r="C65" s="44" t="s">
        <v>840</v>
      </c>
      <c r="D65" s="38" t="s">
        <v>7</v>
      </c>
    </row>
    <row r="66" spans="1:4" x14ac:dyDescent="0.25">
      <c r="A66" s="40" t="s">
        <v>816</v>
      </c>
      <c r="B66" s="43" t="str">
        <f t="shared" si="6"/>
        <v>I-0006.0011</v>
      </c>
      <c r="C66" s="44" t="s">
        <v>841</v>
      </c>
      <c r="D66" s="38" t="s">
        <v>7</v>
      </c>
    </row>
    <row r="67" spans="1:4" x14ac:dyDescent="0.25">
      <c r="A67" s="40"/>
      <c r="B67" s="38"/>
      <c r="C67" s="44"/>
      <c r="D67" s="38"/>
    </row>
    <row r="68" spans="1:4" x14ac:dyDescent="0.25">
      <c r="A68" s="40" t="s">
        <v>842</v>
      </c>
      <c r="B68" s="43" t="str">
        <f t="shared" ref="B68:B69" si="7">CONCATENATE($B$54,".",A68)</f>
        <v>I-0006.0020</v>
      </c>
      <c r="C68" s="44" t="s">
        <v>843</v>
      </c>
      <c r="D68" s="38" t="s">
        <v>7</v>
      </c>
    </row>
    <row r="69" spans="1:4" x14ac:dyDescent="0.25">
      <c r="A69" s="40" t="s">
        <v>827</v>
      </c>
      <c r="B69" s="43" t="str">
        <f t="shared" si="7"/>
        <v>I-0006.0021</v>
      </c>
      <c r="C69" s="44" t="s">
        <v>844</v>
      </c>
      <c r="D69" s="38" t="s">
        <v>7</v>
      </c>
    </row>
    <row r="70" spans="1:4" x14ac:dyDescent="0.25">
      <c r="A70" s="40"/>
      <c r="B70" s="38"/>
      <c r="C70" s="44"/>
      <c r="D70" s="38"/>
    </row>
    <row r="71" spans="1:4" x14ac:dyDescent="0.25">
      <c r="A71" s="40"/>
      <c r="B71" s="38"/>
      <c r="C71" s="44"/>
      <c r="D71" s="38"/>
    </row>
    <row r="72" spans="1:4" x14ac:dyDescent="0.25">
      <c r="A72" s="40" t="s">
        <v>792</v>
      </c>
      <c r="B72" s="41" t="str">
        <f xml:space="preserve"> CONCATENATE("I-",A72)</f>
        <v>I-0007</v>
      </c>
      <c r="C72" s="42" t="s">
        <v>845</v>
      </c>
      <c r="D72" s="38"/>
    </row>
    <row r="73" spans="1:4" x14ac:dyDescent="0.25">
      <c r="A73" s="40" t="s">
        <v>779</v>
      </c>
      <c r="B73" s="43" t="str">
        <f>CONCATENATE($B$72,".",A73)</f>
        <v>I-0007.0001</v>
      </c>
      <c r="C73" s="44" t="s">
        <v>846</v>
      </c>
      <c r="D73" s="38" t="s">
        <v>7</v>
      </c>
    </row>
    <row r="74" spans="1:4" x14ac:dyDescent="0.25">
      <c r="A74" s="40" t="s">
        <v>782</v>
      </c>
      <c r="B74" s="43" t="str">
        <f t="shared" ref="B74:B76" si="8">CONCATENATE($B$72,".",A74)</f>
        <v>I-0007.0002</v>
      </c>
      <c r="C74" s="44" t="s">
        <v>608</v>
      </c>
      <c r="D74" s="38" t="s">
        <v>7</v>
      </c>
    </row>
    <row r="75" spans="1:4" x14ac:dyDescent="0.25">
      <c r="A75" s="40" t="s">
        <v>784</v>
      </c>
      <c r="B75" s="43" t="str">
        <f t="shared" si="8"/>
        <v>I-0007.0003</v>
      </c>
      <c r="C75" s="44" t="s">
        <v>847</v>
      </c>
      <c r="D75" s="38" t="s">
        <v>7</v>
      </c>
    </row>
    <row r="76" spans="1:4" x14ac:dyDescent="0.25">
      <c r="A76" s="40" t="s">
        <v>786</v>
      </c>
      <c r="B76" s="43" t="str">
        <f t="shared" si="8"/>
        <v>I-0007.0004</v>
      </c>
      <c r="C76" s="44" t="s">
        <v>848</v>
      </c>
      <c r="D76" s="38" t="s">
        <v>7</v>
      </c>
    </row>
    <row r="77" spans="1:4" x14ac:dyDescent="0.25">
      <c r="A77" s="40"/>
      <c r="B77" s="38"/>
      <c r="C77" s="44"/>
      <c r="D77" s="38"/>
    </row>
    <row r="78" spans="1:4" x14ac:dyDescent="0.25">
      <c r="A78" s="40"/>
      <c r="B78" s="38"/>
      <c r="C78" s="44"/>
      <c r="D78" s="38"/>
    </row>
    <row r="79" spans="1:4" x14ac:dyDescent="0.25">
      <c r="A79" s="40" t="s">
        <v>810</v>
      </c>
      <c r="B79" s="41" t="str">
        <f xml:space="preserve"> CONCATENATE("I-",A79)</f>
        <v>I-0008</v>
      </c>
      <c r="C79" s="42" t="s">
        <v>849</v>
      </c>
      <c r="D79" s="38"/>
    </row>
    <row r="80" spans="1:4" x14ac:dyDescent="0.25">
      <c r="A80" s="40" t="s">
        <v>779</v>
      </c>
      <c r="B80" s="43" t="str">
        <f>CONCATENATE($B$79,".",A80)</f>
        <v>I-0008.0001</v>
      </c>
      <c r="C80" s="44" t="s">
        <v>850</v>
      </c>
      <c r="D80" s="38" t="s">
        <v>7</v>
      </c>
    </row>
    <row r="81" spans="1:4" x14ac:dyDescent="0.25">
      <c r="A81" s="40" t="s">
        <v>782</v>
      </c>
      <c r="B81" s="43" t="str">
        <f t="shared" ref="B81:B83" si="9">CONCATENATE($B$79,".",A81)</f>
        <v>I-0008.0002</v>
      </c>
      <c r="C81" s="44" t="s">
        <v>851</v>
      </c>
      <c r="D81" s="38" t="s">
        <v>7</v>
      </c>
    </row>
    <row r="82" spans="1:4" x14ac:dyDescent="0.25">
      <c r="A82" s="40" t="s">
        <v>784</v>
      </c>
      <c r="B82" s="43" t="str">
        <f t="shared" si="9"/>
        <v>I-0008.0003</v>
      </c>
      <c r="C82" s="44" t="s">
        <v>852</v>
      </c>
      <c r="D82" s="38" t="s">
        <v>7</v>
      </c>
    </row>
    <row r="83" spans="1:4" x14ac:dyDescent="0.25">
      <c r="A83" s="40" t="s">
        <v>786</v>
      </c>
      <c r="B83" s="43" t="str">
        <f t="shared" si="9"/>
        <v>I-0008.0004</v>
      </c>
      <c r="C83" s="44" t="s">
        <v>853</v>
      </c>
      <c r="D83" s="38" t="s">
        <v>7</v>
      </c>
    </row>
    <row r="84" spans="1:4" x14ac:dyDescent="0.25">
      <c r="B84" s="38"/>
      <c r="C84" s="44"/>
      <c r="D84" s="38"/>
    </row>
    <row r="85" spans="1:4" x14ac:dyDescent="0.25">
      <c r="B85" s="38"/>
      <c r="C85" s="44"/>
      <c r="D85" s="38"/>
    </row>
    <row r="86" spans="1:4" x14ac:dyDescent="0.25">
      <c r="A86" s="40" t="s">
        <v>812</v>
      </c>
      <c r="B86" s="41" t="str">
        <f xml:space="preserve"> CONCATENATE("I-",A86)</f>
        <v>I-0009</v>
      </c>
      <c r="C86" s="42" t="s">
        <v>854</v>
      </c>
      <c r="D86" s="38"/>
    </row>
    <row r="87" spans="1:4" x14ac:dyDescent="0.25">
      <c r="A87" s="40" t="s">
        <v>779</v>
      </c>
      <c r="B87" s="43" t="str">
        <f>CONCATENATE($B$86,".",A87)</f>
        <v>I-0009.0001</v>
      </c>
      <c r="C87" s="44" t="s">
        <v>855</v>
      </c>
      <c r="D87" s="38" t="s">
        <v>7</v>
      </c>
    </row>
    <row r="88" spans="1:4" x14ac:dyDescent="0.25">
      <c r="A88" s="40" t="s">
        <v>782</v>
      </c>
      <c r="B88" s="43" t="str">
        <f>CONCATENATE($B$86,".",A88)</f>
        <v>I-0009.0002</v>
      </c>
      <c r="C88" s="44" t="s">
        <v>856</v>
      </c>
      <c r="D88" s="38" t="s">
        <v>7</v>
      </c>
    </row>
    <row r="89" spans="1:4" x14ac:dyDescent="0.25">
      <c r="B89" s="38"/>
      <c r="C89" s="44"/>
      <c r="D89" s="38"/>
    </row>
    <row r="90" spans="1:4" x14ac:dyDescent="0.25">
      <c r="B90" s="38"/>
      <c r="C90" s="44"/>
      <c r="D90" s="38"/>
    </row>
    <row r="91" spans="1:4" x14ac:dyDescent="0.25">
      <c r="A91" s="40" t="s">
        <v>814</v>
      </c>
      <c r="B91" s="41" t="str">
        <f xml:space="preserve"> CONCATENATE("I-",A91)</f>
        <v>I-0010</v>
      </c>
      <c r="C91" s="42" t="s">
        <v>857</v>
      </c>
      <c r="D91" s="38"/>
    </row>
    <row r="92" spans="1:4" x14ac:dyDescent="0.25">
      <c r="A92" s="40" t="s">
        <v>779</v>
      </c>
      <c r="B92" s="43" t="str">
        <f>CONCATENATE($B$91,".",A92)</f>
        <v>I-0010.0001</v>
      </c>
      <c r="C92" s="44" t="s">
        <v>858</v>
      </c>
      <c r="D92" s="38" t="s">
        <v>7</v>
      </c>
    </row>
    <row r="93" spans="1:4" x14ac:dyDescent="0.25">
      <c r="A93" s="40" t="s">
        <v>782</v>
      </c>
      <c r="B93" s="43" t="str">
        <f t="shared" ref="B93:B98" si="10">CONCATENATE($B$91,".",A93)</f>
        <v>I-0010.0002</v>
      </c>
      <c r="C93" s="44" t="s">
        <v>859</v>
      </c>
      <c r="D93" s="38" t="s">
        <v>7</v>
      </c>
    </row>
    <row r="94" spans="1:4" x14ac:dyDescent="0.25">
      <c r="A94" s="40" t="s">
        <v>784</v>
      </c>
      <c r="B94" s="43" t="str">
        <f t="shared" si="10"/>
        <v>I-0010.0003</v>
      </c>
      <c r="C94" s="44" t="s">
        <v>860</v>
      </c>
      <c r="D94" s="38" t="s">
        <v>7</v>
      </c>
    </row>
    <row r="95" spans="1:4" x14ac:dyDescent="0.25">
      <c r="A95" s="40" t="s">
        <v>786</v>
      </c>
      <c r="B95" s="43" t="str">
        <f t="shared" si="10"/>
        <v>I-0010.0004</v>
      </c>
      <c r="C95" s="44" t="s">
        <v>861</v>
      </c>
      <c r="D95" s="38" t="s">
        <v>7</v>
      </c>
    </row>
    <row r="96" spans="1:4" x14ac:dyDescent="0.25">
      <c r="A96" s="40" t="s">
        <v>788</v>
      </c>
      <c r="B96" s="43" t="str">
        <f t="shared" si="10"/>
        <v>I-0010.0005</v>
      </c>
      <c r="C96" s="44" t="s">
        <v>862</v>
      </c>
      <c r="D96" s="38" t="s">
        <v>7</v>
      </c>
    </row>
    <row r="97" spans="1:4" x14ac:dyDescent="0.25">
      <c r="A97" s="40" t="s">
        <v>790</v>
      </c>
      <c r="B97" s="43" t="str">
        <f t="shared" si="10"/>
        <v>I-0010.0006</v>
      </c>
      <c r="C97" s="44" t="s">
        <v>863</v>
      </c>
      <c r="D97" s="38" t="s">
        <v>7</v>
      </c>
    </row>
    <row r="98" spans="1:4" x14ac:dyDescent="0.25">
      <c r="A98" s="40" t="s">
        <v>792</v>
      </c>
      <c r="B98" s="43" t="str">
        <f t="shared" si="10"/>
        <v>I-0010.0007</v>
      </c>
      <c r="C98" s="44" t="s">
        <v>864</v>
      </c>
      <c r="D98" s="38" t="s">
        <v>7</v>
      </c>
    </row>
    <row r="99" spans="1:4" x14ac:dyDescent="0.25">
      <c r="B99" s="38"/>
      <c r="C99" s="44"/>
      <c r="D99" s="38"/>
    </row>
    <row r="100" spans="1:4" x14ac:dyDescent="0.25">
      <c r="B100" s="38"/>
      <c r="C100" s="44"/>
      <c r="D100" s="38"/>
    </row>
    <row r="101" spans="1:4" x14ac:dyDescent="0.25">
      <c r="A101" s="40" t="s">
        <v>816</v>
      </c>
      <c r="B101" s="41" t="str">
        <f xml:space="preserve"> CONCATENATE("I-",A101)</f>
        <v>I-0011</v>
      </c>
      <c r="C101" s="42" t="s">
        <v>9</v>
      </c>
      <c r="D101" s="38"/>
    </row>
    <row r="102" spans="1:4" x14ac:dyDescent="0.25">
      <c r="A102" s="40" t="s">
        <v>779</v>
      </c>
      <c r="B102" s="43" t="str">
        <f>CONCATENATE($B$101,".",A102)</f>
        <v>I-0011.0001</v>
      </c>
      <c r="C102" s="44" t="s">
        <v>865</v>
      </c>
      <c r="D102" s="38" t="s">
        <v>7</v>
      </c>
    </row>
    <row r="103" spans="1:4" x14ac:dyDescent="0.25">
      <c r="A103" s="40" t="s">
        <v>782</v>
      </c>
      <c r="B103" s="43" t="str">
        <f t="shared" ref="B103:B106" si="11">CONCATENATE($B$101,".",A103)</f>
        <v>I-0011.0002</v>
      </c>
      <c r="C103" s="44" t="s">
        <v>866</v>
      </c>
      <c r="D103" s="38" t="s">
        <v>7</v>
      </c>
    </row>
    <row r="104" spans="1:4" x14ac:dyDescent="0.25">
      <c r="A104" s="40" t="s">
        <v>784</v>
      </c>
      <c r="B104" s="43" t="str">
        <f t="shared" si="11"/>
        <v>I-0011.0003</v>
      </c>
      <c r="C104" s="44" t="s">
        <v>867</v>
      </c>
      <c r="D104" s="38" t="s">
        <v>7</v>
      </c>
    </row>
    <row r="105" spans="1:4" x14ac:dyDescent="0.25">
      <c r="A105" s="40" t="s">
        <v>786</v>
      </c>
      <c r="B105" s="43" t="str">
        <f t="shared" si="11"/>
        <v>I-0011.0004</v>
      </c>
      <c r="C105" s="44" t="s">
        <v>868</v>
      </c>
      <c r="D105" s="38" t="s">
        <v>7</v>
      </c>
    </row>
    <row r="106" spans="1:4" x14ac:dyDescent="0.25">
      <c r="A106" s="40" t="s">
        <v>788</v>
      </c>
      <c r="B106" s="43" t="str">
        <f t="shared" si="11"/>
        <v>I-0011.0005</v>
      </c>
      <c r="C106" s="44" t="s">
        <v>869</v>
      </c>
      <c r="D106" s="38" t="s">
        <v>7</v>
      </c>
    </row>
    <row r="107" spans="1:4" x14ac:dyDescent="0.25">
      <c r="B107" s="38"/>
      <c r="C107" s="44"/>
      <c r="D107" s="38"/>
    </row>
    <row r="108" spans="1:4" x14ac:dyDescent="0.25">
      <c r="B108" s="38"/>
      <c r="C108" s="44"/>
      <c r="D108" s="38"/>
    </row>
    <row r="109" spans="1:4" x14ac:dyDescent="0.25">
      <c r="A109" s="40" t="s">
        <v>818</v>
      </c>
      <c r="B109" s="41" t="str">
        <f xml:space="preserve"> CONCATENATE("I-",A109)</f>
        <v>I-0012</v>
      </c>
      <c r="C109" s="42" t="s">
        <v>870</v>
      </c>
      <c r="D109" s="38"/>
    </row>
    <row r="110" spans="1:4" x14ac:dyDescent="0.25">
      <c r="A110" s="40" t="s">
        <v>779</v>
      </c>
      <c r="B110" s="43" t="str">
        <f>CONCATENATE($B$109,".",A110)</f>
        <v>I-0012.0001</v>
      </c>
      <c r="C110" s="44" t="s">
        <v>871</v>
      </c>
      <c r="D110" s="38" t="s">
        <v>7</v>
      </c>
    </row>
    <row r="111" spans="1:4" x14ac:dyDescent="0.25">
      <c r="A111" s="40" t="s">
        <v>782</v>
      </c>
      <c r="B111" s="43" t="str">
        <f t="shared" ref="B111:B115" si="12">CONCATENATE($B$109,".",A111)</f>
        <v>I-0012.0002</v>
      </c>
      <c r="C111" s="44" t="s">
        <v>872</v>
      </c>
      <c r="D111" s="38" t="s">
        <v>7</v>
      </c>
    </row>
    <row r="112" spans="1:4" x14ac:dyDescent="0.25">
      <c r="A112" s="40" t="s">
        <v>784</v>
      </c>
      <c r="B112" s="43" t="str">
        <f t="shared" si="12"/>
        <v>I-0012.0003</v>
      </c>
      <c r="C112" s="44" t="s">
        <v>873</v>
      </c>
      <c r="D112" s="38" t="s">
        <v>7</v>
      </c>
    </row>
    <row r="113" spans="1:4" x14ac:dyDescent="0.25">
      <c r="A113" s="40" t="s">
        <v>786</v>
      </c>
      <c r="B113" s="43" t="str">
        <f t="shared" si="12"/>
        <v>I-0012.0004</v>
      </c>
      <c r="C113" s="44" t="s">
        <v>874</v>
      </c>
      <c r="D113" s="38" t="s">
        <v>7</v>
      </c>
    </row>
    <row r="114" spans="1:4" x14ac:dyDescent="0.25">
      <c r="A114" s="40" t="s">
        <v>788</v>
      </c>
      <c r="B114" s="43" t="str">
        <f t="shared" si="12"/>
        <v>I-0012.0005</v>
      </c>
      <c r="C114" s="44" t="s">
        <v>875</v>
      </c>
      <c r="D114" s="38" t="s">
        <v>7</v>
      </c>
    </row>
    <row r="115" spans="1:4" x14ac:dyDescent="0.25">
      <c r="A115" s="40" t="s">
        <v>790</v>
      </c>
      <c r="B115" s="43" t="str">
        <f t="shared" si="12"/>
        <v>I-0012.0006</v>
      </c>
      <c r="C115" s="44" t="s">
        <v>876</v>
      </c>
      <c r="D115" s="38" t="s">
        <v>7</v>
      </c>
    </row>
    <row r="116" spans="1:4" x14ac:dyDescent="0.25">
      <c r="B116" s="45"/>
      <c r="C116" s="45"/>
      <c r="D116" s="38"/>
    </row>
    <row r="117" spans="1:4" x14ac:dyDescent="0.25">
      <c r="B117" s="38"/>
      <c r="C117" s="44"/>
      <c r="D117" s="38"/>
    </row>
    <row r="118" spans="1:4" x14ac:dyDescent="0.25">
      <c r="A118" s="40" t="s">
        <v>877</v>
      </c>
      <c r="B118" s="41" t="str">
        <f xml:space="preserve"> CONCATENATE("I-",A118)</f>
        <v>I-0013</v>
      </c>
      <c r="C118" s="42" t="s">
        <v>878</v>
      </c>
      <c r="D118" s="38"/>
    </row>
    <row r="119" spans="1:4" x14ac:dyDescent="0.25">
      <c r="A119" s="40" t="s">
        <v>779</v>
      </c>
      <c r="B119" s="43" t="str">
        <f>CONCATENATE($B$118,".",A119)</f>
        <v>I-0013.0001</v>
      </c>
      <c r="C119" s="44" t="s">
        <v>879</v>
      </c>
      <c r="D119" s="38" t="s">
        <v>7</v>
      </c>
    </row>
    <row r="120" spans="1:4" x14ac:dyDescent="0.25">
      <c r="A120" s="40" t="s">
        <v>782</v>
      </c>
      <c r="B120" s="43" t="str">
        <f t="shared" ref="B120:B131" si="13">CONCATENATE($B$118,".",A120)</f>
        <v>I-0013.0002</v>
      </c>
      <c r="C120" s="44" t="s">
        <v>880</v>
      </c>
      <c r="D120" s="38" t="s">
        <v>7</v>
      </c>
    </row>
    <row r="121" spans="1:4" x14ac:dyDescent="0.25">
      <c r="A121" s="40" t="s">
        <v>784</v>
      </c>
      <c r="B121" s="43" t="str">
        <f t="shared" si="13"/>
        <v>I-0013.0003</v>
      </c>
      <c r="C121" s="44" t="s">
        <v>881</v>
      </c>
      <c r="D121" s="38" t="s">
        <v>7</v>
      </c>
    </row>
    <row r="122" spans="1:4" x14ac:dyDescent="0.25">
      <c r="A122" s="40" t="s">
        <v>786</v>
      </c>
      <c r="B122" s="43" t="str">
        <f t="shared" si="13"/>
        <v>I-0013.0004</v>
      </c>
      <c r="C122" s="44" t="s">
        <v>882</v>
      </c>
      <c r="D122" s="38" t="s">
        <v>7</v>
      </c>
    </row>
    <row r="123" spans="1:4" x14ac:dyDescent="0.25">
      <c r="A123" s="40" t="s">
        <v>788</v>
      </c>
      <c r="B123" s="43" t="str">
        <f t="shared" si="13"/>
        <v>I-0013.0005</v>
      </c>
      <c r="C123" s="44" t="s">
        <v>883</v>
      </c>
      <c r="D123" s="38" t="s">
        <v>7</v>
      </c>
    </row>
    <row r="124" spans="1:4" x14ac:dyDescent="0.25">
      <c r="A124" s="40" t="s">
        <v>790</v>
      </c>
      <c r="B124" s="43" t="str">
        <f t="shared" si="13"/>
        <v>I-0013.0006</v>
      </c>
      <c r="C124" s="44" t="s">
        <v>884</v>
      </c>
      <c r="D124" s="38" t="s">
        <v>7</v>
      </c>
    </row>
    <row r="125" spans="1:4" x14ac:dyDescent="0.25">
      <c r="A125" s="40" t="s">
        <v>792</v>
      </c>
      <c r="B125" s="43" t="str">
        <f t="shared" si="13"/>
        <v>I-0013.0007</v>
      </c>
      <c r="C125" s="44" t="s">
        <v>885</v>
      </c>
      <c r="D125" s="38" t="s">
        <v>7</v>
      </c>
    </row>
    <row r="126" spans="1:4" x14ac:dyDescent="0.25">
      <c r="A126" s="40" t="s">
        <v>810</v>
      </c>
      <c r="B126" s="43" t="str">
        <f t="shared" si="13"/>
        <v>I-0013.0008</v>
      </c>
      <c r="C126" s="44" t="s">
        <v>886</v>
      </c>
      <c r="D126" s="38" t="s">
        <v>7</v>
      </c>
    </row>
    <row r="127" spans="1:4" x14ac:dyDescent="0.25">
      <c r="A127" s="40"/>
      <c r="B127" s="43"/>
      <c r="C127" s="44"/>
      <c r="D127" s="38"/>
    </row>
    <row r="128" spans="1:4" x14ac:dyDescent="0.25">
      <c r="A128" s="40" t="s">
        <v>814</v>
      </c>
      <c r="B128" s="43" t="str">
        <f t="shared" si="13"/>
        <v>I-0013.0010</v>
      </c>
      <c r="C128" s="44" t="s">
        <v>887</v>
      </c>
      <c r="D128" s="38" t="s">
        <v>7</v>
      </c>
    </row>
    <row r="129" spans="1:4" x14ac:dyDescent="0.25">
      <c r="A129" s="40" t="s">
        <v>816</v>
      </c>
      <c r="B129" s="43" t="str">
        <f t="shared" si="13"/>
        <v>I-0013.0011</v>
      </c>
      <c r="C129" s="44" t="s">
        <v>888</v>
      </c>
      <c r="D129" s="38" t="s">
        <v>7</v>
      </c>
    </row>
    <row r="130" spans="1:4" x14ac:dyDescent="0.25">
      <c r="A130" s="40" t="s">
        <v>818</v>
      </c>
      <c r="B130" s="43" t="str">
        <f t="shared" si="13"/>
        <v>I-0013.0012</v>
      </c>
      <c r="C130" s="44" t="s">
        <v>889</v>
      </c>
      <c r="D130" s="38" t="s">
        <v>7</v>
      </c>
    </row>
    <row r="131" spans="1:4" x14ac:dyDescent="0.25">
      <c r="A131" s="40" t="s">
        <v>877</v>
      </c>
      <c r="B131" s="43" t="str">
        <f t="shared" si="13"/>
        <v>I-0013.0013</v>
      </c>
      <c r="C131" s="44" t="s">
        <v>890</v>
      </c>
      <c r="D131" s="38" t="s">
        <v>7</v>
      </c>
    </row>
    <row r="132" spans="1:4" x14ac:dyDescent="0.25">
      <c r="B132" s="38"/>
      <c r="C132" s="44"/>
      <c r="D132" s="38"/>
    </row>
    <row r="133" spans="1:4" x14ac:dyDescent="0.25">
      <c r="B133" s="38"/>
      <c r="C133" s="44"/>
      <c r="D133" s="38"/>
    </row>
    <row r="134" spans="1:4" x14ac:dyDescent="0.25">
      <c r="A134" s="40" t="s">
        <v>891</v>
      </c>
      <c r="B134" s="41" t="str">
        <f xml:space="preserve"> CONCATENATE("I-",A134)</f>
        <v>I-0014</v>
      </c>
      <c r="C134" s="42" t="s">
        <v>892</v>
      </c>
      <c r="D134" s="38"/>
    </row>
    <row r="135" spans="1:4" x14ac:dyDescent="0.25">
      <c r="A135" s="40" t="s">
        <v>779</v>
      </c>
      <c r="B135" s="43" t="str">
        <f>CONCATENATE($B$134,".",A135)</f>
        <v>I-0014.0001</v>
      </c>
      <c r="C135" s="44" t="s">
        <v>893</v>
      </c>
      <c r="D135" s="38" t="s">
        <v>7</v>
      </c>
    </row>
    <row r="136" spans="1:4" x14ac:dyDescent="0.25">
      <c r="A136" s="40" t="s">
        <v>782</v>
      </c>
      <c r="B136" s="43" t="str">
        <f>CONCATENATE($B$134,".",A136)</f>
        <v>I-0014.0002</v>
      </c>
      <c r="C136" s="44" t="s">
        <v>894</v>
      </c>
      <c r="D136" s="38" t="s">
        <v>7</v>
      </c>
    </row>
    <row r="137" spans="1:4" x14ac:dyDescent="0.25">
      <c r="B137" s="46"/>
      <c r="C137" s="44"/>
      <c r="D137" s="38"/>
    </row>
    <row r="138" spans="1:4" x14ac:dyDescent="0.25">
      <c r="B138" s="45"/>
      <c r="C138" s="45"/>
      <c r="D138" s="38"/>
    </row>
    <row r="139" spans="1:4" x14ac:dyDescent="0.25">
      <c r="A139" s="40" t="s">
        <v>895</v>
      </c>
      <c r="B139" s="41" t="str">
        <f xml:space="preserve"> CONCATENATE("I-",A139)</f>
        <v>I-0015</v>
      </c>
      <c r="C139" s="42" t="s">
        <v>896</v>
      </c>
      <c r="D139" s="38"/>
    </row>
    <row r="140" spans="1:4" x14ac:dyDescent="0.25">
      <c r="A140" s="40" t="s">
        <v>779</v>
      </c>
      <c r="B140" s="43" t="str">
        <f>CONCATENATE($B$139,".",A140)</f>
        <v>I-0015.0001</v>
      </c>
      <c r="C140" s="44" t="s">
        <v>897</v>
      </c>
      <c r="D140" s="38" t="s">
        <v>7</v>
      </c>
    </row>
    <row r="141" spans="1:4" x14ac:dyDescent="0.25">
      <c r="A141" s="40" t="s">
        <v>782</v>
      </c>
      <c r="B141" s="43" t="str">
        <f t="shared" ref="B141:B151" si="14">CONCATENATE($B$139,".",A141)</f>
        <v>I-0015.0002</v>
      </c>
      <c r="C141" s="44" t="s">
        <v>898</v>
      </c>
      <c r="D141" s="38" t="s">
        <v>7</v>
      </c>
    </row>
    <row r="142" spans="1:4" x14ac:dyDescent="0.25">
      <c r="A142" s="40" t="s">
        <v>784</v>
      </c>
      <c r="B142" s="43" t="str">
        <f t="shared" si="14"/>
        <v>I-0015.0003</v>
      </c>
      <c r="C142" s="44" t="s">
        <v>899</v>
      </c>
      <c r="D142" s="38" t="s">
        <v>7</v>
      </c>
    </row>
    <row r="143" spans="1:4" x14ac:dyDescent="0.25">
      <c r="A143" s="40"/>
      <c r="B143" s="43"/>
      <c r="C143" s="45"/>
      <c r="D143" s="38"/>
    </row>
    <row r="144" spans="1:4" x14ac:dyDescent="0.25">
      <c r="A144" s="40" t="s">
        <v>814</v>
      </c>
      <c r="B144" s="43" t="str">
        <f t="shared" si="14"/>
        <v>I-0015.0010</v>
      </c>
      <c r="C144" s="44" t="s">
        <v>900</v>
      </c>
      <c r="D144" s="38" t="s">
        <v>7</v>
      </c>
    </row>
    <row r="145" spans="1:4" x14ac:dyDescent="0.25">
      <c r="A145" s="40" t="s">
        <v>816</v>
      </c>
      <c r="B145" s="43" t="str">
        <f t="shared" si="14"/>
        <v>I-0015.0011</v>
      </c>
      <c r="C145" s="44" t="s">
        <v>901</v>
      </c>
      <c r="D145" s="38" t="s">
        <v>7</v>
      </c>
    </row>
    <row r="146" spans="1:4" x14ac:dyDescent="0.25">
      <c r="B146" s="43"/>
      <c r="C146" s="44"/>
      <c r="D146" s="38"/>
    </row>
    <row r="147" spans="1:4" x14ac:dyDescent="0.25">
      <c r="A147" s="40" t="s">
        <v>842</v>
      </c>
      <c r="B147" s="43" t="str">
        <f t="shared" si="14"/>
        <v>I-0015.0020</v>
      </c>
      <c r="C147" s="44" t="s">
        <v>902</v>
      </c>
      <c r="D147" s="38" t="s">
        <v>7</v>
      </c>
    </row>
    <row r="148" spans="1:4" x14ac:dyDescent="0.25">
      <c r="A148" s="40" t="s">
        <v>827</v>
      </c>
      <c r="B148" s="43" t="str">
        <f t="shared" si="14"/>
        <v>I-0015.0021</v>
      </c>
      <c r="C148" s="44" t="s">
        <v>903</v>
      </c>
      <c r="D148" s="38" t="s">
        <v>7</v>
      </c>
    </row>
    <row r="149" spans="1:4" x14ac:dyDescent="0.25">
      <c r="A149" s="40" t="s">
        <v>829</v>
      </c>
      <c r="B149" s="43" t="str">
        <f t="shared" si="14"/>
        <v>I-0015.0022</v>
      </c>
      <c r="C149" s="44" t="s">
        <v>904</v>
      </c>
      <c r="D149" s="38" t="s">
        <v>7</v>
      </c>
    </row>
    <row r="150" spans="1:4" x14ac:dyDescent="0.25">
      <c r="B150" s="43"/>
      <c r="C150" s="44"/>
      <c r="D150" s="41"/>
    </row>
    <row r="151" spans="1:4" x14ac:dyDescent="0.25">
      <c r="A151" s="40" t="s">
        <v>905</v>
      </c>
      <c r="B151" s="43" t="str">
        <f t="shared" si="14"/>
        <v>I-0015.0030</v>
      </c>
      <c r="C151" s="44" t="s">
        <v>906</v>
      </c>
      <c r="D151" s="38" t="s">
        <v>7</v>
      </c>
    </row>
    <row r="152" spans="1:4" x14ac:dyDescent="0.25">
      <c r="B152" s="38"/>
      <c r="C152" s="44"/>
      <c r="D152" s="38"/>
    </row>
    <row r="153" spans="1:4" x14ac:dyDescent="0.25">
      <c r="B153" s="38"/>
      <c r="C153" s="44"/>
      <c r="D153" s="38"/>
    </row>
    <row r="154" spans="1:4" x14ac:dyDescent="0.25">
      <c r="A154" s="40" t="s">
        <v>907</v>
      </c>
      <c r="B154" s="41" t="str">
        <f xml:space="preserve"> CONCATENATE("I-",A154)</f>
        <v>I-0016</v>
      </c>
      <c r="C154" s="42" t="s">
        <v>908</v>
      </c>
      <c r="D154" s="38"/>
    </row>
    <row r="155" spans="1:4" x14ac:dyDescent="0.25">
      <c r="A155" s="40" t="s">
        <v>779</v>
      </c>
      <c r="B155" s="43" t="str">
        <f>CONCATENATE($B$154,".",A155)</f>
        <v>I-0016.0001</v>
      </c>
      <c r="C155" s="44" t="s">
        <v>909</v>
      </c>
      <c r="D155" s="38" t="s">
        <v>7</v>
      </c>
    </row>
    <row r="156" spans="1:4" x14ac:dyDescent="0.25">
      <c r="A156" s="40" t="s">
        <v>782</v>
      </c>
      <c r="B156" s="43" t="str">
        <f t="shared" ref="B156:B163" si="15">CONCATENATE($B$154,".",A156)</f>
        <v>I-0016.0002</v>
      </c>
      <c r="C156" s="44" t="s">
        <v>910</v>
      </c>
      <c r="D156" s="38" t="s">
        <v>7</v>
      </c>
    </row>
    <row r="157" spans="1:4" x14ac:dyDescent="0.25">
      <c r="A157" s="40" t="s">
        <v>784</v>
      </c>
      <c r="B157" s="43" t="str">
        <f t="shared" si="15"/>
        <v>I-0016.0003</v>
      </c>
      <c r="C157" s="44" t="s">
        <v>911</v>
      </c>
      <c r="D157" s="38" t="s">
        <v>7</v>
      </c>
    </row>
    <row r="158" spans="1:4" x14ac:dyDescent="0.25">
      <c r="A158" s="40" t="s">
        <v>786</v>
      </c>
      <c r="B158" s="43" t="str">
        <f t="shared" si="15"/>
        <v>I-0016.0004</v>
      </c>
      <c r="C158" s="44" t="s">
        <v>912</v>
      </c>
      <c r="D158" s="38" t="s">
        <v>7</v>
      </c>
    </row>
    <row r="159" spans="1:4" x14ac:dyDescent="0.25">
      <c r="A159" s="40"/>
      <c r="B159" s="43"/>
      <c r="C159" s="44"/>
      <c r="D159" s="38"/>
    </row>
    <row r="160" spans="1:4" x14ac:dyDescent="0.25">
      <c r="A160" s="40" t="s">
        <v>814</v>
      </c>
      <c r="B160" s="43" t="str">
        <f t="shared" si="15"/>
        <v>I-0016.0010</v>
      </c>
      <c r="C160" s="44" t="s">
        <v>913</v>
      </c>
      <c r="D160" s="38" t="s">
        <v>7</v>
      </c>
    </row>
    <row r="161" spans="1:4" x14ac:dyDescent="0.25">
      <c r="A161" s="40" t="s">
        <v>816</v>
      </c>
      <c r="B161" s="43" t="str">
        <f t="shared" si="15"/>
        <v>I-0016.0011</v>
      </c>
      <c r="C161" s="44" t="s">
        <v>914</v>
      </c>
      <c r="D161" s="38" t="s">
        <v>7</v>
      </c>
    </row>
    <row r="162" spans="1:4" x14ac:dyDescent="0.25">
      <c r="A162" s="40" t="s">
        <v>818</v>
      </c>
      <c r="B162" s="43" t="str">
        <f t="shared" si="15"/>
        <v>I-0016.0012</v>
      </c>
      <c r="C162" s="44" t="s">
        <v>915</v>
      </c>
      <c r="D162" s="38" t="s">
        <v>7</v>
      </c>
    </row>
    <row r="163" spans="1:4" x14ac:dyDescent="0.25">
      <c r="A163" s="40" t="s">
        <v>877</v>
      </c>
      <c r="B163" s="43" t="str">
        <f t="shared" si="15"/>
        <v>I-0016.0013</v>
      </c>
      <c r="C163" s="44" t="s">
        <v>916</v>
      </c>
      <c r="D163" s="38" t="s">
        <v>7</v>
      </c>
    </row>
    <row r="164" spans="1:4" x14ac:dyDescent="0.25">
      <c r="A164" s="39"/>
      <c r="B164" s="38"/>
      <c r="C164" s="44"/>
      <c r="D164" s="38"/>
    </row>
    <row r="165" spans="1:4" x14ac:dyDescent="0.25">
      <c r="B165" s="38"/>
      <c r="C165" s="44"/>
      <c r="D165" s="38"/>
    </row>
    <row r="166" spans="1:4" x14ac:dyDescent="0.25">
      <c r="A166" s="40" t="s">
        <v>917</v>
      </c>
      <c r="B166" s="41" t="str">
        <f xml:space="preserve"> CONCATENATE("I-",A166)</f>
        <v>I-0017</v>
      </c>
      <c r="C166" s="42" t="s">
        <v>918</v>
      </c>
      <c r="D166" s="38"/>
    </row>
    <row r="167" spans="1:4" x14ac:dyDescent="0.25">
      <c r="A167" s="40" t="s">
        <v>779</v>
      </c>
      <c r="B167" s="43" t="str">
        <f>CONCATENATE($B$166,".",A167)</f>
        <v>I-0017.0001</v>
      </c>
      <c r="C167" s="44" t="s">
        <v>919</v>
      </c>
      <c r="D167" s="38" t="s">
        <v>5</v>
      </c>
    </row>
    <row r="168" spans="1:4" x14ac:dyDescent="0.25">
      <c r="A168" s="40" t="s">
        <v>782</v>
      </c>
      <c r="B168" s="43" t="str">
        <f t="shared" ref="B168:B175" si="16">CONCATENATE($B$166,".",A168)</f>
        <v>I-0017.0002</v>
      </c>
      <c r="C168" s="44" t="s">
        <v>920</v>
      </c>
      <c r="D168" s="38" t="s">
        <v>5</v>
      </c>
    </row>
    <row r="169" spans="1:4" x14ac:dyDescent="0.25">
      <c r="A169" s="40" t="s">
        <v>784</v>
      </c>
      <c r="B169" s="43" t="str">
        <f t="shared" si="16"/>
        <v>I-0017.0003</v>
      </c>
      <c r="C169" s="44" t="s">
        <v>921</v>
      </c>
      <c r="D169" s="38" t="s">
        <v>5</v>
      </c>
    </row>
    <row r="170" spans="1:4" x14ac:dyDescent="0.25">
      <c r="A170" s="40" t="s">
        <v>786</v>
      </c>
      <c r="B170" s="43" t="str">
        <f t="shared" si="16"/>
        <v>I-0017.0004</v>
      </c>
      <c r="C170" s="44" t="s">
        <v>922</v>
      </c>
      <c r="D170" s="38" t="s">
        <v>987</v>
      </c>
    </row>
    <row r="171" spans="1:4" x14ac:dyDescent="0.25">
      <c r="A171" s="40" t="s">
        <v>788</v>
      </c>
      <c r="B171" s="43" t="str">
        <f t="shared" si="16"/>
        <v>I-0017.0005</v>
      </c>
      <c r="C171" s="44" t="s">
        <v>923</v>
      </c>
      <c r="D171" s="38" t="s">
        <v>987</v>
      </c>
    </row>
    <row r="172" spans="1:4" x14ac:dyDescent="0.25">
      <c r="A172" s="40" t="s">
        <v>790</v>
      </c>
      <c r="B172" s="43" t="str">
        <f t="shared" si="16"/>
        <v>I-0017.0006</v>
      </c>
      <c r="C172" s="44" t="s">
        <v>924</v>
      </c>
      <c r="D172" s="38" t="s">
        <v>7</v>
      </c>
    </row>
    <row r="173" spans="1:4" x14ac:dyDescent="0.25">
      <c r="A173" s="40" t="s">
        <v>792</v>
      </c>
      <c r="B173" s="43" t="str">
        <f t="shared" si="16"/>
        <v>I-0017.0007</v>
      </c>
      <c r="C173" s="44" t="s">
        <v>925</v>
      </c>
      <c r="D173" s="38" t="s">
        <v>7</v>
      </c>
    </row>
    <row r="174" spans="1:4" x14ac:dyDescent="0.25">
      <c r="A174" s="40" t="s">
        <v>810</v>
      </c>
      <c r="B174" s="43" t="str">
        <f t="shared" si="16"/>
        <v>I-0017.0008</v>
      </c>
      <c r="C174" s="44" t="s">
        <v>926</v>
      </c>
      <c r="D174" s="38" t="s">
        <v>7</v>
      </c>
    </row>
    <row r="175" spans="1:4" x14ac:dyDescent="0.25">
      <c r="A175" s="40" t="s">
        <v>812</v>
      </c>
      <c r="B175" s="43" t="str">
        <f t="shared" si="16"/>
        <v>I-0017.0009</v>
      </c>
      <c r="C175" s="44" t="s">
        <v>927</v>
      </c>
      <c r="D175" s="38" t="s">
        <v>5</v>
      </c>
    </row>
    <row r="176" spans="1:4" x14ac:dyDescent="0.25">
      <c r="B176" s="38"/>
      <c r="C176" s="44"/>
      <c r="D176" s="41"/>
    </row>
    <row r="177" spans="1:4" x14ac:dyDescent="0.25">
      <c r="B177" s="38"/>
      <c r="C177" s="44"/>
      <c r="D177" s="38"/>
    </row>
    <row r="178" spans="1:4" x14ac:dyDescent="0.25">
      <c r="A178" s="40" t="s">
        <v>928</v>
      </c>
      <c r="B178" s="41" t="str">
        <f xml:space="preserve"> CONCATENATE("I-",A178)</f>
        <v>I-0018</v>
      </c>
      <c r="C178" s="42" t="s">
        <v>929</v>
      </c>
      <c r="D178" s="41"/>
    </row>
    <row r="179" spans="1:4" x14ac:dyDescent="0.25">
      <c r="A179" s="40" t="s">
        <v>779</v>
      </c>
      <c r="B179" s="43" t="str">
        <f>CONCATENATE($B$178,".",A179)</f>
        <v>I-0018.0001</v>
      </c>
      <c r="C179" s="44" t="s">
        <v>930</v>
      </c>
      <c r="D179" s="38" t="s">
        <v>5</v>
      </c>
    </row>
    <row r="180" spans="1:4" x14ac:dyDescent="0.25">
      <c r="A180" s="40" t="s">
        <v>782</v>
      </c>
      <c r="B180" s="43" t="str">
        <f t="shared" ref="B180:B183" si="17">CONCATENATE($B$178,".",A180)</f>
        <v>I-0018.0002</v>
      </c>
      <c r="C180" s="44" t="s">
        <v>931</v>
      </c>
      <c r="D180" s="38" t="s">
        <v>5</v>
      </c>
    </row>
    <row r="181" spans="1:4" x14ac:dyDescent="0.25">
      <c r="A181" s="40" t="s">
        <v>784</v>
      </c>
      <c r="B181" s="43" t="str">
        <f t="shared" si="17"/>
        <v>I-0018.0003</v>
      </c>
      <c r="C181" s="44" t="s">
        <v>932</v>
      </c>
      <c r="D181" s="38" t="s">
        <v>5</v>
      </c>
    </row>
    <row r="182" spans="1:4" x14ac:dyDescent="0.25">
      <c r="A182" s="40" t="s">
        <v>786</v>
      </c>
      <c r="B182" s="43" t="str">
        <f t="shared" si="17"/>
        <v>I-0018.0004</v>
      </c>
      <c r="C182" s="44" t="s">
        <v>933</v>
      </c>
      <c r="D182" s="38" t="s">
        <v>5</v>
      </c>
    </row>
    <row r="183" spans="1:4" x14ac:dyDescent="0.25">
      <c r="A183" s="40" t="s">
        <v>788</v>
      </c>
      <c r="B183" s="43" t="str">
        <f t="shared" si="17"/>
        <v>I-0018.0005</v>
      </c>
      <c r="C183" s="44" t="s">
        <v>934</v>
      </c>
      <c r="D183" s="38" t="s">
        <v>607</v>
      </c>
    </row>
    <row r="184" spans="1:4" x14ac:dyDescent="0.25">
      <c r="B184" s="38"/>
      <c r="C184" s="34"/>
      <c r="D184" s="38"/>
    </row>
    <row r="185" spans="1:4" x14ac:dyDescent="0.25">
      <c r="B185" s="38"/>
      <c r="C185" s="44"/>
      <c r="D185" s="38"/>
    </row>
    <row r="186" spans="1:4" x14ac:dyDescent="0.25">
      <c r="A186" s="40" t="s">
        <v>935</v>
      </c>
      <c r="B186" s="41" t="str">
        <f xml:space="preserve"> CONCATENATE("I-",A186)</f>
        <v>I-0019</v>
      </c>
      <c r="C186" s="42" t="s">
        <v>936</v>
      </c>
      <c r="D186" s="38"/>
    </row>
    <row r="187" spans="1:4" x14ac:dyDescent="0.25">
      <c r="A187" s="40" t="s">
        <v>779</v>
      </c>
      <c r="B187" s="43" t="str">
        <f>CONCATENATE($B$186,".",A187)</f>
        <v>I-0019.0001</v>
      </c>
      <c r="C187" s="44" t="s">
        <v>313</v>
      </c>
      <c r="D187" s="38" t="s">
        <v>5</v>
      </c>
    </row>
    <row r="188" spans="1:4" x14ac:dyDescent="0.25">
      <c r="A188" s="40" t="s">
        <v>782</v>
      </c>
      <c r="B188" s="43" t="str">
        <f t="shared" ref="B188:B192" si="18">CONCATENATE($B$186,".",A188)</f>
        <v>I-0019.0002</v>
      </c>
      <c r="C188" s="44" t="s">
        <v>937</v>
      </c>
      <c r="D188" s="38" t="s">
        <v>5</v>
      </c>
    </row>
    <row r="189" spans="1:4" x14ac:dyDescent="0.25">
      <c r="A189" s="40" t="s">
        <v>784</v>
      </c>
      <c r="B189" s="43" t="str">
        <f t="shared" si="18"/>
        <v>I-0019.0003</v>
      </c>
      <c r="C189" s="44" t="s">
        <v>938</v>
      </c>
      <c r="D189" s="47" t="s">
        <v>5</v>
      </c>
    </row>
    <row r="190" spans="1:4" x14ac:dyDescent="0.25">
      <c r="A190" s="40" t="s">
        <v>786</v>
      </c>
      <c r="B190" s="43" t="str">
        <f t="shared" si="18"/>
        <v>I-0019.0004</v>
      </c>
      <c r="C190" s="44" t="s">
        <v>939</v>
      </c>
      <c r="D190" s="47" t="s">
        <v>5</v>
      </c>
    </row>
    <row r="191" spans="1:4" x14ac:dyDescent="0.25">
      <c r="A191" s="40" t="s">
        <v>788</v>
      </c>
      <c r="B191" s="43" t="str">
        <f t="shared" si="18"/>
        <v>I-0019.0005</v>
      </c>
      <c r="C191" s="44" t="s">
        <v>940</v>
      </c>
      <c r="D191" s="47" t="s">
        <v>5</v>
      </c>
    </row>
    <row r="192" spans="1:4" x14ac:dyDescent="0.25">
      <c r="A192" s="40" t="s">
        <v>790</v>
      </c>
      <c r="B192" s="43" t="str">
        <f t="shared" si="18"/>
        <v>I-0019.0006</v>
      </c>
      <c r="C192" s="44" t="s">
        <v>941</v>
      </c>
      <c r="D192" s="47" t="s">
        <v>5</v>
      </c>
    </row>
    <row r="193" spans="1:4" x14ac:dyDescent="0.25">
      <c r="A193" s="40"/>
      <c r="B193" s="38"/>
      <c r="C193" s="44"/>
      <c r="D193" s="47"/>
    </row>
    <row r="194" spans="1:4" x14ac:dyDescent="0.25">
      <c r="A194" s="40"/>
      <c r="B194" s="38"/>
      <c r="C194" s="44"/>
      <c r="D194" s="47"/>
    </row>
    <row r="195" spans="1:4" x14ac:dyDescent="0.25">
      <c r="A195" s="40"/>
      <c r="B195" s="38"/>
      <c r="D195" s="41"/>
    </row>
    <row r="196" spans="1:4" x14ac:dyDescent="0.25">
      <c r="A196" s="40" t="s">
        <v>814</v>
      </c>
      <c r="B196" s="43" t="str">
        <f t="shared" ref="B196:B200" si="19">CONCATENATE($B$186,".",A196)</f>
        <v>I-0019.0010</v>
      </c>
      <c r="C196" s="44" t="s">
        <v>942</v>
      </c>
      <c r="D196" s="47" t="s">
        <v>5</v>
      </c>
    </row>
    <row r="197" spans="1:4" x14ac:dyDescent="0.25">
      <c r="A197" s="40" t="s">
        <v>816</v>
      </c>
      <c r="B197" s="43" t="str">
        <f t="shared" si="19"/>
        <v>I-0019.0011</v>
      </c>
      <c r="C197" s="44" t="s">
        <v>943</v>
      </c>
      <c r="D197" s="47" t="s">
        <v>5</v>
      </c>
    </row>
    <row r="198" spans="1:4" x14ac:dyDescent="0.25">
      <c r="A198" s="40" t="s">
        <v>818</v>
      </c>
      <c r="B198" s="43" t="str">
        <f t="shared" si="19"/>
        <v>I-0019.0012</v>
      </c>
      <c r="C198" s="44" t="s">
        <v>944</v>
      </c>
      <c r="D198" s="47" t="s">
        <v>5</v>
      </c>
    </row>
    <row r="199" spans="1:4" x14ac:dyDescent="0.25">
      <c r="A199" s="40" t="s">
        <v>877</v>
      </c>
      <c r="B199" s="43" t="str">
        <f t="shared" si="19"/>
        <v>I-0019.0013</v>
      </c>
      <c r="C199" s="44" t="s">
        <v>945</v>
      </c>
      <c r="D199" s="47" t="s">
        <v>5</v>
      </c>
    </row>
    <row r="200" spans="1:4" x14ac:dyDescent="0.25">
      <c r="A200" s="40" t="s">
        <v>891</v>
      </c>
      <c r="B200" s="43" t="str">
        <f t="shared" si="19"/>
        <v>I-0019.0014</v>
      </c>
      <c r="C200" s="44" t="s">
        <v>946</v>
      </c>
      <c r="D200" s="47" t="s">
        <v>5</v>
      </c>
    </row>
    <row r="201" spans="1:4" x14ac:dyDescent="0.25">
      <c r="A201" s="39"/>
      <c r="B201" s="38"/>
      <c r="C201" s="44"/>
      <c r="D201" s="41"/>
    </row>
    <row r="202" spans="1:4" x14ac:dyDescent="0.25">
      <c r="A202" s="40" t="s">
        <v>842</v>
      </c>
      <c r="B202" s="43" t="str">
        <f t="shared" ref="B202:B204" si="20">CONCATENATE($B$186,".",A202)</f>
        <v>I-0019.0020</v>
      </c>
      <c r="C202" s="44" t="s">
        <v>316</v>
      </c>
      <c r="D202" s="47" t="s">
        <v>5</v>
      </c>
    </row>
    <row r="203" spans="1:4" x14ac:dyDescent="0.25">
      <c r="A203" s="40" t="s">
        <v>827</v>
      </c>
      <c r="B203" s="43" t="str">
        <f t="shared" si="20"/>
        <v>I-0019.0021</v>
      </c>
      <c r="C203" s="44" t="s">
        <v>947</v>
      </c>
      <c r="D203" s="47" t="s">
        <v>5</v>
      </c>
    </row>
    <row r="204" spans="1:4" x14ac:dyDescent="0.25">
      <c r="A204" s="40" t="s">
        <v>829</v>
      </c>
      <c r="B204" s="43" t="str">
        <f t="shared" si="20"/>
        <v>I-0019.0022</v>
      </c>
      <c r="C204" s="44" t="s">
        <v>948</v>
      </c>
      <c r="D204" s="47" t="s">
        <v>5</v>
      </c>
    </row>
    <row r="205" spans="1:4" x14ac:dyDescent="0.25">
      <c r="A205" s="40"/>
      <c r="B205" s="45"/>
      <c r="C205" s="45"/>
      <c r="D205" s="41"/>
    </row>
    <row r="206" spans="1:4" x14ac:dyDescent="0.25">
      <c r="A206" s="40" t="s">
        <v>905</v>
      </c>
      <c r="B206" s="43" t="str">
        <f t="shared" ref="B206" si="21">CONCATENATE($B$186,".",A206)</f>
        <v>I-0019.0030</v>
      </c>
      <c r="C206" s="44" t="s">
        <v>949</v>
      </c>
      <c r="D206" s="47" t="s">
        <v>5</v>
      </c>
    </row>
    <row r="207" spans="1:4" x14ac:dyDescent="0.25">
      <c r="A207" s="40"/>
      <c r="B207" s="45"/>
      <c r="C207" s="45"/>
      <c r="D207" s="38"/>
    </row>
    <row r="208" spans="1:4" x14ac:dyDescent="0.25">
      <c r="A208" s="40" t="s">
        <v>950</v>
      </c>
      <c r="B208" s="43" t="str">
        <f t="shared" ref="B208" si="22">CONCATENATE($B$186,".",A208)</f>
        <v>I-0019.0040</v>
      </c>
      <c r="C208" s="44" t="s">
        <v>951</v>
      </c>
      <c r="D208" s="47" t="s">
        <v>5</v>
      </c>
    </row>
    <row r="209" spans="1:4" x14ac:dyDescent="0.25">
      <c r="A209" s="40"/>
      <c r="B209" s="38"/>
      <c r="C209" s="44"/>
      <c r="D209" s="38"/>
    </row>
    <row r="210" spans="1:4" x14ac:dyDescent="0.25">
      <c r="A210" s="40" t="s">
        <v>952</v>
      </c>
      <c r="B210" s="43" t="str">
        <f t="shared" ref="B210" si="23">CONCATENATE($B$186,".",A210)</f>
        <v>I-0019.0050</v>
      </c>
      <c r="C210" s="44" t="s">
        <v>953</v>
      </c>
      <c r="D210" s="47" t="s">
        <v>5</v>
      </c>
    </row>
    <row r="211" spans="1:4" x14ac:dyDescent="0.25">
      <c r="A211" s="40"/>
      <c r="B211" s="38"/>
      <c r="C211" s="44"/>
      <c r="D211" s="38"/>
    </row>
    <row r="212" spans="1:4" x14ac:dyDescent="0.25">
      <c r="A212" s="40" t="s">
        <v>954</v>
      </c>
      <c r="B212" s="43" t="str">
        <f t="shared" ref="B212" si="24">CONCATENATE($B$186,".",A212)</f>
        <v>I-0019.0060</v>
      </c>
      <c r="C212" s="44" t="s">
        <v>955</v>
      </c>
      <c r="D212" s="47" t="s">
        <v>5</v>
      </c>
    </row>
    <row r="213" spans="1:4" x14ac:dyDescent="0.25">
      <c r="B213" s="38"/>
      <c r="C213" s="44"/>
      <c r="D213" s="38"/>
    </row>
    <row r="214" spans="1:4" x14ac:dyDescent="0.25">
      <c r="B214" s="38"/>
      <c r="C214" s="44"/>
      <c r="D214" s="41"/>
    </row>
    <row r="215" spans="1:4" x14ac:dyDescent="0.25">
      <c r="A215" s="40" t="s">
        <v>842</v>
      </c>
      <c r="B215" s="41" t="str">
        <f xml:space="preserve"> CONCATENATE("I-",A215)</f>
        <v>I-0020</v>
      </c>
      <c r="C215" s="42" t="s">
        <v>956</v>
      </c>
      <c r="D215" s="38"/>
    </row>
    <row r="216" spans="1:4" x14ac:dyDescent="0.25">
      <c r="A216" s="40" t="s">
        <v>779</v>
      </c>
      <c r="B216" s="43" t="str">
        <f>CONCATENATE($B$215,".",A216)</f>
        <v>I-0020.0001</v>
      </c>
      <c r="C216" s="44" t="s">
        <v>957</v>
      </c>
      <c r="D216" s="38" t="s">
        <v>7</v>
      </c>
    </row>
    <row r="217" spans="1:4" x14ac:dyDescent="0.25">
      <c r="A217" s="40" t="s">
        <v>782</v>
      </c>
      <c r="B217" s="43" t="str">
        <f t="shared" ref="B217:B220" si="25">CONCATENATE($B$215,".",A217)</f>
        <v>I-0020.0002</v>
      </c>
      <c r="C217" s="44" t="s">
        <v>958</v>
      </c>
      <c r="D217" s="38" t="s">
        <v>5</v>
      </c>
    </row>
    <row r="218" spans="1:4" x14ac:dyDescent="0.25">
      <c r="A218" s="40" t="s">
        <v>784</v>
      </c>
      <c r="B218" s="43" t="str">
        <f t="shared" si="25"/>
        <v>I-0020.0003</v>
      </c>
      <c r="C218" s="44" t="s">
        <v>959</v>
      </c>
      <c r="D218" s="38" t="s">
        <v>5</v>
      </c>
    </row>
    <row r="219" spans="1:4" x14ac:dyDescent="0.25">
      <c r="A219" s="40" t="s">
        <v>786</v>
      </c>
      <c r="B219" s="43" t="str">
        <f t="shared" si="25"/>
        <v>I-0020.0004</v>
      </c>
      <c r="C219" s="44" t="s">
        <v>960</v>
      </c>
      <c r="D219" s="38" t="s">
        <v>7</v>
      </c>
    </row>
    <row r="220" spans="1:4" x14ac:dyDescent="0.25">
      <c r="A220" s="40" t="s">
        <v>788</v>
      </c>
      <c r="B220" s="43" t="str">
        <f t="shared" si="25"/>
        <v>I-0020.0005</v>
      </c>
      <c r="C220" s="44" t="s">
        <v>961</v>
      </c>
      <c r="D220" s="38" t="s">
        <v>987</v>
      </c>
    </row>
    <row r="221" spans="1:4" x14ac:dyDescent="0.25">
      <c r="B221" s="38"/>
      <c r="C221" s="44"/>
      <c r="D221" s="38"/>
    </row>
    <row r="222" spans="1:4" x14ac:dyDescent="0.25">
      <c r="A222" s="40" t="s">
        <v>827</v>
      </c>
      <c r="B222" s="41" t="str">
        <f xml:space="preserve"> CONCATENATE("I-",A222)</f>
        <v>I-0021</v>
      </c>
      <c r="C222" s="42" t="s">
        <v>962</v>
      </c>
      <c r="D222" s="38"/>
    </row>
    <row r="223" spans="1:4" x14ac:dyDescent="0.25">
      <c r="A223" s="40" t="s">
        <v>779</v>
      </c>
      <c r="B223" s="43" t="str">
        <f>CONCATENATE($B$222,".",A223)</f>
        <v>I-0021.0001</v>
      </c>
      <c r="C223" s="44" t="s">
        <v>963</v>
      </c>
      <c r="D223" s="38" t="s">
        <v>5</v>
      </c>
    </row>
    <row r="224" spans="1:4" x14ac:dyDescent="0.25">
      <c r="A224" s="40" t="s">
        <v>782</v>
      </c>
      <c r="B224" s="43" t="str">
        <f>CONCATENATE($B$222,".",A224)</f>
        <v>I-0021.0002</v>
      </c>
      <c r="C224" s="44" t="s">
        <v>964</v>
      </c>
      <c r="D224" s="38" t="s">
        <v>5</v>
      </c>
    </row>
    <row r="225" spans="1:4" x14ac:dyDescent="0.25">
      <c r="A225" s="40"/>
      <c r="B225" s="38"/>
      <c r="C225" s="44"/>
      <c r="D225" s="38"/>
    </row>
    <row r="226" spans="1:4" x14ac:dyDescent="0.25">
      <c r="A226" s="40"/>
      <c r="B226" s="38"/>
      <c r="C226" s="44"/>
      <c r="D226" s="41"/>
    </row>
    <row r="227" spans="1:4" x14ac:dyDescent="0.25">
      <c r="A227" s="40"/>
      <c r="B227" s="38"/>
      <c r="C227" s="44"/>
      <c r="D227" s="38"/>
    </row>
    <row r="228" spans="1:4" x14ac:dyDescent="0.25">
      <c r="A228" s="40" t="s">
        <v>829</v>
      </c>
      <c r="B228" s="41" t="str">
        <f xml:space="preserve"> CONCATENATE("I-",A228)</f>
        <v>I-0022</v>
      </c>
      <c r="C228" s="42" t="s">
        <v>965</v>
      </c>
      <c r="D228" s="41"/>
    </row>
    <row r="229" spans="1:4" x14ac:dyDescent="0.25">
      <c r="A229" s="40" t="s">
        <v>779</v>
      </c>
      <c r="B229" s="43" t="str">
        <f>CONCATENATE($B$228,".",A229)</f>
        <v>I-0022.0001</v>
      </c>
      <c r="C229" s="44" t="s">
        <v>966</v>
      </c>
      <c r="D229" s="38" t="s">
        <v>5</v>
      </c>
    </row>
    <row r="230" spans="1:4" x14ac:dyDescent="0.25">
      <c r="A230" s="40" t="s">
        <v>782</v>
      </c>
      <c r="B230" s="43" t="str">
        <f t="shared" ref="B230:B236" si="26">CONCATENATE($B$228,".",A230)</f>
        <v>I-0022.0002</v>
      </c>
      <c r="C230" s="44" t="s">
        <v>967</v>
      </c>
      <c r="D230" s="38" t="s">
        <v>5</v>
      </c>
    </row>
    <row r="231" spans="1:4" x14ac:dyDescent="0.25">
      <c r="A231" s="40" t="s">
        <v>784</v>
      </c>
      <c r="B231" s="43" t="str">
        <f t="shared" si="26"/>
        <v>I-0022.0003</v>
      </c>
      <c r="C231" s="44" t="s">
        <v>968</v>
      </c>
      <c r="D231" s="38" t="s">
        <v>5</v>
      </c>
    </row>
    <row r="232" spans="1:4" x14ac:dyDescent="0.25">
      <c r="A232" s="40" t="s">
        <v>786</v>
      </c>
      <c r="B232" s="43" t="str">
        <f t="shared" si="26"/>
        <v>I-0022.0004</v>
      </c>
      <c r="C232" s="44" t="s">
        <v>969</v>
      </c>
      <c r="D232" s="38" t="s">
        <v>5</v>
      </c>
    </row>
    <row r="233" spans="1:4" x14ac:dyDescent="0.25">
      <c r="A233" s="40" t="s">
        <v>788</v>
      </c>
      <c r="B233" s="43" t="str">
        <f t="shared" si="26"/>
        <v>I-0022.0005</v>
      </c>
      <c r="C233" s="44" t="s">
        <v>970</v>
      </c>
      <c r="D233" s="38" t="s">
        <v>5</v>
      </c>
    </row>
    <row r="234" spans="1:4" x14ac:dyDescent="0.25">
      <c r="A234" s="40" t="s">
        <v>790</v>
      </c>
      <c r="B234" s="43" t="str">
        <f t="shared" si="26"/>
        <v>I-0022.0006</v>
      </c>
      <c r="C234" s="44" t="s">
        <v>971</v>
      </c>
      <c r="D234" s="38" t="s">
        <v>5</v>
      </c>
    </row>
    <row r="235" spans="1:4" x14ac:dyDescent="0.25">
      <c r="A235" s="40" t="s">
        <v>792</v>
      </c>
      <c r="B235" s="43" t="str">
        <f t="shared" si="26"/>
        <v>I-0022.0007</v>
      </c>
      <c r="C235" s="44" t="s">
        <v>972</v>
      </c>
      <c r="D235" s="38" t="s">
        <v>5</v>
      </c>
    </row>
    <row r="236" spans="1:4" x14ac:dyDescent="0.25">
      <c r="A236" s="40" t="s">
        <v>810</v>
      </c>
      <c r="B236" s="43" t="str">
        <f t="shared" si="26"/>
        <v>I-0022.0008</v>
      </c>
      <c r="C236" s="44" t="s">
        <v>972</v>
      </c>
      <c r="D236" s="38" t="s">
        <v>5</v>
      </c>
    </row>
    <row r="237" spans="1:4" x14ac:dyDescent="0.25">
      <c r="B237" s="38"/>
      <c r="C237" s="44"/>
      <c r="D237" s="38"/>
    </row>
    <row r="238" spans="1:4" x14ac:dyDescent="0.25">
      <c r="B238" s="38"/>
      <c r="C238" s="44"/>
      <c r="D238" s="41"/>
    </row>
    <row r="239" spans="1:4" x14ac:dyDescent="0.25">
      <c r="A239" s="40" t="s">
        <v>973</v>
      </c>
      <c r="B239" s="41" t="str">
        <f xml:space="preserve"> CONCATENATE("I-",A239)</f>
        <v>I-0023</v>
      </c>
      <c r="C239" s="42" t="s">
        <v>974</v>
      </c>
      <c r="D239" s="38"/>
    </row>
    <row r="240" spans="1:4" x14ac:dyDescent="0.25">
      <c r="A240" s="40" t="s">
        <v>779</v>
      </c>
      <c r="B240" s="43" t="str">
        <f>CONCATENATE($B$239,".",A240)</f>
        <v>I-0023.0001</v>
      </c>
      <c r="C240" s="44" t="s">
        <v>975</v>
      </c>
      <c r="D240" s="38" t="s">
        <v>7</v>
      </c>
    </row>
    <row r="241" spans="1:4" x14ac:dyDescent="0.25">
      <c r="A241" s="40"/>
    </row>
    <row r="242" spans="1:4" x14ac:dyDescent="0.25">
      <c r="A242" s="40"/>
    </row>
    <row r="243" spans="1:4" x14ac:dyDescent="0.25">
      <c r="A243" s="40"/>
    </row>
    <row r="244" spans="1:4" x14ac:dyDescent="0.25">
      <c r="A244" s="40"/>
    </row>
    <row r="245" spans="1:4" x14ac:dyDescent="0.25">
      <c r="A245" s="40" t="s">
        <v>976</v>
      </c>
      <c r="B245" s="41" t="str">
        <f xml:space="preserve"> CONCATENATE("I-",A245)</f>
        <v>I-0024</v>
      </c>
      <c r="C245" s="42" t="s">
        <v>977</v>
      </c>
      <c r="D245" s="41"/>
    </row>
    <row r="246" spans="1:4" x14ac:dyDescent="0.25">
      <c r="A246" s="40" t="s">
        <v>779</v>
      </c>
      <c r="B246" s="43" t="str">
        <f>CONCATENATE($B$245,".",A246)</f>
        <v>I-0024.0001</v>
      </c>
      <c r="C246" s="44" t="s">
        <v>978</v>
      </c>
      <c r="D246" s="38" t="s">
        <v>607</v>
      </c>
    </row>
    <row r="247" spans="1:4" x14ac:dyDescent="0.25">
      <c r="A247" s="40" t="s">
        <v>782</v>
      </c>
      <c r="B247" s="43" t="str">
        <f t="shared" ref="B247:B249" si="27">CONCATENATE($B$245,".",A247)</f>
        <v>I-0024.0002</v>
      </c>
      <c r="C247" s="44" t="s">
        <v>979</v>
      </c>
      <c r="D247" s="38" t="s">
        <v>607</v>
      </c>
    </row>
    <row r="248" spans="1:4" x14ac:dyDescent="0.25">
      <c r="A248" s="40" t="s">
        <v>784</v>
      </c>
      <c r="B248" s="43" t="str">
        <f t="shared" si="27"/>
        <v>I-0024.0003</v>
      </c>
      <c r="C248" s="44" t="s">
        <v>980</v>
      </c>
      <c r="D248" s="38" t="s">
        <v>607</v>
      </c>
    </row>
    <row r="249" spans="1:4" x14ac:dyDescent="0.25">
      <c r="A249" s="40" t="s">
        <v>786</v>
      </c>
      <c r="B249" s="43" t="str">
        <f t="shared" si="27"/>
        <v>I-0024.0004</v>
      </c>
      <c r="C249" s="44" t="s">
        <v>981</v>
      </c>
      <c r="D249" s="38" t="s">
        <v>607</v>
      </c>
    </row>
    <row r="250" spans="1:4" x14ac:dyDescent="0.25">
      <c r="A250" s="40"/>
      <c r="B250" s="38"/>
      <c r="C250" s="44"/>
      <c r="D250" s="38"/>
    </row>
    <row r="251" spans="1:4" x14ac:dyDescent="0.25">
      <c r="B251" s="38"/>
      <c r="C251" s="44"/>
      <c r="D251" s="38"/>
    </row>
    <row r="252" spans="1:4" x14ac:dyDescent="0.25">
      <c r="A252" s="40" t="s">
        <v>982</v>
      </c>
      <c r="B252" s="41" t="str">
        <f xml:space="preserve"> CONCATENATE("I-",A252)</f>
        <v>I-0025</v>
      </c>
      <c r="C252" s="42" t="s">
        <v>983</v>
      </c>
      <c r="D252" s="41"/>
    </row>
    <row r="253" spans="1:4" x14ac:dyDescent="0.25">
      <c r="A253" s="40" t="s">
        <v>779</v>
      </c>
      <c r="B253" s="43" t="str">
        <f>CONCATENATE($B$252,".",A253)</f>
        <v>I-0025.0001</v>
      </c>
      <c r="C253" s="44" t="s">
        <v>984</v>
      </c>
      <c r="D253" s="38" t="s">
        <v>607</v>
      </c>
    </row>
    <row r="254" spans="1:4" x14ac:dyDescent="0.25">
      <c r="A254" s="40" t="s">
        <v>782</v>
      </c>
      <c r="B254" s="43" t="str">
        <f t="shared" ref="B254:B256" si="28">CONCATENATE($B$252,".",A254)</f>
        <v>I-0025.0002</v>
      </c>
      <c r="C254" s="44" t="s">
        <v>985</v>
      </c>
      <c r="D254" s="38" t="s">
        <v>7</v>
      </c>
    </row>
    <row r="255" spans="1:4" x14ac:dyDescent="0.25">
      <c r="A255" s="40" t="s">
        <v>784</v>
      </c>
      <c r="B255" s="43" t="str">
        <f t="shared" si="28"/>
        <v>I-0025.0003</v>
      </c>
      <c r="C255" s="44" t="s">
        <v>924</v>
      </c>
      <c r="D255" s="38" t="s">
        <v>7</v>
      </c>
    </row>
    <row r="256" spans="1:4" x14ac:dyDescent="0.25">
      <c r="A256" s="40" t="s">
        <v>786</v>
      </c>
      <c r="B256" s="43" t="str">
        <f t="shared" si="28"/>
        <v>I-0025.0004</v>
      </c>
      <c r="C256" s="44" t="s">
        <v>986</v>
      </c>
      <c r="D256" s="38" t="s">
        <v>5</v>
      </c>
    </row>
    <row r="257" spans="1:1" s="35" customFormat="1" x14ac:dyDescent="0.25">
      <c r="A257" s="40"/>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dimension ref="A1:G49"/>
  <sheetViews>
    <sheetView topLeftCell="A50" workbookViewId="0">
      <selection activeCell="B49" sqref="B49"/>
    </sheetView>
  </sheetViews>
  <sheetFormatPr baseColWidth="10" defaultColWidth="11.453125" defaultRowHeight="12.5" x14ac:dyDescent="0.25"/>
  <cols>
    <col min="1" max="1" width="148.54296875" style="125" customWidth="1"/>
    <col min="2" max="16384" width="11.453125" style="125"/>
  </cols>
  <sheetData>
    <row r="1" spans="1:7" ht="30" customHeight="1" x14ac:dyDescent="0.25">
      <c r="A1" s="124" t="s">
        <v>1018</v>
      </c>
    </row>
    <row r="2" spans="1:7" ht="170.5" x14ac:dyDescent="0.25">
      <c r="A2" s="126" t="s">
        <v>1196</v>
      </c>
    </row>
    <row r="3" spans="1:7" ht="30" customHeight="1" x14ac:dyDescent="0.25">
      <c r="A3" s="124" t="s">
        <v>1019</v>
      </c>
    </row>
    <row r="4" spans="1:7" ht="30" customHeight="1" x14ac:dyDescent="0.25">
      <c r="A4" s="124" t="s">
        <v>1039</v>
      </c>
    </row>
    <row r="5" spans="1:7" ht="155" x14ac:dyDescent="0.35">
      <c r="A5" s="148" t="s">
        <v>1040</v>
      </c>
    </row>
    <row r="6" spans="1:7" ht="108.5" x14ac:dyDescent="0.35">
      <c r="A6" s="148" t="s">
        <v>1199</v>
      </c>
      <c r="B6" s="127"/>
      <c r="C6" s="127"/>
      <c r="D6" s="127"/>
      <c r="E6" s="127"/>
      <c r="F6" s="127"/>
      <c r="G6" s="127"/>
    </row>
    <row r="7" spans="1:7" ht="62" x14ac:dyDescent="0.35">
      <c r="A7" s="148" t="s">
        <v>1200</v>
      </c>
      <c r="B7" s="127"/>
      <c r="C7" s="127"/>
      <c r="D7" s="127"/>
      <c r="E7" s="127"/>
      <c r="F7" s="127"/>
      <c r="G7" s="127"/>
    </row>
    <row r="8" spans="1:7" ht="217" x14ac:dyDescent="0.35">
      <c r="A8" s="148" t="s">
        <v>1201</v>
      </c>
      <c r="B8" s="127"/>
      <c r="C8" s="127"/>
      <c r="D8" s="127"/>
      <c r="E8" s="127"/>
      <c r="F8" s="127"/>
      <c r="G8" s="127"/>
    </row>
    <row r="9" spans="1:7" ht="15.5" x14ac:dyDescent="0.25">
      <c r="A9" s="126" t="s">
        <v>1041</v>
      </c>
      <c r="B9" s="127"/>
      <c r="C9" s="127"/>
      <c r="D9" s="127"/>
      <c r="E9" s="127"/>
      <c r="F9" s="127"/>
      <c r="G9" s="127"/>
    </row>
    <row r="10" spans="1:7" ht="45" customHeight="1" x14ac:dyDescent="0.25">
      <c r="A10" s="126" t="s">
        <v>1042</v>
      </c>
      <c r="B10" s="127"/>
      <c r="C10" s="127"/>
      <c r="D10" s="127"/>
      <c r="E10" s="127"/>
      <c r="F10" s="127"/>
      <c r="G10" s="127"/>
    </row>
    <row r="11" spans="1:7" ht="31" x14ac:dyDescent="0.25">
      <c r="A11" s="126" t="s">
        <v>1044</v>
      </c>
      <c r="B11" s="127" t="s">
        <v>3</v>
      </c>
      <c r="C11" s="127"/>
      <c r="D11" s="127"/>
      <c r="E11" s="127"/>
      <c r="F11" s="127"/>
      <c r="G11" s="127"/>
    </row>
    <row r="12" spans="1:7" ht="15.5" x14ac:dyDescent="0.25">
      <c r="A12" s="126" t="s">
        <v>1198</v>
      </c>
      <c r="B12" s="127"/>
      <c r="C12" s="127"/>
      <c r="D12" s="127"/>
      <c r="E12" s="127"/>
      <c r="F12" s="127"/>
      <c r="G12" s="127"/>
    </row>
    <row r="13" spans="1:7" ht="46.5" x14ac:dyDescent="0.25">
      <c r="A13" s="290" t="s">
        <v>1206</v>
      </c>
      <c r="B13" s="127"/>
      <c r="C13" s="127"/>
      <c r="D13" s="127"/>
      <c r="E13" s="127"/>
      <c r="F13" s="127"/>
      <c r="G13" s="127"/>
    </row>
    <row r="14" spans="1:7" ht="30" customHeight="1" x14ac:dyDescent="0.25">
      <c r="A14" s="124" t="s">
        <v>1050</v>
      </c>
    </row>
    <row r="15" spans="1:7" ht="139.5" x14ac:dyDescent="0.25">
      <c r="A15" s="126" t="s">
        <v>1202</v>
      </c>
    </row>
    <row r="16" spans="1:7" ht="45" customHeight="1" x14ac:dyDescent="0.25">
      <c r="A16" s="126" t="s">
        <v>1203</v>
      </c>
      <c r="B16" s="127"/>
      <c r="C16" s="127"/>
      <c r="D16" s="127"/>
      <c r="E16" s="127"/>
      <c r="F16" s="127"/>
      <c r="G16" s="127"/>
    </row>
    <row r="17" spans="1:7" ht="30" customHeight="1" x14ac:dyDescent="0.25">
      <c r="A17" s="124" t="s">
        <v>1020</v>
      </c>
    </row>
    <row r="18" spans="1:7" ht="45" customHeight="1" x14ac:dyDescent="0.25">
      <c r="A18" s="126" t="s">
        <v>1204</v>
      </c>
      <c r="B18" s="127"/>
      <c r="C18" s="127"/>
      <c r="D18" s="127"/>
      <c r="E18" s="127"/>
      <c r="F18" s="127"/>
      <c r="G18" s="127"/>
    </row>
    <row r="19" spans="1:7" ht="45" customHeight="1" x14ac:dyDescent="0.25">
      <c r="A19" s="126" t="s">
        <v>1045</v>
      </c>
      <c r="B19" s="127"/>
      <c r="C19" s="127"/>
      <c r="D19" s="127"/>
      <c r="E19" s="127"/>
      <c r="F19" s="127"/>
      <c r="G19" s="127"/>
    </row>
    <row r="20" spans="1:7" ht="45" customHeight="1" x14ac:dyDescent="0.25">
      <c r="A20" s="126" t="s">
        <v>1205</v>
      </c>
      <c r="B20" s="127"/>
      <c r="C20" s="127"/>
      <c r="D20" s="127"/>
      <c r="E20" s="127"/>
      <c r="F20" s="127"/>
      <c r="G20" s="127"/>
    </row>
    <row r="21" spans="1:7" ht="31" x14ac:dyDescent="0.25">
      <c r="A21" s="126" t="s">
        <v>1043</v>
      </c>
      <c r="B21" s="127"/>
      <c r="C21" s="127"/>
      <c r="D21" s="127"/>
      <c r="E21" s="127"/>
      <c r="F21" s="127"/>
      <c r="G21" s="127"/>
    </row>
    <row r="22" spans="1:7" ht="15.5" x14ac:dyDescent="0.25">
      <c r="A22" s="126"/>
      <c r="B22" s="127"/>
      <c r="C22" s="127"/>
      <c r="D22" s="127"/>
      <c r="E22" s="127"/>
      <c r="F22" s="127"/>
      <c r="G22" s="127"/>
    </row>
    <row r="23" spans="1:7" ht="30" customHeight="1" x14ac:dyDescent="0.25">
      <c r="A23" s="124" t="s">
        <v>1021</v>
      </c>
    </row>
    <row r="24" spans="1:7" ht="46.5" x14ac:dyDescent="0.25">
      <c r="A24" s="126" t="s">
        <v>1207</v>
      </c>
      <c r="B24" s="127"/>
      <c r="C24" s="127"/>
      <c r="D24" s="127"/>
      <c r="E24" s="127"/>
      <c r="F24" s="127"/>
      <c r="G24" s="127"/>
    </row>
    <row r="25" spans="1:7" ht="15.5" x14ac:dyDescent="0.25">
      <c r="A25" s="126" t="s">
        <v>1046</v>
      </c>
      <c r="B25" s="127"/>
      <c r="C25" s="127"/>
      <c r="D25" s="127"/>
      <c r="E25" s="127"/>
      <c r="F25" s="127"/>
      <c r="G25" s="127"/>
    </row>
    <row r="26" spans="1:7" ht="31" x14ac:dyDescent="0.25">
      <c r="A26" s="126" t="s">
        <v>1208</v>
      </c>
      <c r="B26" s="127"/>
      <c r="C26" s="127"/>
      <c r="D26" s="127"/>
      <c r="E26" s="127"/>
      <c r="F26" s="127"/>
      <c r="G26" s="127"/>
    </row>
    <row r="27" spans="1:7" ht="31" x14ac:dyDescent="0.25">
      <c r="A27" s="126" t="s">
        <v>1209</v>
      </c>
      <c r="B27" s="127"/>
      <c r="C27" s="127"/>
      <c r="D27" s="127"/>
      <c r="E27" s="127"/>
      <c r="F27" s="127"/>
      <c r="G27" s="127"/>
    </row>
    <row r="28" spans="1:7" ht="31" x14ac:dyDescent="0.25">
      <c r="A28" s="126" t="s">
        <v>1210</v>
      </c>
    </row>
    <row r="29" spans="1:7" ht="46.5" x14ac:dyDescent="0.25">
      <c r="A29" s="126" t="s">
        <v>1052</v>
      </c>
    </row>
    <row r="30" spans="1:7" ht="31" x14ac:dyDescent="0.25">
      <c r="A30" s="126" t="s">
        <v>1211</v>
      </c>
    </row>
    <row r="31" spans="1:7" ht="139.5" x14ac:dyDescent="0.25">
      <c r="A31" s="126" t="s">
        <v>1212</v>
      </c>
    </row>
    <row r="32" spans="1:7" ht="30" customHeight="1" x14ac:dyDescent="0.25">
      <c r="A32" s="124" t="s">
        <v>1022</v>
      </c>
    </row>
    <row r="33" spans="1:7" ht="46.5" x14ac:dyDescent="0.25">
      <c r="A33" s="126" t="s">
        <v>1213</v>
      </c>
    </row>
    <row r="34" spans="1:7" ht="155" x14ac:dyDescent="0.25">
      <c r="A34" s="126" t="s">
        <v>1214</v>
      </c>
    </row>
    <row r="35" spans="1:7" ht="124" x14ac:dyDescent="0.25">
      <c r="A35" s="126" t="s">
        <v>1053</v>
      </c>
    </row>
    <row r="36" spans="1:7" ht="44.25" customHeight="1" x14ac:dyDescent="0.25">
      <c r="A36" s="126" t="s">
        <v>1023</v>
      </c>
    </row>
    <row r="37" spans="1:7" ht="15.5" x14ac:dyDescent="0.25">
      <c r="A37" s="126" t="s">
        <v>1056</v>
      </c>
    </row>
    <row r="38" spans="1:7" ht="30" customHeight="1" x14ac:dyDescent="0.25">
      <c r="A38" s="124" t="s">
        <v>1024</v>
      </c>
    </row>
    <row r="39" spans="1:7" ht="46.5" x14ac:dyDescent="0.25">
      <c r="A39" s="126" t="s">
        <v>1047</v>
      </c>
      <c r="B39" s="127"/>
      <c r="C39" s="127"/>
      <c r="D39" s="127"/>
      <c r="E39" s="127"/>
      <c r="F39" s="127"/>
      <c r="G39" s="127"/>
    </row>
    <row r="40" spans="1:7" ht="31" x14ac:dyDescent="0.25">
      <c r="A40" s="126" t="s">
        <v>1054</v>
      </c>
    </row>
    <row r="41" spans="1:7" ht="31" x14ac:dyDescent="0.25">
      <c r="A41" s="126" t="s">
        <v>1055</v>
      </c>
    </row>
    <row r="42" spans="1:7" ht="15.5" x14ac:dyDescent="0.25">
      <c r="A42" s="124" t="s">
        <v>1025</v>
      </c>
    </row>
    <row r="43" spans="1:7" ht="46.5" x14ac:dyDescent="0.25">
      <c r="A43" s="126" t="s">
        <v>1026</v>
      </c>
    </row>
    <row r="45" spans="1:7" ht="30" customHeight="1" x14ac:dyDescent="0.25">
      <c r="A45" s="124" t="s">
        <v>1048</v>
      </c>
    </row>
    <row r="46" spans="1:7" ht="46.5" x14ac:dyDescent="0.25">
      <c r="A46" s="126" t="s">
        <v>1049</v>
      </c>
    </row>
    <row r="47" spans="1:7" ht="31" x14ac:dyDescent="0.25">
      <c r="A47" s="126" t="s">
        <v>1051</v>
      </c>
    </row>
    <row r="48" spans="1:7" ht="26" x14ac:dyDescent="0.25">
      <c r="A48" s="291" t="s">
        <v>1215</v>
      </c>
    </row>
    <row r="49" spans="1:1" ht="15.5" x14ac:dyDescent="0.25">
      <c r="A49" s="126"/>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J1838"/>
  <sheetViews>
    <sheetView showGridLines="0" showZeros="0" topLeftCell="A84" zoomScale="90" zoomScaleNormal="90" zoomScaleSheetLayoutView="90" workbookViewId="0">
      <selection activeCell="G94" sqref="G94"/>
    </sheetView>
  </sheetViews>
  <sheetFormatPr baseColWidth="10" defaultColWidth="11.453125" defaultRowHeight="20.149999999999999" customHeight="1" x14ac:dyDescent="0.25"/>
  <cols>
    <col min="1" max="1" width="11.453125" style="81"/>
    <col min="2" max="2" width="20.26953125" style="81" customWidth="1"/>
    <col min="3" max="3" width="60.7265625" style="81" customWidth="1"/>
    <col min="4" max="4" width="9.7265625" style="139" customWidth="1"/>
    <col min="5" max="5" width="14.7265625" style="81" customWidth="1"/>
    <col min="6" max="6" width="5.26953125" style="81" customWidth="1"/>
    <col min="7" max="7" width="62.7265625" style="81" bestFit="1" customWidth="1"/>
    <col min="8" max="9" width="14.7265625" style="81" customWidth="1"/>
    <col min="10" max="10" width="26.1796875" style="81" customWidth="1"/>
    <col min="11" max="16384" width="11.453125" style="81"/>
  </cols>
  <sheetData>
    <row r="1" spans="1:10" ht="20.149999999999999" customHeight="1" x14ac:dyDescent="0.25">
      <c r="A1" s="319" t="s">
        <v>1014</v>
      </c>
      <c r="B1" s="319"/>
      <c r="C1" s="319"/>
      <c r="D1" s="319"/>
      <c r="E1" s="319"/>
      <c r="F1" s="104"/>
      <c r="J1" s="104"/>
    </row>
    <row r="2" spans="1:10" ht="20.149999999999999" customHeight="1" x14ac:dyDescent="0.25">
      <c r="A2" s="80" t="s">
        <v>11</v>
      </c>
      <c r="C2" s="80" t="s">
        <v>1244</v>
      </c>
      <c r="D2" s="140"/>
      <c r="E2" s="80"/>
      <c r="F2" s="80"/>
      <c r="J2" s="80"/>
    </row>
    <row r="3" spans="1:10" s="110" customFormat="1" ht="20.149999999999999" customHeight="1" x14ac:dyDescent="0.25">
      <c r="A3" s="109" t="s">
        <v>12</v>
      </c>
      <c r="C3" s="111" t="s">
        <v>1254</v>
      </c>
      <c r="D3" s="141"/>
      <c r="E3" s="112"/>
      <c r="F3" s="112"/>
      <c r="J3" s="112"/>
    </row>
    <row r="4" spans="1:10" s="110" customFormat="1" ht="20.149999999999999" customHeight="1" x14ac:dyDescent="0.25">
      <c r="A4" s="109" t="s">
        <v>16</v>
      </c>
      <c r="C4" s="113" t="s">
        <v>1255</v>
      </c>
      <c r="D4" s="141"/>
      <c r="E4" s="112"/>
      <c r="F4" s="112"/>
      <c r="J4" s="112"/>
    </row>
    <row r="5" spans="1:10" s="110" customFormat="1" ht="20.149999999999999" customHeight="1" x14ac:dyDescent="0.25">
      <c r="A5" s="109" t="s">
        <v>15</v>
      </c>
      <c r="C5" s="114"/>
      <c r="D5" s="142"/>
    </row>
    <row r="6" spans="1:10" s="110" customFormat="1" ht="20.149999999999999" customHeight="1" x14ac:dyDescent="0.25">
      <c r="A6" s="109" t="s">
        <v>36</v>
      </c>
      <c r="C6" s="115"/>
      <c r="D6" s="142"/>
    </row>
    <row r="7" spans="1:10" s="110" customFormat="1" ht="20.149999999999999" customHeight="1" x14ac:dyDescent="0.25">
      <c r="A7" s="109" t="s">
        <v>18</v>
      </c>
      <c r="C7" s="116">
        <v>62335360.549999997</v>
      </c>
      <c r="D7" s="142"/>
    </row>
    <row r="8" spans="1:10" s="110" customFormat="1" ht="20.149999999999999" customHeight="1" x14ac:dyDescent="0.25">
      <c r="A8" s="109" t="s">
        <v>990</v>
      </c>
      <c r="C8" s="117"/>
      <c r="D8" s="142"/>
    </row>
    <row r="9" spans="1:10" s="110" customFormat="1" ht="20.149999999999999" customHeight="1" x14ac:dyDescent="0.25">
      <c r="A9" s="109" t="s">
        <v>989</v>
      </c>
      <c r="C9" s="118"/>
      <c r="D9" s="142"/>
    </row>
    <row r="10" spans="1:10" s="110" customFormat="1" ht="20.149999999999999" customHeight="1" x14ac:dyDescent="0.25">
      <c r="A10" s="109" t="s">
        <v>17</v>
      </c>
      <c r="C10" s="119">
        <v>120</v>
      </c>
      <c r="D10" s="142"/>
    </row>
    <row r="11" spans="1:10" s="110" customFormat="1" ht="20.149999999999999" customHeight="1" x14ac:dyDescent="0.25">
      <c r="B11" s="109"/>
      <c r="C11" s="120"/>
      <c r="D11" s="142"/>
    </row>
    <row r="12" spans="1:10" ht="20.149999999999999" customHeight="1" x14ac:dyDescent="0.25">
      <c r="A12" s="319" t="s">
        <v>1015</v>
      </c>
      <c r="B12" s="319"/>
      <c r="C12" s="319"/>
      <c r="D12" s="319"/>
      <c r="E12" s="319"/>
      <c r="F12" s="104"/>
      <c r="J12" s="104"/>
    </row>
    <row r="13" spans="1:10" s="110" customFormat="1" ht="20.149999999999999" customHeight="1" x14ac:dyDescent="0.25">
      <c r="A13" s="109" t="s">
        <v>13</v>
      </c>
      <c r="C13" s="214"/>
      <c r="D13" s="142"/>
    </row>
    <row r="14" spans="1:10" s="110" customFormat="1" ht="20.149999999999999" customHeight="1" x14ac:dyDescent="0.25">
      <c r="A14" s="109" t="s">
        <v>1190</v>
      </c>
      <c r="C14" s="215">
        <v>0</v>
      </c>
      <c r="D14" s="142"/>
    </row>
    <row r="15" spans="1:10" ht="20.149999999999999" customHeight="1" x14ac:dyDescent="0.25">
      <c r="A15" s="109" t="s">
        <v>1009</v>
      </c>
      <c r="C15" s="266"/>
      <c r="D15" s="143"/>
      <c r="E15" s="136"/>
      <c r="F15" s="136"/>
      <c r="J15" s="136"/>
    </row>
    <row r="16" spans="1:10" ht="20.149999999999999" customHeight="1" x14ac:dyDescent="0.25">
      <c r="A16" s="109" t="s">
        <v>1008</v>
      </c>
      <c r="C16" s="215"/>
      <c r="D16" s="143"/>
    </row>
    <row r="17" spans="1:10" ht="20.149999999999999" customHeight="1" x14ac:dyDescent="0.25">
      <c r="A17" s="109" t="s">
        <v>1034</v>
      </c>
      <c r="C17" s="215"/>
      <c r="D17" s="143"/>
    </row>
    <row r="18" spans="1:10" ht="20.149999999999999" customHeight="1" x14ac:dyDescent="0.25">
      <c r="A18" s="109" t="s">
        <v>1007</v>
      </c>
      <c r="C18" s="215"/>
      <c r="D18" s="143"/>
    </row>
    <row r="19" spans="1:10" ht="20.149999999999999" customHeight="1" x14ac:dyDescent="0.25">
      <c r="A19" s="109" t="s">
        <v>1011</v>
      </c>
      <c r="C19" s="83">
        <f>PrecioUnitario(1,Costo_Financiero,Gasto_Generales_Porcentaje,Beneficio,Ingresos_Brutos,IVA)</f>
        <v>1</v>
      </c>
    </row>
    <row r="20" spans="1:10" ht="20.149999999999999" customHeight="1" x14ac:dyDescent="0.25">
      <c r="C20" s="83"/>
    </row>
    <row r="21" spans="1:10" ht="20.149999999999999" customHeight="1" x14ac:dyDescent="0.25">
      <c r="B21" s="323" t="s">
        <v>1033</v>
      </c>
      <c r="C21" s="324"/>
      <c r="D21" s="324"/>
      <c r="E21" s="325"/>
      <c r="F21" s="104"/>
      <c r="J21" s="104"/>
    </row>
    <row r="23" spans="1:10" ht="20.149999999999999" customHeight="1" x14ac:dyDescent="0.25">
      <c r="B23" s="326" t="s">
        <v>991</v>
      </c>
      <c r="C23" s="320" t="s">
        <v>0</v>
      </c>
      <c r="D23" s="327" t="s">
        <v>1</v>
      </c>
      <c r="E23" s="326" t="s">
        <v>2</v>
      </c>
      <c r="F23" s="146"/>
      <c r="G23" s="320" t="s">
        <v>1036</v>
      </c>
      <c r="H23" s="320"/>
      <c r="I23" s="261"/>
      <c r="J23" s="321" t="s">
        <v>1035</v>
      </c>
    </row>
    <row r="24" spans="1:10" ht="20.149999999999999" customHeight="1" x14ac:dyDescent="0.25">
      <c r="B24" s="326"/>
      <c r="C24" s="320"/>
      <c r="D24" s="327"/>
      <c r="E24" s="326"/>
      <c r="F24" s="146"/>
      <c r="G24" s="138" t="s">
        <v>1037</v>
      </c>
      <c r="H24" s="138" t="s">
        <v>1</v>
      </c>
      <c r="I24" s="262"/>
      <c r="J24" s="322"/>
    </row>
    <row r="25" spans="1:10" ht="20.149999999999999" customHeight="1" thickBot="1" x14ac:dyDescent="0.3">
      <c r="B25" s="78"/>
      <c r="C25" s="137"/>
      <c r="D25" s="144"/>
      <c r="E25" s="78"/>
      <c r="F25" s="146"/>
      <c r="G25" s="263"/>
      <c r="H25" s="263"/>
      <c r="J25" s="121"/>
    </row>
    <row r="26" spans="1:10" ht="20.149999999999999" customHeight="1" thickBot="1" x14ac:dyDescent="0.3">
      <c r="A26" s="81">
        <f>IF(D26=0,A25,A25+1)</f>
        <v>0</v>
      </c>
      <c r="B26" s="312">
        <v>1</v>
      </c>
      <c r="C26" s="79" t="str">
        <f t="shared" ref="C26:C60" si="0">IFERROR(VLOOKUP(J26,Tabla_Items,2,FALSE),G26)</f>
        <v xml:space="preserve"> TRABAJOS PREPARATORIOS</v>
      </c>
      <c r="D26" s="145"/>
      <c r="E26" s="122"/>
      <c r="F26" s="211"/>
      <c r="G26" s="212" t="s">
        <v>1256</v>
      </c>
      <c r="H26" s="264"/>
      <c r="I26" s="139"/>
      <c r="J26" s="212"/>
    </row>
    <row r="27" spans="1:10" ht="20.149999999999999" customHeight="1" x14ac:dyDescent="0.25">
      <c r="A27" s="81">
        <f t="shared" ref="A27:A90" si="1">IF(D27=0,A26,A26+1)</f>
        <v>0</v>
      </c>
      <c r="B27" s="313" t="s">
        <v>1224</v>
      </c>
      <c r="C27" s="79" t="str">
        <f t="shared" si="0"/>
        <v>Preparación y limpieza de los terrenos.</v>
      </c>
      <c r="D27" s="145"/>
      <c r="E27" s="123"/>
      <c r="F27" s="213"/>
      <c r="G27" s="212" t="s">
        <v>1257</v>
      </c>
      <c r="H27" s="264" t="s">
        <v>5</v>
      </c>
      <c r="I27" s="139"/>
      <c r="J27" s="212"/>
    </row>
    <row r="28" spans="1:10" ht="20.149999999999999" customHeight="1" x14ac:dyDescent="0.25">
      <c r="A28" s="81">
        <f t="shared" si="1"/>
        <v>1</v>
      </c>
      <c r="B28" s="313" t="s">
        <v>1225</v>
      </c>
      <c r="C28" s="79" t="str">
        <f t="shared" si="0"/>
        <v>Construcción del Obrador, Depósitos de materiales, Sanitarios de personal</v>
      </c>
      <c r="D28" s="145" t="str">
        <f t="shared" ref="D28:D60" si="2">IFERROR(VLOOKUP(J28,Tabla_Items,3,FALSE),H28)</f>
        <v>Un</v>
      </c>
      <c r="E28" s="123"/>
      <c r="F28" s="213"/>
      <c r="G28" s="212" t="s">
        <v>1258</v>
      </c>
      <c r="H28" s="264" t="s">
        <v>1259</v>
      </c>
      <c r="I28" s="139"/>
      <c r="J28" s="212"/>
    </row>
    <row r="29" spans="1:10" ht="20.149999999999999" customHeight="1" x14ac:dyDescent="0.25">
      <c r="A29" s="81">
        <f t="shared" si="1"/>
        <v>2</v>
      </c>
      <c r="B29" s="314" t="s">
        <v>1226</v>
      </c>
      <c r="C29" s="79" t="str">
        <f t="shared" ref="C29" si="3">IFERROR(VLOOKUP(J29,Tabla_Items,2,FALSE),G29)</f>
        <v>Provisión y colocación del Cartel de Obra</v>
      </c>
      <c r="D29" s="145" t="str">
        <f t="shared" ref="D29" si="4">IFERROR(VLOOKUP(J29,Tabla_Items,3,FALSE),H29)</f>
        <v>Un</v>
      </c>
      <c r="E29" s="123"/>
      <c r="F29" s="213"/>
      <c r="G29" s="212" t="s">
        <v>1260</v>
      </c>
      <c r="H29" s="264" t="s">
        <v>1259</v>
      </c>
      <c r="I29" s="139"/>
      <c r="J29" s="212"/>
    </row>
    <row r="30" spans="1:10" ht="20.149999999999999" customHeight="1" x14ac:dyDescent="0.25">
      <c r="A30" s="81">
        <f t="shared" si="1"/>
        <v>2</v>
      </c>
      <c r="B30" s="314" t="s">
        <v>1348</v>
      </c>
      <c r="C30" s="79" t="str">
        <f t="shared" si="0"/>
        <v>Replanteo y Otros</v>
      </c>
      <c r="D30" s="145">
        <f t="shared" si="2"/>
        <v>0</v>
      </c>
      <c r="E30" s="123"/>
      <c r="F30" s="213"/>
      <c r="G30" s="212" t="s">
        <v>1220</v>
      </c>
      <c r="H30" s="264"/>
      <c r="I30" s="139"/>
      <c r="J30" s="212"/>
    </row>
    <row r="31" spans="1:10" ht="20.149999999999999" customHeight="1" x14ac:dyDescent="0.25">
      <c r="A31" s="81">
        <f t="shared" si="1"/>
        <v>3</v>
      </c>
      <c r="B31" s="314" t="s">
        <v>1349</v>
      </c>
      <c r="C31" s="79" t="str">
        <f t="shared" si="0"/>
        <v>Replanteo de la Obra</v>
      </c>
      <c r="D31" s="145" t="str">
        <f t="shared" si="2"/>
        <v>gl</v>
      </c>
      <c r="E31" s="123"/>
      <c r="F31" s="213"/>
      <c r="G31" s="212" t="s">
        <v>1261</v>
      </c>
      <c r="H31" s="264" t="s">
        <v>5</v>
      </c>
      <c r="I31" s="139"/>
      <c r="J31" s="212"/>
    </row>
    <row r="32" spans="1:10" ht="20.149999999999999" customHeight="1" x14ac:dyDescent="0.25">
      <c r="A32" s="81">
        <f t="shared" si="1"/>
        <v>4</v>
      </c>
      <c r="B32" s="314" t="s">
        <v>1350</v>
      </c>
      <c r="C32" s="79" t="str">
        <f t="shared" si="0"/>
        <v>Oficina para la Inspección</v>
      </c>
      <c r="D32" s="145" t="str">
        <f t="shared" si="2"/>
        <v>Un</v>
      </c>
      <c r="E32" s="123"/>
      <c r="F32" s="213"/>
      <c r="G32" s="212" t="s">
        <v>1262</v>
      </c>
      <c r="H32" s="264" t="s">
        <v>1259</v>
      </c>
      <c r="I32" s="139"/>
      <c r="J32" s="212"/>
    </row>
    <row r="33" spans="1:10" ht="20.149999999999999" customHeight="1" x14ac:dyDescent="0.25">
      <c r="A33" s="81">
        <f t="shared" si="1"/>
        <v>5</v>
      </c>
      <c r="B33" s="314" t="s">
        <v>1351</v>
      </c>
      <c r="C33" s="79" t="str">
        <f t="shared" si="0"/>
        <v>Vallados y Cierres Perimetrales</v>
      </c>
      <c r="D33" s="145" t="str">
        <f t="shared" si="2"/>
        <v>gl</v>
      </c>
      <c r="E33" s="123"/>
      <c r="F33" s="213"/>
      <c r="G33" s="212" t="s">
        <v>1263</v>
      </c>
      <c r="H33" s="264" t="s">
        <v>5</v>
      </c>
      <c r="I33" s="139"/>
      <c r="J33" s="212"/>
    </row>
    <row r="34" spans="1:10" ht="20.149999999999999" customHeight="1" x14ac:dyDescent="0.25">
      <c r="A34" s="81">
        <f t="shared" si="1"/>
        <v>5</v>
      </c>
      <c r="B34" s="314" t="s">
        <v>1352</v>
      </c>
      <c r="C34" s="79" t="str">
        <f t="shared" si="0"/>
        <v>Actividades complementarias</v>
      </c>
      <c r="D34" s="145">
        <f t="shared" si="2"/>
        <v>0</v>
      </c>
      <c r="E34" s="123"/>
      <c r="F34" s="213"/>
      <c r="G34" s="212" t="s">
        <v>1264</v>
      </c>
      <c r="H34" s="264"/>
      <c r="I34" s="139"/>
      <c r="J34" s="212"/>
    </row>
    <row r="35" spans="1:10" ht="20.149999999999999" customHeight="1" x14ac:dyDescent="0.25">
      <c r="A35" s="81">
        <f t="shared" si="1"/>
        <v>6</v>
      </c>
      <c r="B35" s="314" t="s">
        <v>1353</v>
      </c>
      <c r="C35" s="79" t="str">
        <f t="shared" si="0"/>
        <v>Vigilancia y alumbrado de obra</v>
      </c>
      <c r="D35" s="145" t="str">
        <f t="shared" si="2"/>
        <v>Un</v>
      </c>
      <c r="E35" s="123"/>
      <c r="F35" s="213"/>
      <c r="G35" s="212" t="s">
        <v>1265</v>
      </c>
      <c r="H35" s="264" t="s">
        <v>1259</v>
      </c>
      <c r="I35" s="139"/>
      <c r="J35" s="212"/>
    </row>
    <row r="36" spans="1:10" ht="20.149999999999999" customHeight="1" x14ac:dyDescent="0.25">
      <c r="A36" s="81">
        <f t="shared" si="1"/>
        <v>7</v>
      </c>
      <c r="B36" s="314" t="s">
        <v>1354</v>
      </c>
      <c r="C36" s="79" t="str">
        <f t="shared" si="0"/>
        <v>Energia de obra. Agua para construcción</v>
      </c>
      <c r="D36" s="145" t="str">
        <f t="shared" si="2"/>
        <v>Un</v>
      </c>
      <c r="E36" s="123"/>
      <c r="F36" s="213"/>
      <c r="G36" s="212" t="s">
        <v>1266</v>
      </c>
      <c r="H36" s="264" t="s">
        <v>1259</v>
      </c>
      <c r="I36" s="139"/>
      <c r="J36" s="212"/>
    </row>
    <row r="37" spans="1:10" ht="20.149999999999999" customHeight="1" thickBot="1" x14ac:dyDescent="0.3">
      <c r="A37" s="81">
        <f t="shared" si="1"/>
        <v>8</v>
      </c>
      <c r="B37" s="314" t="s">
        <v>1355</v>
      </c>
      <c r="C37" s="79" t="str">
        <f t="shared" si="0"/>
        <v>Medidas de Seguridad</v>
      </c>
      <c r="D37" s="145" t="str">
        <f t="shared" si="2"/>
        <v>Un</v>
      </c>
      <c r="E37" s="123"/>
      <c r="F37" s="213"/>
      <c r="G37" s="212" t="s">
        <v>1267</v>
      </c>
      <c r="H37" s="264" t="s">
        <v>1259</v>
      </c>
      <c r="I37" s="139"/>
      <c r="J37" s="212"/>
    </row>
    <row r="38" spans="1:10" ht="20.149999999999999" customHeight="1" thickBot="1" x14ac:dyDescent="0.3">
      <c r="A38" s="81">
        <f t="shared" si="1"/>
        <v>8</v>
      </c>
      <c r="B38" s="312">
        <v>2</v>
      </c>
      <c r="C38" s="79" t="str">
        <f t="shared" si="0"/>
        <v>MOVIMIENTO DE SUELOS</v>
      </c>
      <c r="D38" s="145">
        <f t="shared" si="2"/>
        <v>0</v>
      </c>
      <c r="E38" s="123"/>
      <c r="F38" s="213"/>
      <c r="G38" s="212" t="s">
        <v>1268</v>
      </c>
      <c r="H38" s="264"/>
      <c r="I38" s="139"/>
      <c r="J38" s="212"/>
    </row>
    <row r="39" spans="1:10" ht="20.149999999999999" customHeight="1" x14ac:dyDescent="0.25">
      <c r="A39" s="81">
        <f t="shared" si="1"/>
        <v>9</v>
      </c>
      <c r="B39" s="314" t="s">
        <v>1227</v>
      </c>
      <c r="C39" s="79" t="str">
        <f t="shared" si="0"/>
        <v>Relleno Bajo Contrapiso</v>
      </c>
      <c r="D39" s="145" t="str">
        <f t="shared" si="2"/>
        <v>m3</v>
      </c>
      <c r="E39" s="123"/>
      <c r="F39" s="213"/>
      <c r="G39" s="212" t="s">
        <v>1269</v>
      </c>
      <c r="H39" s="264" t="s">
        <v>6</v>
      </c>
      <c r="I39" s="139"/>
      <c r="J39" s="212"/>
    </row>
    <row r="40" spans="1:10" ht="20.149999999999999" customHeight="1" x14ac:dyDescent="0.25">
      <c r="A40" s="81">
        <f t="shared" si="1"/>
        <v>10</v>
      </c>
      <c r="B40" s="314" t="s">
        <v>1228</v>
      </c>
      <c r="C40" s="79" t="str">
        <f t="shared" si="0"/>
        <v>Nivelación del Terreno</v>
      </c>
      <c r="D40" s="145" t="str">
        <f t="shared" si="2"/>
        <v>m3</v>
      </c>
      <c r="E40" s="123"/>
      <c r="F40" s="213"/>
      <c r="G40" s="212" t="s">
        <v>1270</v>
      </c>
      <c r="H40" s="264" t="s">
        <v>6</v>
      </c>
      <c r="I40" s="139"/>
      <c r="J40" s="212"/>
    </row>
    <row r="41" spans="1:10" ht="20.149999999999999" customHeight="1" x14ac:dyDescent="0.25">
      <c r="A41" s="81">
        <f t="shared" si="1"/>
        <v>11</v>
      </c>
      <c r="B41" s="314" t="s">
        <v>1356</v>
      </c>
      <c r="C41" s="79" t="str">
        <f t="shared" si="0"/>
        <v>Excavacion para fundaciones</v>
      </c>
      <c r="D41" s="145" t="str">
        <f t="shared" si="2"/>
        <v>m3</v>
      </c>
      <c r="E41" s="123"/>
      <c r="F41" s="213"/>
      <c r="G41" s="212" t="s">
        <v>1221</v>
      </c>
      <c r="H41" s="264" t="s">
        <v>6</v>
      </c>
      <c r="I41" s="139"/>
      <c r="J41" s="212"/>
    </row>
    <row r="42" spans="1:10" ht="20.149999999999999" customHeight="1" thickBot="1" x14ac:dyDescent="0.3">
      <c r="A42" s="81">
        <f t="shared" si="1"/>
        <v>12</v>
      </c>
      <c r="B42" s="315" t="s">
        <v>1357</v>
      </c>
      <c r="C42" s="79" t="str">
        <f t="shared" si="0"/>
        <v>Agresividad de los suelos</v>
      </c>
      <c r="D42" s="145" t="str">
        <f t="shared" si="2"/>
        <v>m2</v>
      </c>
      <c r="E42" s="123"/>
      <c r="F42" s="213"/>
      <c r="G42" s="212" t="s">
        <v>1271</v>
      </c>
      <c r="H42" s="264" t="s">
        <v>7</v>
      </c>
      <c r="I42" s="139"/>
      <c r="J42" s="212"/>
    </row>
    <row r="43" spans="1:10" ht="20.149999999999999" customHeight="1" thickBot="1" x14ac:dyDescent="0.3">
      <c r="A43" s="81">
        <f t="shared" si="1"/>
        <v>12</v>
      </c>
      <c r="B43" s="312">
        <v>3</v>
      </c>
      <c r="C43" s="79" t="str">
        <f t="shared" si="0"/>
        <v>PERFORACION EXPLORATORIA Y ENTUBAMIENTO</v>
      </c>
      <c r="D43" s="145">
        <f t="shared" si="2"/>
        <v>0</v>
      </c>
      <c r="E43" s="123"/>
      <c r="F43" s="213"/>
      <c r="G43" s="212" t="s">
        <v>1272</v>
      </c>
      <c r="H43" s="264"/>
      <c r="I43" s="139"/>
      <c r="J43" s="212"/>
    </row>
    <row r="44" spans="1:10" ht="20.149999999999999" customHeight="1" x14ac:dyDescent="0.25">
      <c r="A44" s="81">
        <f t="shared" si="1"/>
        <v>13</v>
      </c>
      <c r="B44" s="314" t="s">
        <v>1229</v>
      </c>
      <c r="C44" s="79" t="str">
        <f t="shared" si="0"/>
        <v>Muestro de Terrenos</v>
      </c>
      <c r="D44" s="145" t="str">
        <f t="shared" si="2"/>
        <v>gl</v>
      </c>
      <c r="E44" s="123"/>
      <c r="F44" s="213"/>
      <c r="G44" s="212" t="s">
        <v>1273</v>
      </c>
      <c r="H44" s="264" t="s">
        <v>5</v>
      </c>
      <c r="I44" s="139"/>
      <c r="J44" s="212"/>
    </row>
    <row r="45" spans="1:10" ht="20.149999999999999" customHeight="1" x14ac:dyDescent="0.25">
      <c r="A45" s="81">
        <f t="shared" si="1"/>
        <v>14</v>
      </c>
      <c r="B45" s="314" t="s">
        <v>1230</v>
      </c>
      <c r="C45" s="79" t="str">
        <f t="shared" si="0"/>
        <v>Perfilaje Geofísico</v>
      </c>
      <c r="D45" s="145" t="str">
        <f t="shared" si="2"/>
        <v>gl</v>
      </c>
      <c r="E45" s="123"/>
      <c r="F45" s="213"/>
      <c r="G45" s="212" t="s">
        <v>1274</v>
      </c>
      <c r="H45" s="264" t="s">
        <v>5</v>
      </c>
      <c r="I45" s="139"/>
      <c r="J45" s="212"/>
    </row>
    <row r="46" spans="1:10" ht="20.149999999999999" customHeight="1" x14ac:dyDescent="0.25">
      <c r="A46" s="81">
        <f t="shared" si="1"/>
        <v>15</v>
      </c>
      <c r="B46" s="314" t="s">
        <v>1246</v>
      </c>
      <c r="C46" s="79" t="str">
        <f t="shared" si="0"/>
        <v>Ensanches</v>
      </c>
      <c r="D46" s="145" t="str">
        <f t="shared" si="2"/>
        <v>gl</v>
      </c>
      <c r="E46" s="123"/>
      <c r="F46" s="213"/>
      <c r="G46" s="212" t="s">
        <v>1275</v>
      </c>
      <c r="H46" s="264" t="s">
        <v>5</v>
      </c>
      <c r="I46" s="139"/>
      <c r="J46" s="212"/>
    </row>
    <row r="47" spans="1:10" ht="20.149999999999999" customHeight="1" x14ac:dyDescent="0.25">
      <c r="A47" s="81">
        <f t="shared" si="1"/>
        <v>16</v>
      </c>
      <c r="B47" s="314" t="s">
        <v>1247</v>
      </c>
      <c r="C47" s="79" t="str">
        <f t="shared" si="0"/>
        <v>Entubación</v>
      </c>
      <c r="D47" s="145" t="str">
        <f t="shared" si="2"/>
        <v>ml</v>
      </c>
      <c r="E47" s="123"/>
      <c r="F47" s="213"/>
      <c r="G47" s="212" t="s">
        <v>1276</v>
      </c>
      <c r="H47" s="264" t="s">
        <v>607</v>
      </c>
      <c r="I47" s="139"/>
      <c r="J47" s="212"/>
    </row>
    <row r="48" spans="1:10" ht="20.149999999999999" customHeight="1" x14ac:dyDescent="0.25">
      <c r="A48" s="81">
        <f t="shared" si="1"/>
        <v>17</v>
      </c>
      <c r="B48" s="314" t="s">
        <v>1248</v>
      </c>
      <c r="C48" s="79" t="str">
        <f t="shared" si="0"/>
        <v>Cementado</v>
      </c>
      <c r="D48" s="145" t="str">
        <f t="shared" si="2"/>
        <v>gl</v>
      </c>
      <c r="E48" s="123"/>
      <c r="F48" s="213"/>
      <c r="G48" s="212" t="s">
        <v>1277</v>
      </c>
      <c r="H48" s="264" t="s">
        <v>5</v>
      </c>
      <c r="I48" s="139"/>
      <c r="J48" s="212"/>
    </row>
    <row r="49" spans="1:10" ht="20.149999999999999" customHeight="1" x14ac:dyDescent="0.25">
      <c r="A49" s="81">
        <f t="shared" si="1"/>
        <v>18</v>
      </c>
      <c r="B49" s="314" t="s">
        <v>1249</v>
      </c>
      <c r="C49" s="79" t="str">
        <f t="shared" si="0"/>
        <v>Estabilización de las formaciones</v>
      </c>
      <c r="D49" s="145" t="str">
        <f t="shared" si="2"/>
        <v>gl</v>
      </c>
      <c r="E49" s="123"/>
      <c r="F49" s="213"/>
      <c r="G49" s="212" t="s">
        <v>1278</v>
      </c>
      <c r="H49" s="264" t="s">
        <v>5</v>
      </c>
      <c r="I49" s="139"/>
      <c r="J49" s="212"/>
    </row>
    <row r="50" spans="1:10" ht="20.149999999999999" customHeight="1" x14ac:dyDescent="0.25">
      <c r="A50" s="81">
        <f t="shared" si="1"/>
        <v>19</v>
      </c>
      <c r="B50" s="314" t="s">
        <v>1250</v>
      </c>
      <c r="C50" s="79" t="str">
        <f t="shared" si="0"/>
        <v>Pruebas de calibración, verticalidad y alineamiento</v>
      </c>
      <c r="D50" s="145" t="str">
        <f t="shared" si="2"/>
        <v>gl</v>
      </c>
      <c r="E50" s="123"/>
      <c r="F50" s="213"/>
      <c r="G50" s="212" t="s">
        <v>1279</v>
      </c>
      <c r="H50" s="264" t="s">
        <v>5</v>
      </c>
      <c r="I50" s="139"/>
      <c r="J50" s="212"/>
    </row>
    <row r="51" spans="1:10" ht="20.149999999999999" customHeight="1" x14ac:dyDescent="0.25">
      <c r="A51" s="81">
        <f t="shared" si="1"/>
        <v>20</v>
      </c>
      <c r="B51" s="314" t="s">
        <v>1251</v>
      </c>
      <c r="C51" s="79" t="str">
        <f t="shared" si="0"/>
        <v>Limpieza de la perforación</v>
      </c>
      <c r="D51" s="145" t="str">
        <f t="shared" si="2"/>
        <v>gl</v>
      </c>
      <c r="E51" s="123"/>
      <c r="F51" s="213"/>
      <c r="G51" s="212" t="s">
        <v>1280</v>
      </c>
      <c r="H51" s="264" t="s">
        <v>5</v>
      </c>
      <c r="I51" s="139"/>
      <c r="J51" s="212"/>
    </row>
    <row r="52" spans="1:10" ht="20.149999999999999" customHeight="1" thickBot="1" x14ac:dyDescent="0.3">
      <c r="A52" s="81">
        <f t="shared" si="1"/>
        <v>21</v>
      </c>
      <c r="B52" s="314" t="s">
        <v>1358</v>
      </c>
      <c r="C52" s="79" t="str">
        <f t="shared" si="0"/>
        <v>Desarrollo Primario de la Perforación</v>
      </c>
      <c r="D52" s="145" t="str">
        <f t="shared" si="2"/>
        <v>gl</v>
      </c>
      <c r="E52" s="123"/>
      <c r="F52" s="213"/>
      <c r="G52" s="212" t="s">
        <v>1281</v>
      </c>
      <c r="H52" s="264" t="s">
        <v>5</v>
      </c>
      <c r="I52" s="139"/>
      <c r="J52" s="212"/>
    </row>
    <row r="53" spans="1:10" ht="20.149999999999999" customHeight="1" thickBot="1" x14ac:dyDescent="0.3">
      <c r="A53" s="81">
        <f t="shared" si="1"/>
        <v>21</v>
      </c>
      <c r="B53" s="312" t="s">
        <v>1359</v>
      </c>
      <c r="C53" s="79" t="str">
        <f t="shared" si="0"/>
        <v>ENSAYOS DE PRODUCCION</v>
      </c>
      <c r="D53" s="145">
        <f t="shared" si="2"/>
        <v>0</v>
      </c>
      <c r="E53" s="123"/>
      <c r="F53" s="213"/>
      <c r="G53" s="212" t="s">
        <v>1282</v>
      </c>
      <c r="H53" s="264"/>
      <c r="I53" s="139"/>
      <c r="J53" s="212"/>
    </row>
    <row r="54" spans="1:10" ht="20.149999999999999" customHeight="1" x14ac:dyDescent="0.25">
      <c r="A54" s="81">
        <f t="shared" si="1"/>
        <v>22</v>
      </c>
      <c r="B54" s="314" t="s">
        <v>1231</v>
      </c>
      <c r="C54" s="79" t="str">
        <f t="shared" si="0"/>
        <v>Ensayo de caudales variables</v>
      </c>
      <c r="D54" s="145" t="str">
        <f t="shared" si="2"/>
        <v>gl</v>
      </c>
      <c r="E54" s="123"/>
      <c r="F54" s="213"/>
      <c r="G54" s="212" t="s">
        <v>1283</v>
      </c>
      <c r="H54" s="264" t="s">
        <v>5</v>
      </c>
      <c r="I54" s="139"/>
      <c r="J54" s="212"/>
    </row>
    <row r="55" spans="1:10" ht="20.149999999999999" customHeight="1" x14ac:dyDescent="0.25">
      <c r="A55" s="81">
        <f t="shared" si="1"/>
        <v>23</v>
      </c>
      <c r="B55" s="314" t="s">
        <v>1360</v>
      </c>
      <c r="C55" s="79" t="str">
        <f t="shared" ref="C55:C56" si="5">IFERROR(VLOOKUP(J55,Tabla_Items,2,FALSE),G55)</f>
        <v>Ensayo de caudales constantes</v>
      </c>
      <c r="D55" s="145" t="str">
        <f t="shared" ref="D55" si="6">IFERROR(VLOOKUP(J55,Tabla_Items,3,FALSE),H55)</f>
        <v>gl</v>
      </c>
      <c r="E55" s="123"/>
      <c r="F55" s="213"/>
      <c r="G55" s="212" t="s">
        <v>1284</v>
      </c>
      <c r="H55" s="264" t="s">
        <v>5</v>
      </c>
      <c r="I55" s="139"/>
      <c r="J55" s="212"/>
    </row>
    <row r="56" spans="1:10" ht="20.149999999999999" customHeight="1" x14ac:dyDescent="0.25">
      <c r="A56" s="81">
        <f t="shared" si="1"/>
        <v>24</v>
      </c>
      <c r="B56" s="314" t="s">
        <v>1361</v>
      </c>
      <c r="C56" s="79" t="str">
        <f t="shared" si="5"/>
        <v>Ensayo de recuperación de nivel</v>
      </c>
      <c r="D56" s="145" t="str">
        <f t="shared" si="2"/>
        <v>gl</v>
      </c>
      <c r="E56" s="123"/>
      <c r="F56" s="213"/>
      <c r="G56" s="212" t="s">
        <v>1285</v>
      </c>
      <c r="H56" s="264" t="s">
        <v>5</v>
      </c>
      <c r="I56" s="139"/>
      <c r="J56" s="212"/>
    </row>
    <row r="57" spans="1:10" ht="20.149999999999999" customHeight="1" x14ac:dyDescent="0.25">
      <c r="A57" s="81">
        <f t="shared" si="1"/>
        <v>25</v>
      </c>
      <c r="B57" s="314" t="s">
        <v>1362</v>
      </c>
      <c r="C57" s="79" t="str">
        <f t="shared" si="0"/>
        <v>Bombeo adicional y extensión de las pruebas</v>
      </c>
      <c r="D57" s="145" t="str">
        <f t="shared" si="2"/>
        <v>gl</v>
      </c>
      <c r="E57" s="123"/>
      <c r="F57" s="213"/>
      <c r="G57" s="212" t="s">
        <v>1286</v>
      </c>
      <c r="H57" s="264" t="s">
        <v>5</v>
      </c>
      <c r="I57" s="139"/>
      <c r="J57" s="212"/>
    </row>
    <row r="58" spans="1:10" ht="20.149999999999999" customHeight="1" thickBot="1" x14ac:dyDescent="0.3">
      <c r="A58" s="81">
        <f t="shared" si="1"/>
        <v>26</v>
      </c>
      <c r="B58" s="314" t="s">
        <v>1363</v>
      </c>
      <c r="C58" s="79" t="str">
        <f t="shared" si="0"/>
        <v>Muestras de agua y análisis físico químico</v>
      </c>
      <c r="D58" s="145" t="str">
        <f t="shared" si="2"/>
        <v>gl</v>
      </c>
      <c r="E58" s="123"/>
      <c r="F58" s="213"/>
      <c r="G58" s="212" t="s">
        <v>1287</v>
      </c>
      <c r="H58" s="264" t="s">
        <v>5</v>
      </c>
      <c r="I58" s="139"/>
      <c r="J58" s="212"/>
    </row>
    <row r="59" spans="1:10" ht="20.149999999999999" customHeight="1" thickBot="1" x14ac:dyDescent="0.3">
      <c r="A59" s="81">
        <f t="shared" si="1"/>
        <v>26</v>
      </c>
      <c r="B59" s="312" t="s">
        <v>1364</v>
      </c>
      <c r="C59" s="79" t="str">
        <f t="shared" si="0"/>
        <v>OBRAS CIVILES COMPLEMENTARIAS</v>
      </c>
      <c r="D59" s="145">
        <f t="shared" si="2"/>
        <v>0</v>
      </c>
      <c r="E59" s="123"/>
      <c r="F59" s="213"/>
      <c r="G59" s="212" t="s">
        <v>1288</v>
      </c>
      <c r="H59" s="264"/>
      <c r="I59" s="139"/>
      <c r="J59" s="212"/>
    </row>
    <row r="60" spans="1:10" ht="20.149999999999999" customHeight="1" thickBot="1" x14ac:dyDescent="0.3">
      <c r="A60" s="81">
        <f t="shared" si="1"/>
        <v>27</v>
      </c>
      <c r="B60" s="314" t="s">
        <v>1232</v>
      </c>
      <c r="C60" s="79" t="str">
        <f t="shared" si="0"/>
        <v>Cabezal de hormigón y contrapiso</v>
      </c>
      <c r="D60" s="145" t="str">
        <f t="shared" si="2"/>
        <v>m3</v>
      </c>
      <c r="E60" s="123"/>
      <c r="F60" s="213"/>
      <c r="G60" s="212" t="s">
        <v>1289</v>
      </c>
      <c r="H60" s="264" t="s">
        <v>6</v>
      </c>
      <c r="I60" s="139"/>
      <c r="J60" s="212"/>
    </row>
    <row r="61" spans="1:10" ht="20.149999999999999" customHeight="1" thickBot="1" x14ac:dyDescent="0.3">
      <c r="A61" s="81">
        <f t="shared" si="1"/>
        <v>27</v>
      </c>
      <c r="B61" s="312" t="s">
        <v>1365</v>
      </c>
      <c r="C61" s="79" t="str">
        <f t="shared" ref="C61:C79" si="7">IFERROR(VLOOKUP(J61,Tabla_Items,2,FALSE),G61)</f>
        <v>GESTIONES ANTE EL DEPARTAMENTO DE HIDRÁULICA</v>
      </c>
      <c r="D61" s="145">
        <f t="shared" ref="D61:D79" si="8">IFERROR(VLOOKUP(J61,Tabla_Items,3,FALSE),H61)</f>
        <v>0</v>
      </c>
      <c r="E61" s="123"/>
      <c r="F61" s="213"/>
      <c r="G61" s="212" t="s">
        <v>1290</v>
      </c>
      <c r="H61" s="264"/>
      <c r="I61" s="139"/>
      <c r="J61" s="212"/>
    </row>
    <row r="62" spans="1:10" ht="20.149999999999999" customHeight="1" thickBot="1" x14ac:dyDescent="0.3">
      <c r="A62" s="81">
        <f t="shared" si="1"/>
        <v>28</v>
      </c>
      <c r="B62" s="314" t="s">
        <v>1233</v>
      </c>
      <c r="C62" s="79" t="str">
        <f t="shared" si="7"/>
        <v>Presentación de la documentación ante el departamento de Hidráulica</v>
      </c>
      <c r="D62" s="145" t="str">
        <f t="shared" si="8"/>
        <v>gl</v>
      </c>
      <c r="E62" s="123"/>
      <c r="F62" s="213"/>
      <c r="G62" s="212" t="s">
        <v>1291</v>
      </c>
      <c r="H62" s="264" t="s">
        <v>5</v>
      </c>
      <c r="I62" s="139"/>
      <c r="J62" s="212"/>
    </row>
    <row r="63" spans="1:10" ht="20.149999999999999" customHeight="1" thickBot="1" x14ac:dyDescent="0.3">
      <c r="A63" s="81">
        <f t="shared" si="1"/>
        <v>28</v>
      </c>
      <c r="B63" s="312" t="s">
        <v>1366</v>
      </c>
      <c r="C63" s="79" t="str">
        <f t="shared" si="7"/>
        <v>ESTRUCTURA RESISTENTE</v>
      </c>
      <c r="D63" s="145">
        <f t="shared" si="8"/>
        <v>0</v>
      </c>
      <c r="E63" s="123"/>
      <c r="F63" s="213"/>
      <c r="G63" s="212" t="s">
        <v>1292</v>
      </c>
      <c r="H63" s="264"/>
      <c r="I63" s="139"/>
      <c r="J63" s="212"/>
    </row>
    <row r="64" spans="1:10" ht="20.149999999999999" customHeight="1" x14ac:dyDescent="0.25">
      <c r="A64" s="81">
        <f t="shared" si="1"/>
        <v>28</v>
      </c>
      <c r="B64" s="314" t="s">
        <v>1234</v>
      </c>
      <c r="C64" s="79" t="str">
        <f t="shared" si="7"/>
        <v>Estructura de Hº Aº</v>
      </c>
      <c r="D64" s="145">
        <f t="shared" si="8"/>
        <v>0</v>
      </c>
      <c r="E64" s="123"/>
      <c r="F64" s="213"/>
      <c r="G64" s="212" t="s">
        <v>1293</v>
      </c>
      <c r="H64" s="264"/>
      <c r="I64" s="139"/>
      <c r="J64" s="212"/>
    </row>
    <row r="65" spans="1:10" ht="20.149999999999999" customHeight="1" x14ac:dyDescent="0.25">
      <c r="A65" s="81">
        <f t="shared" si="1"/>
        <v>29</v>
      </c>
      <c r="B65" s="314" t="s">
        <v>1367</v>
      </c>
      <c r="C65" s="79" t="str">
        <f t="shared" si="7"/>
        <v>Hormigones de limpieza y no resistentes</v>
      </c>
      <c r="D65" s="145" t="str">
        <f t="shared" si="8"/>
        <v>m2</v>
      </c>
      <c r="E65" s="123"/>
      <c r="F65" s="213"/>
      <c r="G65" s="212" t="s">
        <v>1294</v>
      </c>
      <c r="H65" s="264" t="s">
        <v>7</v>
      </c>
      <c r="I65" s="139"/>
      <c r="J65" s="212"/>
    </row>
    <row r="66" spans="1:10" ht="20.149999999999999" customHeight="1" x14ac:dyDescent="0.25">
      <c r="A66" s="81">
        <f t="shared" si="1"/>
        <v>30</v>
      </c>
      <c r="B66" s="314" t="s">
        <v>1368</v>
      </c>
      <c r="C66" s="79" t="str">
        <f t="shared" si="7"/>
        <v>Hormigones para sobrecimientos</v>
      </c>
      <c r="D66" s="145" t="str">
        <f t="shared" si="8"/>
        <v>m3</v>
      </c>
      <c r="E66" s="123"/>
      <c r="F66" s="213"/>
      <c r="G66" s="212" t="s">
        <v>1295</v>
      </c>
      <c r="H66" s="264" t="s">
        <v>6</v>
      </c>
      <c r="I66" s="139"/>
      <c r="J66" s="212"/>
    </row>
    <row r="67" spans="1:10" ht="20.149999999999999" customHeight="1" x14ac:dyDescent="0.25">
      <c r="A67" s="81">
        <f t="shared" si="1"/>
        <v>31</v>
      </c>
      <c r="B67" s="314" t="s">
        <v>1369</v>
      </c>
      <c r="C67" s="79" t="str">
        <f t="shared" si="7"/>
        <v>Hormigones para plateas, zapatas, bases y vigas de fundación</v>
      </c>
      <c r="D67" s="145" t="str">
        <f t="shared" si="8"/>
        <v>m3</v>
      </c>
      <c r="E67" s="123"/>
      <c r="F67" s="213"/>
      <c r="G67" s="212" t="s">
        <v>1296</v>
      </c>
      <c r="H67" s="264" t="s">
        <v>6</v>
      </c>
      <c r="I67" s="139"/>
      <c r="J67" s="212"/>
    </row>
    <row r="68" spans="1:10" ht="20.149999999999999" customHeight="1" x14ac:dyDescent="0.25">
      <c r="A68" s="81">
        <f t="shared" si="1"/>
        <v>32</v>
      </c>
      <c r="B68" s="314" t="s">
        <v>1370</v>
      </c>
      <c r="C68" s="79" t="str">
        <f t="shared" si="7"/>
        <v>Hormigones para vigas de arriostramiento</v>
      </c>
      <c r="D68" s="145" t="str">
        <f t="shared" si="8"/>
        <v>m3</v>
      </c>
      <c r="E68" s="123"/>
      <c r="F68" s="213"/>
      <c r="G68" s="212" t="s">
        <v>1297</v>
      </c>
      <c r="H68" s="264" t="s">
        <v>6</v>
      </c>
      <c r="I68" s="139"/>
      <c r="J68" s="212"/>
    </row>
    <row r="69" spans="1:10" ht="20.149999999999999" customHeight="1" x14ac:dyDescent="0.25">
      <c r="A69" s="81">
        <f t="shared" si="1"/>
        <v>33</v>
      </c>
      <c r="B69" s="314" t="s">
        <v>1371</v>
      </c>
      <c r="C69" s="79" t="str">
        <f t="shared" si="7"/>
        <v>Hormigones para columnas de carga</v>
      </c>
      <c r="D69" s="145" t="str">
        <f t="shared" si="8"/>
        <v>m3</v>
      </c>
      <c r="E69" s="123"/>
      <c r="F69" s="213"/>
      <c r="G69" s="212" t="s">
        <v>1298</v>
      </c>
      <c r="H69" s="264" t="s">
        <v>6</v>
      </c>
      <c r="I69" s="139"/>
      <c r="J69" s="212"/>
    </row>
    <row r="70" spans="1:10" ht="20.149999999999999" customHeight="1" x14ac:dyDescent="0.25">
      <c r="A70" s="81">
        <f t="shared" si="1"/>
        <v>34</v>
      </c>
      <c r="B70" s="314" t="s">
        <v>1372</v>
      </c>
      <c r="C70" s="79" t="str">
        <f t="shared" si="7"/>
        <v>Hormigones para columnas de encadenado</v>
      </c>
      <c r="D70" s="145" t="str">
        <f t="shared" si="8"/>
        <v>m3</v>
      </c>
      <c r="E70" s="123"/>
      <c r="F70" s="213"/>
      <c r="G70" s="212" t="s">
        <v>1299</v>
      </c>
      <c r="H70" s="264" t="s">
        <v>6</v>
      </c>
      <c r="I70" s="139"/>
      <c r="J70" s="212"/>
    </row>
    <row r="71" spans="1:10" ht="20.149999999999999" customHeight="1" x14ac:dyDescent="0.25">
      <c r="A71" s="81">
        <f t="shared" si="1"/>
        <v>35</v>
      </c>
      <c r="B71" s="314" t="s">
        <v>1373</v>
      </c>
      <c r="C71" s="79" t="str">
        <f t="shared" si="7"/>
        <v>Hormigones para vigas  de carga</v>
      </c>
      <c r="D71" s="145" t="str">
        <f t="shared" si="8"/>
        <v>m3</v>
      </c>
      <c r="E71" s="123"/>
      <c r="F71" s="213"/>
      <c r="G71" s="212" t="s">
        <v>1300</v>
      </c>
      <c r="H71" s="264" t="s">
        <v>6</v>
      </c>
      <c r="I71" s="139"/>
      <c r="J71" s="212"/>
    </row>
    <row r="72" spans="1:10" ht="20.149999999999999" customHeight="1" x14ac:dyDescent="0.25">
      <c r="A72" s="81">
        <f t="shared" si="1"/>
        <v>36</v>
      </c>
      <c r="B72" s="314" t="s">
        <v>1374</v>
      </c>
      <c r="C72" s="79" t="str">
        <f t="shared" si="7"/>
        <v>Hormigones para vigas de encadenado</v>
      </c>
      <c r="D72" s="145" t="str">
        <f t="shared" si="8"/>
        <v>m3</v>
      </c>
      <c r="E72" s="123"/>
      <c r="F72" s="213"/>
      <c r="G72" s="212" t="s">
        <v>1301</v>
      </c>
      <c r="H72" s="264" t="s">
        <v>6</v>
      </c>
      <c r="I72" s="139"/>
      <c r="J72" s="212"/>
    </row>
    <row r="73" spans="1:10" ht="20.149999999999999" customHeight="1" x14ac:dyDescent="0.25">
      <c r="A73" s="81">
        <f t="shared" si="1"/>
        <v>36</v>
      </c>
      <c r="B73" s="314" t="s">
        <v>1375</v>
      </c>
      <c r="C73" s="79" t="str">
        <f t="shared" si="7"/>
        <v>Estructuras  metálicas</v>
      </c>
      <c r="D73" s="145">
        <f t="shared" si="8"/>
        <v>0</v>
      </c>
      <c r="E73" s="123"/>
      <c r="F73" s="213"/>
      <c r="G73" s="212" t="s">
        <v>1302</v>
      </c>
      <c r="H73" s="264"/>
      <c r="I73" s="139"/>
      <c r="J73" s="212"/>
    </row>
    <row r="74" spans="1:10" ht="20.149999999999999" customHeight="1" thickBot="1" x14ac:dyDescent="0.3">
      <c r="A74" s="81">
        <f t="shared" si="1"/>
        <v>37</v>
      </c>
      <c r="B74" s="314" t="s">
        <v>1376</v>
      </c>
      <c r="C74" s="79" t="str">
        <f t="shared" si="7"/>
        <v>Vigas, correas, y cerramiento</v>
      </c>
      <c r="D74" s="145" t="str">
        <f t="shared" si="8"/>
        <v>m2</v>
      </c>
      <c r="E74" s="123"/>
      <c r="F74" s="213"/>
      <c r="G74" s="212" t="s">
        <v>1303</v>
      </c>
      <c r="H74" s="264" t="s">
        <v>7</v>
      </c>
      <c r="I74" s="139"/>
      <c r="J74" s="212"/>
    </row>
    <row r="75" spans="1:10" ht="20.149999999999999" customHeight="1" thickBot="1" x14ac:dyDescent="0.3">
      <c r="A75" s="81">
        <f t="shared" si="1"/>
        <v>37</v>
      </c>
      <c r="B75" s="312" t="s">
        <v>1377</v>
      </c>
      <c r="C75" s="79" t="str">
        <f t="shared" si="7"/>
        <v xml:space="preserve"> ALBAÑILERÍA</v>
      </c>
      <c r="D75" s="145">
        <f t="shared" si="8"/>
        <v>0</v>
      </c>
      <c r="E75" s="123"/>
      <c r="F75" s="213"/>
      <c r="G75" s="212" t="s">
        <v>1304</v>
      </c>
      <c r="H75" s="264"/>
      <c r="I75" s="139"/>
      <c r="J75" s="212"/>
    </row>
    <row r="76" spans="1:10" ht="20.149999999999999" customHeight="1" x14ac:dyDescent="0.25">
      <c r="A76" s="81">
        <f t="shared" si="1"/>
        <v>37</v>
      </c>
      <c r="B76" s="316" t="s">
        <v>1378</v>
      </c>
      <c r="C76" s="79" t="str">
        <f t="shared" si="7"/>
        <v>Muros</v>
      </c>
      <c r="D76" s="145">
        <f t="shared" si="8"/>
        <v>0</v>
      </c>
      <c r="E76" s="123"/>
      <c r="F76" s="213"/>
      <c r="G76" s="212" t="s">
        <v>1305</v>
      </c>
      <c r="H76" s="264"/>
      <c r="I76" s="139"/>
      <c r="J76" s="212"/>
    </row>
    <row r="77" spans="1:10" ht="20.149999999999999" customHeight="1" x14ac:dyDescent="0.25">
      <c r="A77" s="81">
        <f t="shared" si="1"/>
        <v>38</v>
      </c>
      <c r="B77" s="314" t="s">
        <v>1379</v>
      </c>
      <c r="C77" s="79" t="str">
        <f t="shared" si="7"/>
        <v>Mamposterías  de 0,20 m</v>
      </c>
      <c r="D77" s="145" t="str">
        <f t="shared" si="8"/>
        <v>m2</v>
      </c>
      <c r="E77" s="123"/>
      <c r="F77" s="213"/>
      <c r="G77" s="212" t="s">
        <v>1306</v>
      </c>
      <c r="H77" s="264" t="s">
        <v>7</v>
      </c>
      <c r="I77" s="139"/>
      <c r="J77" s="212"/>
    </row>
    <row r="78" spans="1:10" ht="20.149999999999999" customHeight="1" x14ac:dyDescent="0.25">
      <c r="A78" s="81">
        <f t="shared" si="1"/>
        <v>38</v>
      </c>
      <c r="B78" s="314" t="s">
        <v>1380</v>
      </c>
      <c r="C78" s="79" t="str">
        <f t="shared" si="7"/>
        <v>Aislaciones</v>
      </c>
      <c r="D78" s="145">
        <f t="shared" si="8"/>
        <v>0</v>
      </c>
      <c r="E78" s="123"/>
      <c r="F78" s="213"/>
      <c r="G78" s="212" t="s">
        <v>1307</v>
      </c>
      <c r="H78" s="264"/>
      <c r="I78" s="139"/>
      <c r="J78" s="212"/>
    </row>
    <row r="79" spans="1:10" ht="20.149999999999999" customHeight="1" x14ac:dyDescent="0.25">
      <c r="A79" s="81">
        <f t="shared" si="1"/>
        <v>39</v>
      </c>
      <c r="B79" s="314" t="s">
        <v>1381</v>
      </c>
      <c r="C79" s="79" t="str">
        <f t="shared" si="7"/>
        <v>Capa Aisladora Horizontal y Vertical</v>
      </c>
      <c r="D79" s="145" t="str">
        <f t="shared" si="8"/>
        <v>m2</v>
      </c>
      <c r="E79" s="123"/>
      <c r="F79" s="213"/>
      <c r="G79" s="212" t="s">
        <v>1308</v>
      </c>
      <c r="H79" s="264" t="s">
        <v>7</v>
      </c>
      <c r="I79" s="139"/>
      <c r="J79" s="212"/>
    </row>
    <row r="80" spans="1:10" ht="20.149999999999999" customHeight="1" x14ac:dyDescent="0.25">
      <c r="A80" s="81">
        <f t="shared" si="1"/>
        <v>39</v>
      </c>
      <c r="B80" s="314" t="s">
        <v>1382</v>
      </c>
      <c r="C80" s="79" t="str">
        <f t="shared" ref="C80:C120" si="9">IFERROR(VLOOKUP(J80,Tabla_Items,2,FALSE),G80)</f>
        <v>Revoques</v>
      </c>
      <c r="D80" s="145">
        <f t="shared" ref="D80:D120" si="10">IFERROR(VLOOKUP(J80,Tabla_Items,3,FALSE),H80)</f>
        <v>0</v>
      </c>
      <c r="E80" s="123"/>
      <c r="G80" s="212" t="s">
        <v>1309</v>
      </c>
      <c r="H80" s="264"/>
      <c r="I80" s="139"/>
      <c r="J80" s="212"/>
    </row>
    <row r="81" spans="1:10" ht="20.149999999999999" customHeight="1" x14ac:dyDescent="0.25">
      <c r="A81" s="81">
        <f t="shared" si="1"/>
        <v>40</v>
      </c>
      <c r="B81" s="314" t="s">
        <v>1383</v>
      </c>
      <c r="C81" s="79" t="str">
        <f t="shared" si="9"/>
        <v>Jaharro a la cal  interior y exterior</v>
      </c>
      <c r="D81" s="145" t="str">
        <f t="shared" si="10"/>
        <v>m2</v>
      </c>
      <c r="E81" s="123"/>
      <c r="G81" s="212" t="s">
        <v>1310</v>
      </c>
      <c r="H81" s="264" t="s">
        <v>7</v>
      </c>
      <c r="I81" s="139"/>
      <c r="J81" s="212"/>
    </row>
    <row r="82" spans="1:10" ht="20.149999999999999" customHeight="1" x14ac:dyDescent="0.25">
      <c r="A82" s="81">
        <f t="shared" si="1"/>
        <v>41</v>
      </c>
      <c r="B82" s="314" t="s">
        <v>1384</v>
      </c>
      <c r="C82" s="79" t="str">
        <f t="shared" si="9"/>
        <v>Revoque  impermeable</v>
      </c>
      <c r="D82" s="145" t="str">
        <f t="shared" si="10"/>
        <v>m2</v>
      </c>
      <c r="E82" s="123"/>
      <c r="G82" s="212" t="s">
        <v>1311</v>
      </c>
      <c r="H82" s="264" t="s">
        <v>7</v>
      </c>
      <c r="I82" s="139"/>
      <c r="J82" s="212"/>
    </row>
    <row r="83" spans="1:10" ht="20.149999999999999" customHeight="1" x14ac:dyDescent="0.25">
      <c r="A83" s="81">
        <f t="shared" si="1"/>
        <v>42</v>
      </c>
      <c r="B83" s="314" t="s">
        <v>1385</v>
      </c>
      <c r="C83" s="79" t="str">
        <f t="shared" si="9"/>
        <v>Enlucidos</v>
      </c>
      <c r="D83" s="145" t="str">
        <f t="shared" si="10"/>
        <v>m2</v>
      </c>
      <c r="E83" s="123"/>
      <c r="G83" s="212" t="s">
        <v>1222</v>
      </c>
      <c r="H83" s="264" t="s">
        <v>7</v>
      </c>
      <c r="I83" s="139"/>
      <c r="J83" s="212"/>
    </row>
    <row r="84" spans="1:10" ht="20.149999999999999" customHeight="1" x14ac:dyDescent="0.25">
      <c r="A84" s="81">
        <f t="shared" si="1"/>
        <v>42</v>
      </c>
      <c r="B84" s="314" t="s">
        <v>1386</v>
      </c>
      <c r="C84" s="79" t="str">
        <f t="shared" si="9"/>
        <v>Contrapisos</v>
      </c>
      <c r="D84" s="145">
        <f t="shared" si="10"/>
        <v>0</v>
      </c>
      <c r="E84" s="123"/>
      <c r="G84" s="212" t="s">
        <v>1312</v>
      </c>
      <c r="H84" s="264"/>
      <c r="I84" s="139"/>
      <c r="J84" s="212"/>
    </row>
    <row r="85" spans="1:10" ht="20.149999999999999" customHeight="1" x14ac:dyDescent="0.25">
      <c r="A85" s="81">
        <f t="shared" si="1"/>
        <v>43</v>
      </c>
      <c r="B85" s="314" t="s">
        <v>1387</v>
      </c>
      <c r="C85" s="79" t="str">
        <f t="shared" si="9"/>
        <v>De hormigón armado</v>
      </c>
      <c r="D85" s="145" t="str">
        <f t="shared" si="10"/>
        <v>m2</v>
      </c>
      <c r="E85" s="123"/>
      <c r="G85" s="212" t="s">
        <v>1313</v>
      </c>
      <c r="H85" s="264" t="s">
        <v>7</v>
      </c>
      <c r="I85" s="139"/>
      <c r="J85" s="212"/>
    </row>
    <row r="86" spans="1:10" ht="20.149999999999999" customHeight="1" x14ac:dyDescent="0.25">
      <c r="A86" s="81">
        <f t="shared" si="1"/>
        <v>43</v>
      </c>
      <c r="B86" s="314" t="s">
        <v>1388</v>
      </c>
      <c r="C86" s="79" t="str">
        <f t="shared" si="9"/>
        <v>Antepechos</v>
      </c>
      <c r="D86" s="145">
        <f t="shared" si="10"/>
        <v>0</v>
      </c>
      <c r="E86" s="123"/>
      <c r="G86" s="212" t="s">
        <v>1242</v>
      </c>
      <c r="H86" s="264"/>
      <c r="I86" s="139"/>
      <c r="J86" s="212"/>
    </row>
    <row r="87" spans="1:10" ht="20.149999999999999" customHeight="1" thickBot="1" x14ac:dyDescent="0.3">
      <c r="A87" s="81">
        <f t="shared" si="1"/>
        <v>44</v>
      </c>
      <c r="B87" s="314" t="s">
        <v>1389</v>
      </c>
      <c r="C87" s="79" t="str">
        <f t="shared" si="9"/>
        <v>De hormigón</v>
      </c>
      <c r="D87" s="145" t="str">
        <f t="shared" si="10"/>
        <v>m2</v>
      </c>
      <c r="E87" s="123"/>
      <c r="G87" s="212" t="s">
        <v>1314</v>
      </c>
      <c r="H87" s="264" t="s">
        <v>7</v>
      </c>
      <c r="I87" s="139"/>
      <c r="J87" s="212"/>
    </row>
    <row r="88" spans="1:10" ht="20.149999999999999" customHeight="1" thickBot="1" x14ac:dyDescent="0.3">
      <c r="A88" s="81">
        <f t="shared" si="1"/>
        <v>44</v>
      </c>
      <c r="B88" s="312" t="s">
        <v>1390</v>
      </c>
      <c r="C88" s="79" t="str">
        <f t="shared" si="9"/>
        <v xml:space="preserve"> PISOS Y ZÓCALOS</v>
      </c>
      <c r="D88" s="145">
        <f t="shared" si="10"/>
        <v>0</v>
      </c>
      <c r="E88" s="123"/>
      <c r="G88" s="212" t="s">
        <v>1315</v>
      </c>
      <c r="H88" s="264"/>
      <c r="I88" s="139"/>
      <c r="J88" s="212"/>
    </row>
    <row r="89" spans="1:10" ht="20.149999999999999" customHeight="1" x14ac:dyDescent="0.25">
      <c r="A89" s="81">
        <f t="shared" si="1"/>
        <v>44</v>
      </c>
      <c r="B89" s="314" t="s">
        <v>1235</v>
      </c>
      <c r="C89" s="79" t="str">
        <f t="shared" si="9"/>
        <v>Pisos Interiores</v>
      </c>
      <c r="D89" s="145">
        <f t="shared" si="10"/>
        <v>0</v>
      </c>
      <c r="E89" s="123"/>
      <c r="G89" s="212" t="s">
        <v>1316</v>
      </c>
      <c r="H89" s="264"/>
      <c r="I89" s="139"/>
      <c r="J89" s="212"/>
    </row>
    <row r="90" spans="1:10" ht="20.149999999999999" customHeight="1" x14ac:dyDescent="0.25">
      <c r="A90" s="81">
        <f t="shared" si="1"/>
        <v>45</v>
      </c>
      <c r="B90" s="314" t="s">
        <v>1391</v>
      </c>
      <c r="C90" s="79" t="str">
        <f t="shared" si="9"/>
        <v>De hormigón armado llaneado tipo industrial c/ endurecedor y color</v>
      </c>
      <c r="D90" s="145" t="str">
        <f t="shared" si="10"/>
        <v>m2</v>
      </c>
      <c r="E90" s="123"/>
      <c r="G90" s="212" t="s">
        <v>1317</v>
      </c>
      <c r="H90" s="264" t="s">
        <v>7</v>
      </c>
      <c r="I90" s="139"/>
      <c r="J90" s="212"/>
    </row>
    <row r="91" spans="1:10" ht="20.149999999999999" customHeight="1" x14ac:dyDescent="0.25">
      <c r="A91" s="81">
        <f t="shared" ref="A91:A120" si="11">IF(D91=0,A90,A90+1)</f>
        <v>45</v>
      </c>
      <c r="B91" s="314" t="s">
        <v>1392</v>
      </c>
      <c r="C91" s="79" t="str">
        <f t="shared" si="9"/>
        <v>Pisos Exteriores</v>
      </c>
      <c r="D91" s="145">
        <f t="shared" si="10"/>
        <v>0</v>
      </c>
      <c r="E91" s="123"/>
      <c r="G91" s="212" t="s">
        <v>1318</v>
      </c>
      <c r="H91" s="264"/>
      <c r="I91" s="139"/>
      <c r="J91" s="212"/>
    </row>
    <row r="92" spans="1:10" ht="20.149999999999999" customHeight="1" x14ac:dyDescent="0.25">
      <c r="A92" s="81">
        <f t="shared" si="11"/>
        <v>46</v>
      </c>
      <c r="B92" s="314" t="s">
        <v>1393</v>
      </c>
      <c r="C92" s="79" t="str">
        <f t="shared" si="9"/>
        <v>De Hormigon Fratazado</v>
      </c>
      <c r="D92" s="145" t="str">
        <f t="shared" si="10"/>
        <v>m2</v>
      </c>
      <c r="E92" s="123"/>
      <c r="G92" s="212" t="s">
        <v>1319</v>
      </c>
      <c r="H92" s="264" t="s">
        <v>7</v>
      </c>
      <c r="I92" s="139"/>
      <c r="J92" s="212"/>
    </row>
    <row r="93" spans="1:10" ht="20.149999999999999" customHeight="1" thickBot="1" x14ac:dyDescent="0.3">
      <c r="A93" s="81">
        <f t="shared" si="11"/>
        <v>47</v>
      </c>
      <c r="B93" s="314" t="s">
        <v>1394</v>
      </c>
      <c r="C93" s="79" t="str">
        <f t="shared" si="9"/>
        <v>Zocalo exterior rehundido</v>
      </c>
      <c r="D93" s="145" t="str">
        <f t="shared" si="10"/>
        <v>ml</v>
      </c>
      <c r="E93" s="123"/>
      <c r="G93" s="212" t="s">
        <v>1320</v>
      </c>
      <c r="H93" s="264" t="s">
        <v>607</v>
      </c>
      <c r="I93" s="139"/>
      <c r="J93" s="212"/>
    </row>
    <row r="94" spans="1:10" ht="20.149999999999999" customHeight="1" thickBot="1" x14ac:dyDescent="0.3">
      <c r="A94" s="81">
        <f t="shared" si="11"/>
        <v>47</v>
      </c>
      <c r="B94" s="312" t="s">
        <v>1395</v>
      </c>
      <c r="C94" s="79" t="str">
        <f t="shared" si="9"/>
        <v xml:space="preserve"> CUBIERTAS Y TECHOS</v>
      </c>
      <c r="D94" s="145">
        <f t="shared" si="10"/>
        <v>0</v>
      </c>
      <c r="E94" s="123"/>
      <c r="G94" s="212" t="s">
        <v>1321</v>
      </c>
      <c r="H94" s="264"/>
      <c r="I94" s="139"/>
      <c r="J94" s="212"/>
    </row>
    <row r="95" spans="1:10" ht="20.149999999999999" customHeight="1" thickBot="1" x14ac:dyDescent="0.3">
      <c r="A95" s="81">
        <f t="shared" si="11"/>
        <v>48</v>
      </c>
      <c r="B95" s="314" t="s">
        <v>1236</v>
      </c>
      <c r="C95" s="79" t="str">
        <f t="shared" si="9"/>
        <v>Cubiertas metálicas (incluída aislaciones)</v>
      </c>
      <c r="D95" s="145" t="str">
        <f t="shared" si="10"/>
        <v>m2</v>
      </c>
      <c r="E95" s="123"/>
      <c r="G95" s="212" t="s">
        <v>1322</v>
      </c>
      <c r="H95" s="264" t="s">
        <v>7</v>
      </c>
      <c r="I95" s="139"/>
      <c r="J95" s="212"/>
    </row>
    <row r="96" spans="1:10" ht="20.149999999999999" customHeight="1" thickBot="1" x14ac:dyDescent="0.3">
      <c r="A96" s="81">
        <f t="shared" si="11"/>
        <v>48</v>
      </c>
      <c r="B96" s="312" t="s">
        <v>1396</v>
      </c>
      <c r="C96" s="79" t="str">
        <f t="shared" si="9"/>
        <v xml:space="preserve"> CARPINTERÍAS</v>
      </c>
      <c r="D96" s="145">
        <f t="shared" si="10"/>
        <v>0</v>
      </c>
      <c r="E96" s="123"/>
      <c r="G96" s="212" t="s">
        <v>1323</v>
      </c>
      <c r="H96" s="264"/>
      <c r="I96" s="139"/>
      <c r="J96" s="212"/>
    </row>
    <row r="97" spans="1:10" ht="20.149999999999999" customHeight="1" x14ac:dyDescent="0.25">
      <c r="A97" s="81">
        <f t="shared" si="11"/>
        <v>48</v>
      </c>
      <c r="B97" s="314" t="s">
        <v>1252</v>
      </c>
      <c r="C97" s="79" t="str">
        <f t="shared" si="9"/>
        <v>Carpinteria metalica</v>
      </c>
      <c r="D97" s="145">
        <f t="shared" si="10"/>
        <v>0</v>
      </c>
      <c r="E97" s="123"/>
      <c r="G97" s="212" t="s">
        <v>1324</v>
      </c>
      <c r="H97" s="264"/>
      <c r="I97" s="139"/>
      <c r="J97" s="212"/>
    </row>
    <row r="98" spans="1:10" ht="20.149999999999999" customHeight="1" thickBot="1" x14ac:dyDescent="0.3">
      <c r="A98" s="81">
        <f t="shared" si="11"/>
        <v>49</v>
      </c>
      <c r="B98" s="314" t="s">
        <v>1397</v>
      </c>
      <c r="C98" s="79" t="str">
        <f t="shared" si="9"/>
        <v>Chapa Doblada y herrería</v>
      </c>
      <c r="D98" s="145" t="str">
        <f t="shared" si="10"/>
        <v>m2</v>
      </c>
      <c r="E98" s="123"/>
      <c r="G98" s="212" t="s">
        <v>1325</v>
      </c>
      <c r="H98" s="264" t="s">
        <v>7</v>
      </c>
      <c r="I98" s="139"/>
      <c r="J98" s="212"/>
    </row>
    <row r="99" spans="1:10" ht="20.149999999999999" customHeight="1" thickBot="1" x14ac:dyDescent="0.3">
      <c r="A99" s="81">
        <f t="shared" si="11"/>
        <v>49</v>
      </c>
      <c r="B99" s="312" t="s">
        <v>1398</v>
      </c>
      <c r="C99" s="79" t="str">
        <f t="shared" si="9"/>
        <v xml:space="preserve"> INSTALACIÓN ELÉCTRICA</v>
      </c>
      <c r="D99" s="145">
        <f t="shared" si="10"/>
        <v>0</v>
      </c>
      <c r="E99" s="123"/>
      <c r="G99" s="212" t="s">
        <v>1326</v>
      </c>
      <c r="H99" s="264"/>
      <c r="I99" s="139"/>
      <c r="J99" s="212"/>
    </row>
    <row r="100" spans="1:10" ht="20.149999999999999" customHeight="1" x14ac:dyDescent="0.25">
      <c r="A100" s="81">
        <f t="shared" si="11"/>
        <v>50</v>
      </c>
      <c r="B100" s="314" t="s">
        <v>1237</v>
      </c>
      <c r="C100" s="79" t="str">
        <f t="shared" si="9"/>
        <v>Fuerza motriz</v>
      </c>
      <c r="D100" s="145" t="str">
        <f t="shared" si="10"/>
        <v xml:space="preserve">Un </v>
      </c>
      <c r="E100" s="123"/>
      <c r="G100" s="212" t="s">
        <v>1327</v>
      </c>
      <c r="H100" s="264" t="s">
        <v>1328</v>
      </c>
      <c r="I100" s="139"/>
      <c r="J100" s="212"/>
    </row>
    <row r="101" spans="1:10" ht="20.149999999999999" customHeight="1" x14ac:dyDescent="0.25">
      <c r="A101" s="81">
        <f t="shared" si="11"/>
        <v>51</v>
      </c>
      <c r="B101" s="314" t="s">
        <v>1399</v>
      </c>
      <c r="C101" s="79" t="str">
        <f t="shared" si="9"/>
        <v>Media tensión</v>
      </c>
      <c r="D101" s="145" t="str">
        <f t="shared" si="10"/>
        <v>Un</v>
      </c>
      <c r="E101" s="123"/>
      <c r="G101" s="212" t="s">
        <v>1329</v>
      </c>
      <c r="H101" s="264" t="s">
        <v>1259</v>
      </c>
      <c r="I101" s="139"/>
      <c r="J101" s="212"/>
    </row>
    <row r="102" spans="1:10" ht="20.149999999999999" customHeight="1" x14ac:dyDescent="0.25">
      <c r="A102" s="81">
        <f t="shared" si="11"/>
        <v>51</v>
      </c>
      <c r="B102" s="314" t="s">
        <v>1400</v>
      </c>
      <c r="C102" s="79" t="str">
        <f t="shared" si="9"/>
        <v>Artefactos</v>
      </c>
      <c r="D102" s="145">
        <f t="shared" si="10"/>
        <v>0</v>
      </c>
      <c r="E102" s="123"/>
      <c r="G102" s="212" t="s">
        <v>1223</v>
      </c>
      <c r="H102" s="264"/>
      <c r="I102" s="139"/>
      <c r="J102" s="212"/>
    </row>
    <row r="103" spans="1:10" ht="20.149999999999999" customHeight="1" x14ac:dyDescent="0.25">
      <c r="A103" s="81">
        <f t="shared" si="11"/>
        <v>52</v>
      </c>
      <c r="B103" s="314" t="s">
        <v>1401</v>
      </c>
      <c r="C103" s="79" t="str">
        <f t="shared" si="9"/>
        <v>Artefactos de Iluminación</v>
      </c>
      <c r="D103" s="145" t="str">
        <f t="shared" si="10"/>
        <v xml:space="preserve">Un </v>
      </c>
      <c r="E103" s="123"/>
      <c r="G103" s="212" t="s">
        <v>1330</v>
      </c>
      <c r="H103" s="264" t="s">
        <v>1328</v>
      </c>
      <c r="I103" s="139"/>
      <c r="J103" s="212"/>
    </row>
    <row r="104" spans="1:10" ht="20.149999999999999" customHeight="1" x14ac:dyDescent="0.25">
      <c r="A104" s="81">
        <f t="shared" si="11"/>
        <v>53</v>
      </c>
      <c r="B104" s="314" t="s">
        <v>1402</v>
      </c>
      <c r="C104" s="79" t="str">
        <f t="shared" si="9"/>
        <v>Luminarias</v>
      </c>
      <c r="D104" s="145" t="str">
        <f t="shared" si="10"/>
        <v xml:space="preserve">Un </v>
      </c>
      <c r="E104" s="123"/>
      <c r="G104" s="212" t="s">
        <v>1331</v>
      </c>
      <c r="H104" s="264" t="s">
        <v>1328</v>
      </c>
      <c r="I104" s="139"/>
      <c r="J104" s="212"/>
    </row>
    <row r="105" spans="1:10" ht="20.149999999999999" customHeight="1" thickBot="1" x14ac:dyDescent="0.3">
      <c r="A105" s="81">
        <f t="shared" si="11"/>
        <v>54</v>
      </c>
      <c r="B105" s="314" t="s">
        <v>1403</v>
      </c>
      <c r="C105" s="79" t="str">
        <f t="shared" si="9"/>
        <v>Iluminación de Emergencia</v>
      </c>
      <c r="D105" s="145" t="str">
        <f t="shared" si="10"/>
        <v xml:space="preserve">Un </v>
      </c>
      <c r="E105" s="123"/>
      <c r="G105" s="212" t="s">
        <v>1332</v>
      </c>
      <c r="H105" s="264" t="s">
        <v>1328</v>
      </c>
      <c r="I105" s="139"/>
      <c r="J105" s="212"/>
    </row>
    <row r="106" spans="1:10" ht="20.149999999999999" customHeight="1" thickBot="1" x14ac:dyDescent="0.3">
      <c r="A106" s="81">
        <f t="shared" si="11"/>
        <v>54</v>
      </c>
      <c r="B106" s="312" t="s">
        <v>1404</v>
      </c>
      <c r="C106" s="79" t="str">
        <f t="shared" si="9"/>
        <v xml:space="preserve"> INSTALACIÓN DE SEGURIDAD</v>
      </c>
      <c r="D106" s="145">
        <f t="shared" si="10"/>
        <v>0</v>
      </c>
      <c r="E106" s="123"/>
      <c r="G106" s="212" t="s">
        <v>1333</v>
      </c>
      <c r="H106" s="264"/>
      <c r="I106" s="139"/>
      <c r="J106" s="212"/>
    </row>
    <row r="107" spans="1:10" ht="20.149999999999999" customHeight="1" x14ac:dyDescent="0.25">
      <c r="A107" s="81">
        <f t="shared" si="11"/>
        <v>54</v>
      </c>
      <c r="B107" s="314" t="s">
        <v>1253</v>
      </c>
      <c r="C107" s="79" t="str">
        <f t="shared" si="9"/>
        <v>Contra Incendio</v>
      </c>
      <c r="D107" s="145">
        <f t="shared" si="10"/>
        <v>0</v>
      </c>
      <c r="E107" s="123"/>
      <c r="G107" s="212" t="s">
        <v>1334</v>
      </c>
      <c r="H107" s="264"/>
      <c r="I107" s="139"/>
      <c r="J107" s="212"/>
    </row>
    <row r="108" spans="1:10" ht="20.149999999999999" customHeight="1" thickBot="1" x14ac:dyDescent="0.3">
      <c r="A108" s="81">
        <f t="shared" si="11"/>
        <v>55</v>
      </c>
      <c r="B108" s="314" t="s">
        <v>1405</v>
      </c>
      <c r="C108" s="79" t="str">
        <f t="shared" si="9"/>
        <v>Matafuegos, carteles de señalización</v>
      </c>
      <c r="D108" s="145" t="str">
        <f t="shared" si="10"/>
        <v>Un</v>
      </c>
      <c r="E108" s="123"/>
      <c r="G108" s="212" t="s">
        <v>1335</v>
      </c>
      <c r="H108" s="264" t="s">
        <v>1259</v>
      </c>
      <c r="I108" s="139"/>
      <c r="J108" s="212"/>
    </row>
    <row r="109" spans="1:10" ht="20.149999999999999" customHeight="1" thickBot="1" x14ac:dyDescent="0.3">
      <c r="A109" s="81">
        <f t="shared" si="11"/>
        <v>55</v>
      </c>
      <c r="B109" s="312" t="s">
        <v>1406</v>
      </c>
      <c r="C109" s="79" t="str">
        <f t="shared" si="9"/>
        <v xml:space="preserve"> PINTURAS</v>
      </c>
      <c r="D109" s="145">
        <f t="shared" si="10"/>
        <v>0</v>
      </c>
      <c r="E109" s="123"/>
      <c r="G109" s="212" t="s">
        <v>1336</v>
      </c>
      <c r="H109" s="264"/>
      <c r="I109" s="139"/>
      <c r="J109" s="212"/>
    </row>
    <row r="110" spans="1:10" ht="20.149999999999999" customHeight="1" x14ac:dyDescent="0.25">
      <c r="A110" s="81">
        <f t="shared" si="11"/>
        <v>56</v>
      </c>
      <c r="B110" s="314" t="s">
        <v>1238</v>
      </c>
      <c r="C110" s="79" t="str">
        <f t="shared" si="9"/>
        <v>Pintura al látex en muros interiores</v>
      </c>
      <c r="D110" s="145" t="str">
        <f t="shared" si="10"/>
        <v>m2</v>
      </c>
      <c r="E110" s="123"/>
      <c r="G110" s="212" t="s">
        <v>1337</v>
      </c>
      <c r="H110" s="264" t="s">
        <v>7</v>
      </c>
      <c r="I110" s="139"/>
      <c r="J110" s="212"/>
    </row>
    <row r="111" spans="1:10" ht="20.149999999999999" customHeight="1" x14ac:dyDescent="0.25">
      <c r="A111" s="81">
        <f t="shared" si="11"/>
        <v>56</v>
      </c>
      <c r="B111" s="314" t="s">
        <v>1243</v>
      </c>
      <c r="C111" s="79" t="str">
        <f t="shared" si="9"/>
        <v>Pintura esmalte sintético en carpintería</v>
      </c>
      <c r="D111" s="145">
        <f t="shared" si="10"/>
        <v>0</v>
      </c>
      <c r="E111" s="123"/>
      <c r="G111" s="212" t="s">
        <v>1338</v>
      </c>
      <c r="H111" s="264"/>
      <c r="I111" s="139"/>
      <c r="J111" s="212"/>
    </row>
    <row r="112" spans="1:10" ht="20.149999999999999" customHeight="1" x14ac:dyDescent="0.25">
      <c r="A112" s="81">
        <f t="shared" si="11"/>
        <v>57</v>
      </c>
      <c r="B112" s="314" t="s">
        <v>1407</v>
      </c>
      <c r="C112" s="79" t="str">
        <f t="shared" si="9"/>
        <v>Sobre Carpintería Metálica y Herrería</v>
      </c>
      <c r="D112" s="145" t="str">
        <f t="shared" si="10"/>
        <v>m2</v>
      </c>
      <c r="E112" s="123"/>
      <c r="G112" s="212" t="s">
        <v>1339</v>
      </c>
      <c r="H112" s="264" t="s">
        <v>7</v>
      </c>
      <c r="I112" s="139"/>
      <c r="J112" s="212"/>
    </row>
    <row r="113" spans="1:10" ht="20.149999999999999" customHeight="1" thickBot="1" x14ac:dyDescent="0.3">
      <c r="A113" s="81">
        <f t="shared" si="11"/>
        <v>58</v>
      </c>
      <c r="B113" s="314" t="s">
        <v>1408</v>
      </c>
      <c r="C113" s="79" t="str">
        <f t="shared" si="9"/>
        <v>Pintura Antióxido</v>
      </c>
      <c r="D113" s="145" t="str">
        <f t="shared" si="10"/>
        <v>m2</v>
      </c>
      <c r="E113" s="123"/>
      <c r="G113" s="212" t="s">
        <v>1340</v>
      </c>
      <c r="H113" s="264" t="s">
        <v>7</v>
      </c>
      <c r="I113" s="139"/>
      <c r="J113" s="212"/>
    </row>
    <row r="114" spans="1:10" ht="20.149999999999999" customHeight="1" thickBot="1" x14ac:dyDescent="0.3">
      <c r="A114" s="81">
        <f t="shared" si="11"/>
        <v>58</v>
      </c>
      <c r="B114" s="312" t="s">
        <v>1409</v>
      </c>
      <c r="C114" s="79" t="str">
        <f t="shared" si="9"/>
        <v xml:space="preserve"> SEÑALETICA</v>
      </c>
      <c r="D114" s="145">
        <f t="shared" si="10"/>
        <v>0</v>
      </c>
      <c r="E114" s="123"/>
      <c r="G114" s="212" t="s">
        <v>1341</v>
      </c>
      <c r="H114" s="264"/>
      <c r="I114" s="139"/>
      <c r="J114" s="212"/>
    </row>
    <row r="115" spans="1:10" ht="20.149999999999999" customHeight="1" thickBot="1" x14ac:dyDescent="0.3">
      <c r="A115" s="81">
        <f t="shared" si="11"/>
        <v>59</v>
      </c>
      <c r="B115" s="314" t="s">
        <v>1410</v>
      </c>
      <c r="C115" s="79" t="str">
        <f t="shared" si="9"/>
        <v>Señalización</v>
      </c>
      <c r="D115" s="145" t="str">
        <f t="shared" si="10"/>
        <v>Un</v>
      </c>
      <c r="E115" s="123"/>
      <c r="G115" s="212" t="s">
        <v>1342</v>
      </c>
      <c r="H115" s="264" t="s">
        <v>1259</v>
      </c>
      <c r="I115" s="139"/>
      <c r="J115" s="212"/>
    </row>
    <row r="116" spans="1:10" ht="20.149999999999999" customHeight="1" thickBot="1" x14ac:dyDescent="0.3">
      <c r="A116" s="81">
        <f t="shared" si="11"/>
        <v>59</v>
      </c>
      <c r="B116" s="312" t="s">
        <v>1411</v>
      </c>
      <c r="C116" s="79" t="str">
        <f t="shared" si="9"/>
        <v>DOCUMENTACION FINAL DE LA OBRA</v>
      </c>
      <c r="D116" s="145">
        <f t="shared" si="10"/>
        <v>0</v>
      </c>
      <c r="E116" s="123"/>
      <c r="G116" s="212" t="s">
        <v>1343</v>
      </c>
      <c r="H116" s="264"/>
      <c r="I116" s="139"/>
      <c r="J116" s="212"/>
    </row>
    <row r="117" spans="1:10" ht="20.149999999999999" customHeight="1" thickBot="1" x14ac:dyDescent="0.3">
      <c r="A117" s="81">
        <f t="shared" si="11"/>
        <v>60</v>
      </c>
      <c r="B117" s="314" t="s">
        <v>1239</v>
      </c>
      <c r="C117" s="79" t="str">
        <f t="shared" si="9"/>
        <v>Documentación a presentar</v>
      </c>
      <c r="D117" s="145" t="str">
        <f t="shared" si="10"/>
        <v>Un</v>
      </c>
      <c r="E117" s="123"/>
      <c r="G117" s="212" t="s">
        <v>1344</v>
      </c>
      <c r="H117" s="264" t="s">
        <v>1259</v>
      </c>
      <c r="I117" s="139"/>
      <c r="J117" s="212"/>
    </row>
    <row r="118" spans="1:10" ht="20.149999999999999" customHeight="1" thickBot="1" x14ac:dyDescent="0.3">
      <c r="A118" s="81">
        <f t="shared" si="11"/>
        <v>60</v>
      </c>
      <c r="B118" s="312" t="s">
        <v>1412</v>
      </c>
      <c r="C118" s="79" t="str">
        <f t="shared" si="9"/>
        <v xml:space="preserve"> LIMPIEZA DE OBRA</v>
      </c>
      <c r="D118" s="145">
        <f t="shared" si="10"/>
        <v>0</v>
      </c>
      <c r="E118" s="123"/>
      <c r="G118" s="212" t="s">
        <v>1345</v>
      </c>
      <c r="H118" s="264"/>
      <c r="I118" s="139"/>
      <c r="J118" s="212"/>
    </row>
    <row r="119" spans="1:10" ht="20.149999999999999" customHeight="1" x14ac:dyDescent="0.25">
      <c r="A119" s="81">
        <f t="shared" si="11"/>
        <v>61</v>
      </c>
      <c r="B119" s="317" t="s">
        <v>1240</v>
      </c>
      <c r="C119" s="79" t="str">
        <f t="shared" si="9"/>
        <v xml:space="preserve">Limpieza de obra periódica </v>
      </c>
      <c r="D119" s="145" t="str">
        <f t="shared" si="10"/>
        <v>gl</v>
      </c>
      <c r="E119" s="123"/>
      <c r="G119" s="212" t="s">
        <v>1346</v>
      </c>
      <c r="H119" s="264" t="s">
        <v>5</v>
      </c>
      <c r="I119" s="139"/>
      <c r="J119" s="212"/>
    </row>
    <row r="120" spans="1:10" ht="20.149999999999999" customHeight="1" x14ac:dyDescent="0.25">
      <c r="A120" s="81">
        <f t="shared" si="11"/>
        <v>62</v>
      </c>
      <c r="B120" s="314" t="s">
        <v>1241</v>
      </c>
      <c r="C120" s="79" t="str">
        <f t="shared" si="9"/>
        <v>Limpieza final de la obra y el obrador</v>
      </c>
      <c r="D120" s="145" t="str">
        <f t="shared" si="10"/>
        <v>gl</v>
      </c>
      <c r="E120" s="123"/>
      <c r="G120" s="212" t="s">
        <v>1347</v>
      </c>
      <c r="H120" s="264" t="s">
        <v>5</v>
      </c>
      <c r="I120" s="139"/>
      <c r="J120" s="212"/>
    </row>
    <row r="121" spans="1:10" ht="20.149999999999999" customHeight="1" x14ac:dyDescent="0.25">
      <c r="H121" s="139"/>
      <c r="I121" s="139"/>
    </row>
    <row r="122" spans="1:10" ht="20.149999999999999" customHeight="1" x14ac:dyDescent="0.25">
      <c r="H122" s="139"/>
      <c r="I122" s="139"/>
    </row>
    <row r="123" spans="1:10" ht="20.149999999999999" customHeight="1" x14ac:dyDescent="0.25">
      <c r="H123" s="139"/>
      <c r="I123" s="139"/>
    </row>
    <row r="124" spans="1:10" ht="20.149999999999999" customHeight="1" x14ac:dyDescent="0.25">
      <c r="H124" s="139"/>
      <c r="I124" s="139"/>
    </row>
    <row r="125" spans="1:10" ht="20.149999999999999" customHeight="1" x14ac:dyDescent="0.25">
      <c r="H125" s="139"/>
      <c r="I125" s="139"/>
    </row>
    <row r="126" spans="1:10" ht="20.149999999999999" customHeight="1" x14ac:dyDescent="0.25">
      <c r="H126" s="139"/>
      <c r="I126" s="139"/>
    </row>
    <row r="127" spans="1:10" ht="20.149999999999999" customHeight="1" x14ac:dyDescent="0.25">
      <c r="H127" s="139"/>
      <c r="I127" s="139"/>
    </row>
    <row r="128" spans="1:10" ht="20.149999999999999" customHeight="1" x14ac:dyDescent="0.25">
      <c r="H128" s="139"/>
      <c r="I128" s="139"/>
    </row>
    <row r="129" spans="3:9" ht="20.149999999999999" customHeight="1" x14ac:dyDescent="0.25">
      <c r="H129" s="139"/>
      <c r="I129" s="139"/>
    </row>
    <row r="130" spans="3:9" ht="20.149999999999999" customHeight="1" x14ac:dyDescent="0.25">
      <c r="H130" s="139"/>
      <c r="I130" s="139"/>
    </row>
    <row r="131" spans="3:9" ht="20.149999999999999" customHeight="1" x14ac:dyDescent="0.25">
      <c r="H131" s="139"/>
      <c r="I131" s="139"/>
    </row>
    <row r="132" spans="3:9" ht="20.149999999999999" customHeight="1" x14ac:dyDescent="0.25">
      <c r="H132" s="139"/>
      <c r="I132" s="139"/>
    </row>
    <row r="133" spans="3:9" ht="20.149999999999999" customHeight="1" x14ac:dyDescent="0.25">
      <c r="H133" s="139"/>
      <c r="I133" s="139"/>
    </row>
    <row r="134" spans="3:9" ht="20.149999999999999" customHeight="1" x14ac:dyDescent="0.25">
      <c r="H134" s="139"/>
      <c r="I134" s="139"/>
    </row>
    <row r="135" spans="3:9" ht="20.149999999999999" customHeight="1" x14ac:dyDescent="0.25">
      <c r="H135" s="139"/>
      <c r="I135" s="139"/>
    </row>
    <row r="136" spans="3:9" ht="20.149999999999999" customHeight="1" x14ac:dyDescent="0.25">
      <c r="H136" s="139"/>
      <c r="I136" s="139"/>
    </row>
    <row r="137" spans="3:9" ht="20.149999999999999" customHeight="1" x14ac:dyDescent="0.25">
      <c r="C137" s="81">
        <v>4</v>
      </c>
      <c r="H137" s="139"/>
      <c r="I137" s="139"/>
    </row>
    <row r="138" spans="3:9" ht="20.149999999999999" customHeight="1" x14ac:dyDescent="0.25">
      <c r="H138" s="139"/>
      <c r="I138" s="139"/>
    </row>
    <row r="139" spans="3:9" ht="20.149999999999999" customHeight="1" x14ac:dyDescent="0.25">
      <c r="H139" s="139"/>
      <c r="I139" s="139"/>
    </row>
    <row r="140" spans="3:9" ht="20.149999999999999" customHeight="1" x14ac:dyDescent="0.25">
      <c r="H140" s="139"/>
      <c r="I140" s="139"/>
    </row>
    <row r="141" spans="3:9" ht="20.149999999999999" customHeight="1" x14ac:dyDescent="0.25">
      <c r="H141" s="139"/>
      <c r="I141" s="139"/>
    </row>
    <row r="142" spans="3:9" ht="20.149999999999999" customHeight="1" x14ac:dyDescent="0.25">
      <c r="H142" s="139"/>
      <c r="I142" s="139"/>
    </row>
    <row r="143" spans="3:9" ht="20.149999999999999" customHeight="1" x14ac:dyDescent="0.25">
      <c r="H143" s="139"/>
      <c r="I143" s="139"/>
    </row>
    <row r="144" spans="3:9" ht="20.149999999999999" customHeight="1" x14ac:dyDescent="0.25">
      <c r="H144" s="139"/>
      <c r="I144" s="139"/>
    </row>
    <row r="145" spans="8:9" ht="20.149999999999999" customHeight="1" x14ac:dyDescent="0.25">
      <c r="H145" s="139"/>
      <c r="I145" s="139"/>
    </row>
    <row r="146" spans="8:9" ht="20.149999999999999" customHeight="1" x14ac:dyDescent="0.25">
      <c r="H146" s="139"/>
      <c r="I146" s="139"/>
    </row>
    <row r="147" spans="8:9" ht="20.149999999999999" customHeight="1" x14ac:dyDescent="0.25">
      <c r="H147" s="139"/>
      <c r="I147" s="139"/>
    </row>
    <row r="148" spans="8:9" ht="20.149999999999999" customHeight="1" x14ac:dyDescent="0.25">
      <c r="H148" s="139"/>
      <c r="I148" s="139"/>
    </row>
    <row r="149" spans="8:9" ht="20.149999999999999" customHeight="1" x14ac:dyDescent="0.25">
      <c r="H149" s="139"/>
      <c r="I149" s="139"/>
    </row>
    <row r="150" spans="8:9" ht="20.149999999999999" customHeight="1" x14ac:dyDescent="0.25">
      <c r="H150" s="139"/>
      <c r="I150" s="139"/>
    </row>
    <row r="151" spans="8:9" ht="20.149999999999999" customHeight="1" x14ac:dyDescent="0.25">
      <c r="H151" s="139"/>
      <c r="I151" s="139"/>
    </row>
    <row r="152" spans="8:9" ht="20.149999999999999" customHeight="1" x14ac:dyDescent="0.25">
      <c r="H152" s="139"/>
      <c r="I152" s="139"/>
    </row>
    <row r="153" spans="8:9" ht="20.149999999999999" customHeight="1" x14ac:dyDescent="0.25">
      <c r="H153" s="139"/>
      <c r="I153" s="139"/>
    </row>
    <row r="154" spans="8:9" ht="20.149999999999999" customHeight="1" x14ac:dyDescent="0.25">
      <c r="H154" s="139"/>
      <c r="I154" s="139"/>
    </row>
    <row r="155" spans="8:9" ht="20.149999999999999" customHeight="1" x14ac:dyDescent="0.25">
      <c r="H155" s="139"/>
      <c r="I155" s="139"/>
    </row>
    <row r="156" spans="8:9" ht="20.149999999999999" customHeight="1" x14ac:dyDescent="0.25">
      <c r="H156" s="139"/>
      <c r="I156" s="139"/>
    </row>
    <row r="157" spans="8:9" ht="20.149999999999999" customHeight="1" x14ac:dyDescent="0.25">
      <c r="H157" s="139"/>
      <c r="I157" s="139"/>
    </row>
    <row r="158" spans="8:9" ht="20.149999999999999" customHeight="1" x14ac:dyDescent="0.25">
      <c r="H158" s="139"/>
      <c r="I158" s="139"/>
    </row>
    <row r="159" spans="8:9" ht="20.149999999999999" customHeight="1" x14ac:dyDescent="0.25">
      <c r="H159" s="139"/>
      <c r="I159" s="139"/>
    </row>
    <row r="160" spans="8:9" ht="20.149999999999999" customHeight="1" x14ac:dyDescent="0.25">
      <c r="H160" s="139"/>
      <c r="I160" s="139"/>
    </row>
    <row r="161" spans="8:9" ht="20.149999999999999" customHeight="1" x14ac:dyDescent="0.25">
      <c r="H161" s="139"/>
      <c r="I161" s="139"/>
    </row>
    <row r="162" spans="8:9" ht="20.149999999999999" customHeight="1" x14ac:dyDescent="0.25">
      <c r="H162" s="139"/>
      <c r="I162" s="139"/>
    </row>
    <row r="163" spans="8:9" ht="20.149999999999999" customHeight="1" x14ac:dyDescent="0.25">
      <c r="H163" s="139"/>
      <c r="I163" s="139"/>
    </row>
    <row r="164" spans="8:9" ht="20.149999999999999" customHeight="1" x14ac:dyDescent="0.25">
      <c r="H164" s="139"/>
      <c r="I164" s="139"/>
    </row>
    <row r="165" spans="8:9" ht="20.149999999999999" customHeight="1" x14ac:dyDescent="0.25">
      <c r="H165" s="139"/>
      <c r="I165" s="139"/>
    </row>
    <row r="166" spans="8:9" ht="20.149999999999999" customHeight="1" x14ac:dyDescent="0.25">
      <c r="H166" s="139"/>
      <c r="I166" s="139"/>
    </row>
    <row r="167" spans="8:9" ht="20.149999999999999" customHeight="1" x14ac:dyDescent="0.25">
      <c r="H167" s="139"/>
      <c r="I167" s="139"/>
    </row>
    <row r="168" spans="8:9" ht="20.149999999999999" customHeight="1" x14ac:dyDescent="0.25">
      <c r="H168" s="139"/>
      <c r="I168" s="139"/>
    </row>
    <row r="169" spans="8:9" ht="20.149999999999999" customHeight="1" x14ac:dyDescent="0.25">
      <c r="H169" s="139"/>
      <c r="I169" s="139"/>
    </row>
    <row r="170" spans="8:9" ht="20.149999999999999" customHeight="1" x14ac:dyDescent="0.25">
      <c r="H170" s="139"/>
      <c r="I170" s="139"/>
    </row>
    <row r="171" spans="8:9" ht="20.149999999999999" customHeight="1" x14ac:dyDescent="0.25">
      <c r="H171" s="139"/>
      <c r="I171" s="139"/>
    </row>
    <row r="172" spans="8:9" ht="20.149999999999999" customHeight="1" x14ac:dyDescent="0.25">
      <c r="H172" s="139"/>
      <c r="I172" s="139"/>
    </row>
    <row r="173" spans="8:9" ht="20.149999999999999" customHeight="1" x14ac:dyDescent="0.25">
      <c r="H173" s="139"/>
      <c r="I173" s="139"/>
    </row>
    <row r="174" spans="8:9" ht="20.149999999999999" customHeight="1" x14ac:dyDescent="0.25">
      <c r="H174" s="139"/>
      <c r="I174" s="139"/>
    </row>
    <row r="175" spans="8:9" ht="20.149999999999999" customHeight="1" x14ac:dyDescent="0.25">
      <c r="H175" s="139"/>
      <c r="I175" s="139"/>
    </row>
    <row r="176" spans="8:9" ht="20.149999999999999" customHeight="1" x14ac:dyDescent="0.25">
      <c r="H176" s="139"/>
      <c r="I176" s="139"/>
    </row>
    <row r="177" spans="3:9" ht="20.149999999999999" customHeight="1" x14ac:dyDescent="0.25">
      <c r="H177" s="139"/>
      <c r="I177" s="139"/>
    </row>
    <row r="178" spans="3:9" ht="20.149999999999999" customHeight="1" x14ac:dyDescent="0.25">
      <c r="H178" s="139"/>
      <c r="I178" s="139"/>
    </row>
    <row r="179" spans="3:9" ht="20.149999999999999" customHeight="1" x14ac:dyDescent="0.25">
      <c r="H179" s="139"/>
      <c r="I179" s="139"/>
    </row>
    <row r="180" spans="3:9" ht="20.149999999999999" customHeight="1" x14ac:dyDescent="0.25">
      <c r="H180" s="139"/>
      <c r="I180" s="139"/>
    </row>
    <row r="181" spans="3:9" ht="20.149999999999999" customHeight="1" x14ac:dyDescent="0.25">
      <c r="H181" s="139"/>
      <c r="I181" s="139"/>
    </row>
    <row r="182" spans="3:9" ht="20.149999999999999" customHeight="1" x14ac:dyDescent="0.25">
      <c r="H182" s="139"/>
      <c r="I182" s="139"/>
    </row>
    <row r="183" spans="3:9" ht="20.149999999999999" customHeight="1" x14ac:dyDescent="0.25">
      <c r="H183" s="139"/>
      <c r="I183" s="139"/>
    </row>
    <row r="184" spans="3:9" ht="20.149999999999999" customHeight="1" x14ac:dyDescent="0.25">
      <c r="H184" s="139"/>
      <c r="I184" s="139"/>
    </row>
    <row r="185" spans="3:9" ht="20.149999999999999" customHeight="1" x14ac:dyDescent="0.25">
      <c r="H185" s="139"/>
      <c r="I185" s="139"/>
    </row>
    <row r="186" spans="3:9" ht="20.149999999999999" customHeight="1" x14ac:dyDescent="0.25">
      <c r="H186" s="139"/>
      <c r="I186" s="139"/>
    </row>
    <row r="187" spans="3:9" ht="20.149999999999999" customHeight="1" x14ac:dyDescent="0.25">
      <c r="C187" s="81">
        <v>4</v>
      </c>
      <c r="H187" s="139"/>
      <c r="I187" s="139"/>
    </row>
    <row r="188" spans="3:9" ht="20.149999999999999" customHeight="1" x14ac:dyDescent="0.25">
      <c r="H188" s="139"/>
      <c r="I188" s="139"/>
    </row>
    <row r="189" spans="3:9" ht="20.149999999999999" customHeight="1" x14ac:dyDescent="0.25">
      <c r="H189" s="139"/>
      <c r="I189" s="139"/>
    </row>
    <row r="190" spans="3:9" ht="20.149999999999999" customHeight="1" x14ac:dyDescent="0.25">
      <c r="H190" s="139"/>
      <c r="I190" s="139"/>
    </row>
    <row r="191" spans="3:9" ht="20.149999999999999" customHeight="1" x14ac:dyDescent="0.25">
      <c r="H191" s="139"/>
      <c r="I191" s="139"/>
    </row>
    <row r="192" spans="3:9" ht="20.149999999999999" customHeight="1" x14ac:dyDescent="0.25">
      <c r="H192" s="139"/>
      <c r="I192" s="139"/>
    </row>
    <row r="193" spans="8:9" ht="20.149999999999999" customHeight="1" x14ac:dyDescent="0.25">
      <c r="H193" s="139"/>
      <c r="I193" s="139"/>
    </row>
    <row r="194" spans="8:9" ht="20.149999999999999" customHeight="1" x14ac:dyDescent="0.25">
      <c r="H194" s="139"/>
      <c r="I194" s="139"/>
    </row>
    <row r="195" spans="8:9" ht="20.149999999999999" customHeight="1" x14ac:dyDescent="0.25">
      <c r="H195" s="139"/>
      <c r="I195" s="139"/>
    </row>
    <row r="196" spans="8:9" ht="20.149999999999999" customHeight="1" x14ac:dyDescent="0.25">
      <c r="H196" s="139"/>
      <c r="I196" s="139"/>
    </row>
    <row r="197" spans="8:9" ht="20.149999999999999" customHeight="1" x14ac:dyDescent="0.25">
      <c r="H197" s="139"/>
      <c r="I197" s="139"/>
    </row>
    <row r="198" spans="8:9" ht="20.149999999999999" customHeight="1" x14ac:dyDescent="0.25">
      <c r="H198" s="139"/>
      <c r="I198" s="139"/>
    </row>
    <row r="199" spans="8:9" ht="20.149999999999999" customHeight="1" x14ac:dyDescent="0.25">
      <c r="H199" s="139"/>
      <c r="I199" s="139"/>
    </row>
    <row r="200" spans="8:9" ht="20.149999999999999" customHeight="1" x14ac:dyDescent="0.25">
      <c r="H200" s="139"/>
      <c r="I200" s="139"/>
    </row>
    <row r="201" spans="8:9" ht="20.149999999999999" customHeight="1" x14ac:dyDescent="0.25">
      <c r="H201" s="139"/>
      <c r="I201" s="139"/>
    </row>
    <row r="202" spans="8:9" ht="20.149999999999999" customHeight="1" x14ac:dyDescent="0.25">
      <c r="H202" s="139"/>
      <c r="I202" s="139"/>
    </row>
    <row r="203" spans="8:9" ht="20.149999999999999" customHeight="1" x14ac:dyDescent="0.25">
      <c r="H203" s="139"/>
      <c r="I203" s="139"/>
    </row>
    <row r="204" spans="8:9" ht="20.149999999999999" customHeight="1" x14ac:dyDescent="0.25">
      <c r="H204" s="139"/>
      <c r="I204" s="139"/>
    </row>
    <row r="205" spans="8:9" ht="20.149999999999999" customHeight="1" x14ac:dyDescent="0.25">
      <c r="H205" s="139"/>
      <c r="I205" s="139"/>
    </row>
    <row r="206" spans="8:9" ht="20.149999999999999" customHeight="1" x14ac:dyDescent="0.25">
      <c r="H206" s="139"/>
      <c r="I206" s="139"/>
    </row>
    <row r="207" spans="8:9" ht="20.149999999999999" customHeight="1" x14ac:dyDescent="0.25">
      <c r="H207" s="139"/>
      <c r="I207" s="139"/>
    </row>
    <row r="208" spans="8:9" ht="20.149999999999999" customHeight="1" x14ac:dyDescent="0.25">
      <c r="H208" s="139"/>
      <c r="I208" s="139"/>
    </row>
    <row r="209" spans="8:9" ht="20.149999999999999" customHeight="1" x14ac:dyDescent="0.25">
      <c r="H209" s="139"/>
      <c r="I209" s="139"/>
    </row>
    <row r="210" spans="8:9" ht="20.149999999999999" customHeight="1" x14ac:dyDescent="0.25">
      <c r="H210" s="139"/>
      <c r="I210" s="139"/>
    </row>
    <row r="211" spans="8:9" ht="20.149999999999999" customHeight="1" x14ac:dyDescent="0.25">
      <c r="H211" s="139"/>
      <c r="I211" s="139"/>
    </row>
    <row r="212" spans="8:9" ht="20.149999999999999" customHeight="1" x14ac:dyDescent="0.25">
      <c r="H212" s="139"/>
      <c r="I212" s="139"/>
    </row>
    <row r="213" spans="8:9" ht="20.149999999999999" customHeight="1" x14ac:dyDescent="0.25">
      <c r="H213" s="139"/>
      <c r="I213" s="139"/>
    </row>
    <row r="214" spans="8:9" ht="20.149999999999999" customHeight="1" x14ac:dyDescent="0.25">
      <c r="H214" s="139"/>
      <c r="I214" s="139"/>
    </row>
    <row r="215" spans="8:9" ht="20.149999999999999" customHeight="1" x14ac:dyDescent="0.25">
      <c r="H215" s="139"/>
      <c r="I215" s="139"/>
    </row>
    <row r="216" spans="8:9" ht="20.149999999999999" customHeight="1" x14ac:dyDescent="0.25">
      <c r="H216" s="139"/>
      <c r="I216" s="139"/>
    </row>
    <row r="217" spans="8:9" ht="20.149999999999999" customHeight="1" x14ac:dyDescent="0.25">
      <c r="H217" s="139"/>
      <c r="I217" s="139"/>
    </row>
    <row r="218" spans="8:9" ht="20.149999999999999" customHeight="1" x14ac:dyDescent="0.25">
      <c r="H218" s="139"/>
      <c r="I218" s="139"/>
    </row>
    <row r="219" spans="8:9" ht="20.149999999999999" customHeight="1" x14ac:dyDescent="0.25">
      <c r="H219" s="139"/>
      <c r="I219" s="139"/>
    </row>
    <row r="220" spans="8:9" ht="20.149999999999999" customHeight="1" x14ac:dyDescent="0.25">
      <c r="H220" s="139"/>
      <c r="I220" s="139"/>
    </row>
    <row r="221" spans="8:9" ht="20.149999999999999" customHeight="1" x14ac:dyDescent="0.25">
      <c r="H221" s="139"/>
      <c r="I221" s="139"/>
    </row>
    <row r="222" spans="8:9" ht="20.149999999999999" customHeight="1" x14ac:dyDescent="0.25">
      <c r="H222" s="139"/>
      <c r="I222" s="139"/>
    </row>
    <row r="223" spans="8:9" ht="20.149999999999999" customHeight="1" x14ac:dyDescent="0.25">
      <c r="H223" s="139"/>
      <c r="I223" s="139"/>
    </row>
    <row r="224" spans="8:9" ht="20.149999999999999" customHeight="1" x14ac:dyDescent="0.25">
      <c r="H224" s="139"/>
      <c r="I224" s="139"/>
    </row>
    <row r="225" spans="3:9" ht="20.149999999999999" customHeight="1" x14ac:dyDescent="0.25">
      <c r="H225" s="139"/>
      <c r="I225" s="139"/>
    </row>
    <row r="226" spans="3:9" ht="20.149999999999999" customHeight="1" x14ac:dyDescent="0.25">
      <c r="H226" s="139"/>
      <c r="I226" s="139"/>
    </row>
    <row r="227" spans="3:9" ht="20.149999999999999" customHeight="1" x14ac:dyDescent="0.25">
      <c r="H227" s="139"/>
      <c r="I227" s="139"/>
    </row>
    <row r="228" spans="3:9" ht="20.149999999999999" customHeight="1" x14ac:dyDescent="0.25">
      <c r="H228" s="139"/>
      <c r="I228" s="139"/>
    </row>
    <row r="229" spans="3:9" ht="20.149999999999999" customHeight="1" x14ac:dyDescent="0.25">
      <c r="H229" s="139"/>
      <c r="I229" s="139"/>
    </row>
    <row r="230" spans="3:9" ht="20.149999999999999" customHeight="1" x14ac:dyDescent="0.25">
      <c r="H230" s="139"/>
      <c r="I230" s="139"/>
    </row>
    <row r="231" spans="3:9" ht="20.149999999999999" customHeight="1" x14ac:dyDescent="0.25">
      <c r="H231" s="139"/>
      <c r="I231" s="139"/>
    </row>
    <row r="232" spans="3:9" ht="20.149999999999999" customHeight="1" x14ac:dyDescent="0.25">
      <c r="H232" s="139"/>
      <c r="I232" s="139"/>
    </row>
    <row r="233" spans="3:9" ht="20.149999999999999" customHeight="1" x14ac:dyDescent="0.25">
      <c r="H233" s="139"/>
      <c r="I233" s="139"/>
    </row>
    <row r="234" spans="3:9" ht="20.149999999999999" customHeight="1" x14ac:dyDescent="0.25">
      <c r="H234" s="139"/>
      <c r="I234" s="139"/>
    </row>
    <row r="235" spans="3:9" ht="20.149999999999999" customHeight="1" x14ac:dyDescent="0.25">
      <c r="H235" s="139"/>
      <c r="I235" s="139"/>
    </row>
    <row r="236" spans="3:9" ht="20.149999999999999" customHeight="1" x14ac:dyDescent="0.25">
      <c r="H236" s="139"/>
      <c r="I236" s="139"/>
    </row>
    <row r="237" spans="3:9" ht="20.149999999999999" customHeight="1" x14ac:dyDescent="0.25">
      <c r="C237" s="81">
        <v>5</v>
      </c>
      <c r="H237" s="139"/>
      <c r="I237" s="139"/>
    </row>
    <row r="238" spans="3:9" ht="20.149999999999999" customHeight="1" x14ac:dyDescent="0.25">
      <c r="H238" s="139"/>
      <c r="I238" s="139"/>
    </row>
    <row r="239" spans="3:9" ht="20.149999999999999" customHeight="1" x14ac:dyDescent="0.25">
      <c r="H239" s="139"/>
      <c r="I239" s="139"/>
    </row>
    <row r="240" spans="3:9" ht="20.149999999999999" customHeight="1" x14ac:dyDescent="0.25">
      <c r="H240" s="139"/>
      <c r="I240" s="139"/>
    </row>
    <row r="241" spans="8:9" ht="20.149999999999999" customHeight="1" x14ac:dyDescent="0.25">
      <c r="H241" s="139"/>
      <c r="I241" s="139"/>
    </row>
    <row r="242" spans="8:9" ht="20.149999999999999" customHeight="1" x14ac:dyDescent="0.25">
      <c r="H242" s="139"/>
      <c r="I242" s="139"/>
    </row>
    <row r="243" spans="8:9" ht="20.149999999999999" customHeight="1" x14ac:dyDescent="0.25">
      <c r="H243" s="139"/>
      <c r="I243" s="139"/>
    </row>
    <row r="244" spans="8:9" ht="20.149999999999999" customHeight="1" x14ac:dyDescent="0.25">
      <c r="H244" s="139"/>
      <c r="I244" s="139"/>
    </row>
    <row r="245" spans="8:9" ht="20.149999999999999" customHeight="1" x14ac:dyDescent="0.25">
      <c r="H245" s="139"/>
      <c r="I245" s="139"/>
    </row>
    <row r="246" spans="8:9" ht="20.149999999999999" customHeight="1" x14ac:dyDescent="0.25">
      <c r="H246" s="139"/>
      <c r="I246" s="139"/>
    </row>
    <row r="247" spans="8:9" ht="20.149999999999999" customHeight="1" x14ac:dyDescent="0.25">
      <c r="H247" s="139"/>
      <c r="I247" s="139"/>
    </row>
    <row r="248" spans="8:9" ht="20.149999999999999" customHeight="1" x14ac:dyDescent="0.25">
      <c r="H248" s="139"/>
      <c r="I248" s="139"/>
    </row>
    <row r="249" spans="8:9" ht="20.149999999999999" customHeight="1" x14ac:dyDescent="0.25">
      <c r="H249" s="139"/>
      <c r="I249" s="139"/>
    </row>
    <row r="250" spans="8:9" ht="20.149999999999999" customHeight="1" x14ac:dyDescent="0.25">
      <c r="H250" s="139"/>
      <c r="I250" s="139"/>
    </row>
    <row r="251" spans="8:9" ht="20.149999999999999" customHeight="1" x14ac:dyDescent="0.25">
      <c r="H251" s="139"/>
      <c r="I251" s="139"/>
    </row>
    <row r="252" spans="8:9" ht="20.149999999999999" customHeight="1" x14ac:dyDescent="0.25">
      <c r="H252" s="139"/>
      <c r="I252" s="139"/>
    </row>
    <row r="253" spans="8:9" ht="20.149999999999999" customHeight="1" x14ac:dyDescent="0.25">
      <c r="H253" s="139"/>
      <c r="I253" s="139"/>
    </row>
    <row r="254" spans="8:9" ht="20.149999999999999" customHeight="1" x14ac:dyDescent="0.25">
      <c r="H254" s="139"/>
      <c r="I254" s="139"/>
    </row>
    <row r="255" spans="8:9" ht="20.149999999999999" customHeight="1" x14ac:dyDescent="0.25">
      <c r="H255" s="139"/>
      <c r="I255" s="139"/>
    </row>
    <row r="256" spans="8:9" ht="20.149999999999999" customHeight="1" x14ac:dyDescent="0.25">
      <c r="H256" s="139"/>
      <c r="I256" s="139"/>
    </row>
    <row r="257" spans="8:9" ht="20.149999999999999" customHeight="1" x14ac:dyDescent="0.25">
      <c r="H257" s="139"/>
      <c r="I257" s="139"/>
    </row>
    <row r="258" spans="8:9" ht="20.149999999999999" customHeight="1" x14ac:dyDescent="0.25">
      <c r="H258" s="139"/>
      <c r="I258" s="139"/>
    </row>
    <row r="259" spans="8:9" ht="20.149999999999999" customHeight="1" x14ac:dyDescent="0.25">
      <c r="H259" s="139"/>
      <c r="I259" s="139"/>
    </row>
    <row r="260" spans="8:9" ht="20.149999999999999" customHeight="1" x14ac:dyDescent="0.25">
      <c r="H260" s="139"/>
      <c r="I260" s="139"/>
    </row>
    <row r="261" spans="8:9" ht="20.149999999999999" customHeight="1" x14ac:dyDescent="0.25">
      <c r="H261" s="139"/>
      <c r="I261" s="139"/>
    </row>
    <row r="262" spans="8:9" ht="20.149999999999999" customHeight="1" x14ac:dyDescent="0.25">
      <c r="H262" s="139"/>
      <c r="I262" s="139"/>
    </row>
    <row r="263" spans="8:9" ht="20.149999999999999" customHeight="1" x14ac:dyDescent="0.25">
      <c r="H263" s="139"/>
      <c r="I263" s="139"/>
    </row>
    <row r="264" spans="8:9" ht="20.149999999999999" customHeight="1" x14ac:dyDescent="0.25">
      <c r="H264" s="139"/>
      <c r="I264" s="139"/>
    </row>
    <row r="265" spans="8:9" ht="20.149999999999999" customHeight="1" x14ac:dyDescent="0.25">
      <c r="H265" s="139"/>
      <c r="I265" s="139"/>
    </row>
    <row r="266" spans="8:9" ht="20.149999999999999" customHeight="1" x14ac:dyDescent="0.25">
      <c r="H266" s="139"/>
      <c r="I266" s="139"/>
    </row>
    <row r="267" spans="8:9" ht="20.149999999999999" customHeight="1" x14ac:dyDescent="0.25">
      <c r="H267" s="139"/>
      <c r="I267" s="139"/>
    </row>
    <row r="268" spans="8:9" ht="20.149999999999999" customHeight="1" x14ac:dyDescent="0.25">
      <c r="H268" s="139"/>
      <c r="I268" s="139"/>
    </row>
    <row r="269" spans="8:9" ht="20.149999999999999" customHeight="1" x14ac:dyDescent="0.25">
      <c r="H269" s="139"/>
      <c r="I269" s="139"/>
    </row>
    <row r="270" spans="8:9" ht="20.149999999999999" customHeight="1" x14ac:dyDescent="0.25">
      <c r="H270" s="139"/>
      <c r="I270" s="139"/>
    </row>
    <row r="271" spans="8:9" ht="20.149999999999999" customHeight="1" x14ac:dyDescent="0.25">
      <c r="H271" s="139"/>
      <c r="I271" s="139"/>
    </row>
    <row r="272" spans="8:9" ht="20.149999999999999" customHeight="1" x14ac:dyDescent="0.25">
      <c r="H272" s="139"/>
      <c r="I272" s="139"/>
    </row>
    <row r="273" spans="3:9" ht="20.149999999999999" customHeight="1" x14ac:dyDescent="0.25">
      <c r="H273" s="139"/>
      <c r="I273" s="139"/>
    </row>
    <row r="274" spans="3:9" ht="20.149999999999999" customHeight="1" x14ac:dyDescent="0.25">
      <c r="H274" s="139"/>
      <c r="I274" s="139"/>
    </row>
    <row r="275" spans="3:9" ht="20.149999999999999" customHeight="1" x14ac:dyDescent="0.25">
      <c r="H275" s="139"/>
      <c r="I275" s="139"/>
    </row>
    <row r="276" spans="3:9" ht="20.149999999999999" customHeight="1" x14ac:dyDescent="0.25">
      <c r="H276" s="139"/>
      <c r="I276" s="139"/>
    </row>
    <row r="277" spans="3:9" ht="20.149999999999999" customHeight="1" x14ac:dyDescent="0.25">
      <c r="H277" s="139"/>
      <c r="I277" s="139"/>
    </row>
    <row r="278" spans="3:9" ht="20.149999999999999" customHeight="1" x14ac:dyDescent="0.25">
      <c r="H278" s="139"/>
      <c r="I278" s="139"/>
    </row>
    <row r="279" spans="3:9" ht="20.149999999999999" customHeight="1" x14ac:dyDescent="0.25">
      <c r="H279" s="139"/>
      <c r="I279" s="139"/>
    </row>
    <row r="280" spans="3:9" ht="20.149999999999999" customHeight="1" x14ac:dyDescent="0.25">
      <c r="H280" s="139"/>
      <c r="I280" s="139"/>
    </row>
    <row r="281" spans="3:9" ht="20.149999999999999" customHeight="1" x14ac:dyDescent="0.25">
      <c r="H281" s="139"/>
      <c r="I281" s="139"/>
    </row>
    <row r="282" spans="3:9" ht="20.149999999999999" customHeight="1" x14ac:dyDescent="0.25">
      <c r="H282" s="139"/>
      <c r="I282" s="139"/>
    </row>
    <row r="283" spans="3:9" ht="20.149999999999999" customHeight="1" x14ac:dyDescent="0.25">
      <c r="H283" s="139"/>
      <c r="I283" s="139"/>
    </row>
    <row r="284" spans="3:9" ht="20.149999999999999" customHeight="1" x14ac:dyDescent="0.25">
      <c r="H284" s="139"/>
      <c r="I284" s="139"/>
    </row>
    <row r="285" spans="3:9" ht="20.149999999999999" customHeight="1" x14ac:dyDescent="0.25">
      <c r="H285" s="139"/>
      <c r="I285" s="139"/>
    </row>
    <row r="286" spans="3:9" ht="20.149999999999999" customHeight="1" x14ac:dyDescent="0.25">
      <c r="H286" s="139"/>
      <c r="I286" s="139"/>
    </row>
    <row r="287" spans="3:9" ht="20.149999999999999" customHeight="1" x14ac:dyDescent="0.25">
      <c r="C287" s="81">
        <v>5</v>
      </c>
    </row>
    <row r="337" spans="3:3" ht="20.149999999999999" customHeight="1" x14ac:dyDescent="0.25">
      <c r="C337" s="81">
        <v>5</v>
      </c>
    </row>
    <row r="387" spans="3:3" ht="20.149999999999999" customHeight="1" x14ac:dyDescent="0.25">
      <c r="C387" s="81">
        <v>5</v>
      </c>
    </row>
    <row r="437" spans="3:3" ht="20.149999999999999" customHeight="1" x14ac:dyDescent="0.25">
      <c r="C437" s="81">
        <v>5</v>
      </c>
    </row>
    <row r="487" spans="3:3" ht="20.149999999999999" customHeight="1" x14ac:dyDescent="0.25">
      <c r="C487" s="81">
        <v>5</v>
      </c>
    </row>
    <row r="537" spans="3:3" ht="20.149999999999999" customHeight="1" x14ac:dyDescent="0.25">
      <c r="C537" s="81">
        <v>5</v>
      </c>
    </row>
    <row r="587" spans="3:3" ht="20.149999999999999" customHeight="1" x14ac:dyDescent="0.25">
      <c r="C587" s="81">
        <v>5</v>
      </c>
    </row>
    <row r="637" spans="3:3" ht="20.149999999999999" customHeight="1" x14ac:dyDescent="0.25">
      <c r="C637" s="81">
        <v>5</v>
      </c>
    </row>
    <row r="687" spans="3:3" ht="20.149999999999999" customHeight="1" x14ac:dyDescent="0.25">
      <c r="C687" s="81">
        <v>5</v>
      </c>
    </row>
    <row r="737" spans="3:3" ht="20.149999999999999" customHeight="1" x14ac:dyDescent="0.25">
      <c r="C737" s="81">
        <v>5</v>
      </c>
    </row>
    <row r="787" spans="3:3" ht="20.149999999999999" customHeight="1" x14ac:dyDescent="0.25">
      <c r="C787" s="81">
        <v>5</v>
      </c>
    </row>
    <row r="788" spans="3:3" ht="20.149999999999999" customHeight="1" x14ac:dyDescent="0.25">
      <c r="C788" s="81" t="str">
        <f>Datos!B51</f>
        <v>3.8</v>
      </c>
    </row>
    <row r="837" spans="3:3" ht="20.149999999999999" customHeight="1" x14ac:dyDescent="0.25">
      <c r="C837" s="81">
        <v>5</v>
      </c>
    </row>
    <row r="838" spans="3:3" ht="20.149999999999999" customHeight="1" x14ac:dyDescent="0.25">
      <c r="C838" s="81" t="str">
        <f>Datos!B52</f>
        <v>3.9</v>
      </c>
    </row>
    <row r="887" spans="3:3" ht="20.149999999999999" customHeight="1" x14ac:dyDescent="0.25">
      <c r="C887" s="81">
        <v>5</v>
      </c>
    </row>
    <row r="888" spans="3:3" ht="20.149999999999999" customHeight="1" x14ac:dyDescent="0.25">
      <c r="C888" s="81" t="str">
        <f>Datos!B53</f>
        <v>4</v>
      </c>
    </row>
    <row r="937" spans="3:3" ht="20.149999999999999" customHeight="1" x14ac:dyDescent="0.25">
      <c r="C937" s="81">
        <v>5</v>
      </c>
    </row>
    <row r="938" spans="3:3" ht="20.149999999999999" customHeight="1" x14ac:dyDescent="0.25">
      <c r="C938" s="81" t="str">
        <f>Datos!B54</f>
        <v>4.1</v>
      </c>
    </row>
    <row r="988" spans="3:3" ht="20.149999999999999" customHeight="1" x14ac:dyDescent="0.25">
      <c r="C988" s="81" t="str">
        <f>Datos!B57</f>
        <v>4.4</v>
      </c>
    </row>
    <row r="1037" spans="3:3" ht="20.149999999999999" customHeight="1" x14ac:dyDescent="0.25">
      <c r="C1037" s="81">
        <v>7</v>
      </c>
    </row>
    <row r="1038" spans="3:3" ht="20.149999999999999" customHeight="1" x14ac:dyDescent="0.25">
      <c r="C1038" s="81" t="str">
        <f>Datos!B59</f>
        <v>5</v>
      </c>
    </row>
    <row r="1088" spans="3:3" ht="20.149999999999999" customHeight="1" x14ac:dyDescent="0.25">
      <c r="C1088" s="81" t="str">
        <f>Datos!B60</f>
        <v>5.1</v>
      </c>
    </row>
    <row r="1137" spans="3:3" ht="20.149999999999999" customHeight="1" x14ac:dyDescent="0.25">
      <c r="C1137" s="81">
        <v>8</v>
      </c>
    </row>
    <row r="1138" spans="3:3" ht="20.149999999999999" customHeight="1" x14ac:dyDescent="0.25">
      <c r="C1138" s="81" t="str">
        <f>Datos!B62</f>
        <v>6.1</v>
      </c>
    </row>
    <row r="1187" spans="3:3" ht="20.149999999999999" customHeight="1" x14ac:dyDescent="0.25">
      <c r="C1187" s="81">
        <v>8</v>
      </c>
    </row>
    <row r="1188" spans="3:3" ht="20.149999999999999" customHeight="1" x14ac:dyDescent="0.25">
      <c r="C1188" s="81" t="str">
        <f>Datos!B63</f>
        <v>7</v>
      </c>
    </row>
    <row r="1237" spans="3:3" ht="20.149999999999999" customHeight="1" x14ac:dyDescent="0.25">
      <c r="C1237" s="81">
        <v>8</v>
      </c>
    </row>
    <row r="1238" spans="3:3" ht="20.149999999999999" customHeight="1" x14ac:dyDescent="0.25">
      <c r="C1238" s="81" t="str">
        <f>Datos!B64</f>
        <v>7.1</v>
      </c>
    </row>
    <row r="1287" spans="3:3" ht="20.149999999999999" customHeight="1" x14ac:dyDescent="0.25">
      <c r="C1287" s="81">
        <v>8</v>
      </c>
    </row>
    <row r="1288" spans="3:3" ht="20.149999999999999" customHeight="1" x14ac:dyDescent="0.25">
      <c r="C1288" s="81" t="str">
        <f>Datos!B65</f>
        <v>7.1.1</v>
      </c>
    </row>
    <row r="1337" spans="3:3" ht="20.149999999999999" customHeight="1" x14ac:dyDescent="0.25">
      <c r="C1337" s="81">
        <v>8</v>
      </c>
    </row>
    <row r="1338" spans="3:3" ht="20.149999999999999" customHeight="1" x14ac:dyDescent="0.25">
      <c r="C1338" s="81" t="str">
        <f>Datos!B66</f>
        <v>7.1.3</v>
      </c>
    </row>
    <row r="1388" spans="3:3" ht="20.149999999999999" customHeight="1" x14ac:dyDescent="0.25">
      <c r="C1388" s="81" t="str">
        <f>Datos!B67</f>
        <v>7.1.4</v>
      </c>
    </row>
    <row r="1438" spans="3:3" ht="20.149999999999999" customHeight="1" x14ac:dyDescent="0.25">
      <c r="C1438" s="81" t="str">
        <f>Datos!B68</f>
        <v>7.1.5</v>
      </c>
    </row>
    <row r="1488" spans="3:3" ht="20.149999999999999" customHeight="1" x14ac:dyDescent="0.25">
      <c r="C1488" s="81" t="str">
        <f>Datos!B69</f>
        <v>7.1.6</v>
      </c>
    </row>
    <row r="1537" spans="3:3" ht="20.149999999999999" customHeight="1" x14ac:dyDescent="0.25">
      <c r="C1537" s="81">
        <v>12</v>
      </c>
    </row>
    <row r="1538" spans="3:3" ht="20.149999999999999" customHeight="1" x14ac:dyDescent="0.25">
      <c r="C1538" s="81" t="str">
        <f>Datos!B71</f>
        <v>7.1.8</v>
      </c>
    </row>
    <row r="1587" spans="3:3" ht="20.149999999999999" customHeight="1" x14ac:dyDescent="0.25">
      <c r="C1587" s="81">
        <v>12</v>
      </c>
    </row>
    <row r="1588" spans="3:3" ht="20.149999999999999" customHeight="1" x14ac:dyDescent="0.25">
      <c r="C1588" s="81" t="str">
        <f>Datos!B72</f>
        <v>7.1.9</v>
      </c>
    </row>
    <row r="1637" spans="3:3" ht="20.149999999999999" customHeight="1" x14ac:dyDescent="0.25">
      <c r="C1637" s="81">
        <v>12</v>
      </c>
    </row>
    <row r="1638" spans="3:3" ht="20.149999999999999" customHeight="1" x14ac:dyDescent="0.25">
      <c r="C1638" s="81" t="str">
        <f>Datos!B73</f>
        <v>7.2</v>
      </c>
    </row>
    <row r="1687" spans="3:3" ht="20.149999999999999" customHeight="1" x14ac:dyDescent="0.25">
      <c r="C1687" s="81">
        <v>12</v>
      </c>
    </row>
    <row r="1688" spans="3:3" ht="20.149999999999999" customHeight="1" x14ac:dyDescent="0.25">
      <c r="C1688" s="81" t="str">
        <f>Datos!B74</f>
        <v>7.2.1</v>
      </c>
    </row>
    <row r="1737" spans="3:3" ht="20.149999999999999" customHeight="1" x14ac:dyDescent="0.25">
      <c r="C1737" s="81">
        <v>12</v>
      </c>
    </row>
    <row r="1738" spans="3:3" ht="20.149999999999999" customHeight="1" x14ac:dyDescent="0.25">
      <c r="C1738" s="81" t="str">
        <f>Datos!B75</f>
        <v>8</v>
      </c>
    </row>
    <row r="1787" spans="3:3" ht="20.149999999999999" customHeight="1" x14ac:dyDescent="0.25">
      <c r="C1787" s="81">
        <v>13</v>
      </c>
    </row>
    <row r="1788" spans="3:3" ht="20.149999999999999" customHeight="1" x14ac:dyDescent="0.25">
      <c r="C1788" s="81" t="str">
        <f>Datos!B77</f>
        <v>8.1.1</v>
      </c>
    </row>
    <row r="1837" spans="3:3" ht="20.149999999999999" customHeight="1" x14ac:dyDescent="0.25">
      <c r="C1837" s="81">
        <v>13</v>
      </c>
    </row>
    <row r="1838" spans="3:3" ht="20.149999999999999" customHeight="1" x14ac:dyDescent="0.25">
      <c r="C1838" s="81" t="str">
        <f>Datos!B78</f>
        <v>8.2</v>
      </c>
    </row>
  </sheetData>
  <mergeCells count="9">
    <mergeCell ref="A1:E1"/>
    <mergeCell ref="A12:E12"/>
    <mergeCell ref="G23:H23"/>
    <mergeCell ref="J23:J24"/>
    <mergeCell ref="B21:E21"/>
    <mergeCell ref="B23:B24"/>
    <mergeCell ref="C23:C24"/>
    <mergeCell ref="D23:D24"/>
    <mergeCell ref="E23:E24"/>
  </mergeCells>
  <phoneticPr fontId="42" type="noConversion"/>
  <conditionalFormatting sqref="D15:D18">
    <cfRule type="expression" dxfId="130" priority="23" stopIfTrue="1">
      <formula>#REF!=1</formula>
    </cfRule>
  </conditionalFormatting>
  <conditionalFormatting sqref="B26:B120">
    <cfRule type="expression" dxfId="129" priority="24" stopIfTrue="1">
      <formula>#REF!&gt;0</formula>
    </cfRule>
    <cfRule type="expression" dxfId="128" priority="25" stopIfTrue="1">
      <formula>#REF!&gt;0</formula>
    </cfRule>
    <cfRule type="expression" dxfId="127" priority="26" stopIfTrue="1">
      <formula>#REF!&gt;0</formula>
    </cfRule>
  </conditionalFormatting>
  <conditionalFormatting sqref="D15:D18">
    <cfRule type="expression" dxfId="126" priority="31" stopIfTrue="1">
      <formula>#REF!=1</formula>
    </cfRule>
  </conditionalFormatting>
  <conditionalFormatting sqref="C26:C120">
    <cfRule type="expression" dxfId="125" priority="7" stopIfTrue="1">
      <formula>#REF!&gt;0</formula>
    </cfRule>
    <cfRule type="expression" dxfId="124" priority="8" stopIfTrue="1">
      <formula>#REF!&gt;0</formula>
    </cfRule>
    <cfRule type="expression" dxfId="123" priority="9"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200-000000000000}">
          <x14:formula1>
            <xm:f>'Items - Códigos'!$B:$B</xm:f>
          </x14:formula1>
          <xm:sqref>J26:J79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pageSetUpPr fitToPage="1"/>
  </sheetPr>
  <dimension ref="A1:I2092"/>
  <sheetViews>
    <sheetView showGridLines="0" showZeros="0" view="pageBreakPreview" topLeftCell="A115" zoomScale="90" zoomScaleNormal="90" zoomScaleSheetLayoutView="90" workbookViewId="0">
      <selection activeCell="B127" sqref="A1:I127"/>
    </sheetView>
  </sheetViews>
  <sheetFormatPr baseColWidth="10" defaultColWidth="11.453125" defaultRowHeight="12.5" x14ac:dyDescent="0.25"/>
  <cols>
    <col min="1" max="1" width="8.7265625" style="150" customWidth="1"/>
    <col min="2" max="3" width="30.7265625" style="150" customWidth="1"/>
    <col min="4" max="4" width="6.7265625" style="150" customWidth="1"/>
    <col min="5" max="5" width="10.7265625" style="150" customWidth="1"/>
    <col min="6" max="7" width="17.7265625" style="150" customWidth="1"/>
    <col min="8" max="8" width="22.7265625" style="150" customWidth="1"/>
    <col min="9" max="9" width="14.7265625" style="150" customWidth="1"/>
    <col min="10" max="16384" width="11.453125" style="150"/>
  </cols>
  <sheetData>
    <row r="1" spans="1:9" ht="20.149999999999999" customHeight="1" x14ac:dyDescent="0.25">
      <c r="A1" s="149" t="s">
        <v>11</v>
      </c>
      <c r="B1" s="149"/>
      <c r="C1" s="149" t="str">
        <f>Comitente</f>
        <v>SUBSECRETARIA DE ARQUITECTURA</v>
      </c>
      <c r="D1" s="149"/>
      <c r="E1" s="149"/>
      <c r="F1" s="149"/>
      <c r="G1" s="149"/>
      <c r="I1" s="151"/>
    </row>
    <row r="2" spans="1:9" s="110" customFormat="1" ht="20.149999999999999" customHeight="1" x14ac:dyDescent="0.25">
      <c r="A2" s="152" t="s">
        <v>12</v>
      </c>
      <c r="B2" s="152"/>
      <c r="C2" s="149" t="str">
        <f>Obra</f>
        <v>PERFORACION DE POZO DE AGUA Y CONST. DE SALA DE BOMBA ESC. AGROIND. 25 DE MAYO</v>
      </c>
      <c r="D2" s="153"/>
      <c r="E2" s="153"/>
      <c r="F2" s="153"/>
      <c r="G2" s="153"/>
      <c r="I2" s="153"/>
    </row>
    <row r="3" spans="1:9" s="110" customFormat="1" ht="20.149999999999999" customHeight="1" x14ac:dyDescent="0.25">
      <c r="A3" s="152" t="s">
        <v>16</v>
      </c>
      <c r="B3" s="152"/>
      <c r="C3" s="311" t="str">
        <f>Ubicación</f>
        <v>Calle San Martin s/n - 25 de Mayo</v>
      </c>
      <c r="D3" s="154"/>
      <c r="E3" s="154"/>
      <c r="F3" s="154"/>
      <c r="G3" s="154"/>
      <c r="I3" s="154"/>
    </row>
    <row r="4" spans="1:9" s="110" customFormat="1" ht="20.149999999999999" customHeight="1" x14ac:dyDescent="0.25">
      <c r="A4" s="152" t="s">
        <v>15</v>
      </c>
      <c r="B4" s="155"/>
      <c r="C4" s="156">
        <f>Licitación_N°</f>
        <v>0</v>
      </c>
    </row>
    <row r="5" spans="1:9" s="110" customFormat="1" ht="20.149999999999999" customHeight="1" x14ac:dyDescent="0.25">
      <c r="A5" s="152" t="s">
        <v>36</v>
      </c>
      <c r="B5" s="155"/>
      <c r="C5" s="157">
        <f>Expediente_N°</f>
        <v>0</v>
      </c>
    </row>
    <row r="6" spans="1:9" s="110" customFormat="1" ht="20.149999999999999" customHeight="1" x14ac:dyDescent="0.25">
      <c r="A6" s="152" t="s">
        <v>18</v>
      </c>
      <c r="B6" s="155"/>
      <c r="C6" s="158">
        <f>P_Oficial</f>
        <v>62335360.549999997</v>
      </c>
    </row>
    <row r="7" spans="1:9" s="110" customFormat="1" ht="20.149999999999999" customHeight="1" x14ac:dyDescent="0.25">
      <c r="A7" s="152" t="s">
        <v>990</v>
      </c>
      <c r="B7" s="155"/>
      <c r="C7" s="159">
        <f>Anticipo_Financiero</f>
        <v>0</v>
      </c>
    </row>
    <row r="8" spans="1:9" s="110" customFormat="1" ht="20.149999999999999" customHeight="1" x14ac:dyDescent="0.25">
      <c r="A8" s="152" t="s">
        <v>989</v>
      </c>
      <c r="B8" s="155"/>
      <c r="C8" s="160">
        <f>Fecha_Base</f>
        <v>0</v>
      </c>
    </row>
    <row r="9" spans="1:9" s="110" customFormat="1" ht="20.149999999999999" customHeight="1" x14ac:dyDescent="0.25">
      <c r="A9" s="152" t="s">
        <v>17</v>
      </c>
      <c r="B9" s="155"/>
      <c r="C9" s="161">
        <f>Plazo_Obra</f>
        <v>120</v>
      </c>
    </row>
    <row r="10" spans="1:9" s="110" customFormat="1" ht="20.149999999999999" customHeight="1" x14ac:dyDescent="0.25">
      <c r="A10" s="152" t="s">
        <v>13</v>
      </c>
      <c r="B10" s="155"/>
      <c r="C10" s="152">
        <f>Contratista</f>
        <v>0</v>
      </c>
    </row>
    <row r="11" spans="1:9" s="110" customFormat="1" ht="20.149999999999999" customHeight="1" x14ac:dyDescent="0.25">
      <c r="A11" s="152" t="s">
        <v>47</v>
      </c>
      <c r="B11" s="155"/>
      <c r="C11" s="162">
        <f>Monto_Oferta</f>
        <v>0</v>
      </c>
    </row>
    <row r="12" spans="1:9" ht="20.149999999999999" customHeight="1" x14ac:dyDescent="0.25"/>
    <row r="13" spans="1:9" ht="20.149999999999999" customHeight="1" x14ac:dyDescent="0.25">
      <c r="A13" s="163" t="s">
        <v>46</v>
      </c>
      <c r="B13" s="164"/>
      <c r="C13" s="164"/>
      <c r="D13" s="164"/>
      <c r="E13" s="164"/>
      <c r="F13" s="164"/>
      <c r="G13" s="164"/>
      <c r="H13" s="165"/>
      <c r="I13" s="166"/>
    </row>
    <row r="14" spans="1:9" ht="20.149999999999999" customHeight="1" x14ac:dyDescent="0.25"/>
    <row r="15" spans="1:9" ht="20.149999999999999" customHeight="1" x14ac:dyDescent="0.25">
      <c r="A15" s="332" t="s">
        <v>991</v>
      </c>
      <c r="B15" s="334" t="s">
        <v>0</v>
      </c>
      <c r="C15" s="335"/>
      <c r="D15" s="332" t="s">
        <v>1</v>
      </c>
      <c r="E15" s="332" t="s">
        <v>2</v>
      </c>
      <c r="F15" s="329" t="s">
        <v>1031</v>
      </c>
      <c r="G15" s="329" t="s">
        <v>1032</v>
      </c>
      <c r="H15" s="329" t="s">
        <v>1010</v>
      </c>
      <c r="I15" s="332" t="s">
        <v>14</v>
      </c>
    </row>
    <row r="16" spans="1:9" ht="20.149999999999999" customHeight="1" x14ac:dyDescent="0.25">
      <c r="A16" s="333"/>
      <c r="B16" s="336"/>
      <c r="C16" s="337"/>
      <c r="D16" s="333"/>
      <c r="E16" s="333"/>
      <c r="F16" s="329"/>
      <c r="G16" s="329"/>
      <c r="H16" s="329"/>
      <c r="I16" s="333"/>
    </row>
    <row r="17" spans="1:9" ht="20.149999999999999" customHeight="1" x14ac:dyDescent="0.25">
      <c r="A17" s="78"/>
      <c r="B17" s="137"/>
      <c r="C17" s="137"/>
      <c r="D17" s="78"/>
      <c r="E17" s="78"/>
      <c r="F17" s="137"/>
      <c r="G17" s="137"/>
      <c r="I17" s="167"/>
    </row>
    <row r="18" spans="1:9" ht="25" customHeight="1" x14ac:dyDescent="0.25">
      <c r="A18" s="147">
        <f>Datos!B26</f>
        <v>1</v>
      </c>
      <c r="B18" s="330" t="str">
        <f t="shared" ref="B18:B49" si="0">IFERROR(VLOOKUP(A18,Tabla_Datos,2,FALSE),"")</f>
        <v xml:space="preserve"> TRABAJOS PREPARATORIOS</v>
      </c>
      <c r="C18" s="331"/>
      <c r="D18" s="168">
        <f t="shared" ref="D18:D49" si="1">IFERROR(VLOOKUP(A18,Tabla_Datos,3,FALSE),"")</f>
        <v>0</v>
      </c>
      <c r="E18" s="169">
        <f t="shared" ref="E18:E49" si="2">IFERROR(VLOOKUP(A18,Tabla_Datos,4,FALSE),0)</f>
        <v>0</v>
      </c>
      <c r="F18" s="170">
        <f t="shared" ref="F18:F49" si="3">IFERROR(VLOOKUP(A18,Tabla_Analisis_Precio,7,FALSE),0)</f>
        <v>0</v>
      </c>
      <c r="G18" s="128">
        <f t="shared" ref="G18:G49" si="4">ROUND(PrecioUnitario(F18,Costo_Financiero,Gasto_Generales_Porcentaje,Beneficio,Ingresos_Brutos,IVA),2)</f>
        <v>0</v>
      </c>
      <c r="H18" s="128">
        <f>ROUND(E18*G18,2)</f>
        <v>0</v>
      </c>
      <c r="I18" s="171">
        <f t="shared" ref="I18:I49" si="5">IFERROR(H18/Monto_Oferta,0)</f>
        <v>0</v>
      </c>
    </row>
    <row r="19" spans="1:9" ht="25" customHeight="1" x14ac:dyDescent="0.25">
      <c r="A19" s="147" t="str">
        <f>Datos!B27</f>
        <v>1.1</v>
      </c>
      <c r="B19" s="330" t="str">
        <f t="shared" si="0"/>
        <v>Preparación y limpieza de los terrenos.</v>
      </c>
      <c r="C19" s="331"/>
      <c r="D19" s="168">
        <f t="shared" si="1"/>
        <v>0</v>
      </c>
      <c r="E19" s="169">
        <f t="shared" si="2"/>
        <v>0</v>
      </c>
      <c r="F19" s="170">
        <f t="shared" si="3"/>
        <v>0</v>
      </c>
      <c r="G19" s="128">
        <f t="shared" si="4"/>
        <v>0</v>
      </c>
      <c r="H19" s="128">
        <f t="shared" ref="H19:H69" si="6">ROUND(E19*G19,2)</f>
        <v>0</v>
      </c>
      <c r="I19" s="171">
        <f t="shared" si="5"/>
        <v>0</v>
      </c>
    </row>
    <row r="20" spans="1:9" ht="25" customHeight="1" x14ac:dyDescent="0.25">
      <c r="A20" s="147" t="str">
        <f>Datos!B28</f>
        <v>1.2</v>
      </c>
      <c r="B20" s="330" t="str">
        <f t="shared" si="0"/>
        <v>Construcción del Obrador, Depósitos de materiales, Sanitarios de personal</v>
      </c>
      <c r="C20" s="331"/>
      <c r="D20" s="168" t="str">
        <f t="shared" si="1"/>
        <v>Un</v>
      </c>
      <c r="E20" s="169">
        <f t="shared" si="2"/>
        <v>0</v>
      </c>
      <c r="F20" s="170">
        <f t="shared" si="3"/>
        <v>0</v>
      </c>
      <c r="G20" s="128">
        <f t="shared" si="4"/>
        <v>0</v>
      </c>
      <c r="H20" s="128">
        <f t="shared" si="6"/>
        <v>0</v>
      </c>
      <c r="I20" s="171">
        <f t="shared" si="5"/>
        <v>0</v>
      </c>
    </row>
    <row r="21" spans="1:9" ht="25" customHeight="1" x14ac:dyDescent="0.25">
      <c r="A21" s="147" t="str">
        <f>Datos!B29</f>
        <v>1.3</v>
      </c>
      <c r="B21" s="330" t="str">
        <f t="shared" si="0"/>
        <v>Provisión y colocación del Cartel de Obra</v>
      </c>
      <c r="C21" s="331"/>
      <c r="D21" s="168" t="str">
        <f t="shared" si="1"/>
        <v>Un</v>
      </c>
      <c r="E21" s="169">
        <f t="shared" si="2"/>
        <v>0</v>
      </c>
      <c r="F21" s="170">
        <f t="shared" si="3"/>
        <v>0</v>
      </c>
      <c r="G21" s="128">
        <f t="shared" si="4"/>
        <v>0</v>
      </c>
      <c r="H21" s="128">
        <f t="shared" si="6"/>
        <v>0</v>
      </c>
      <c r="I21" s="171">
        <f t="shared" si="5"/>
        <v>0</v>
      </c>
    </row>
    <row r="22" spans="1:9" ht="25" customHeight="1" x14ac:dyDescent="0.25">
      <c r="A22" s="147" t="str">
        <f>Datos!B30</f>
        <v>1.4</v>
      </c>
      <c r="B22" s="330" t="str">
        <f t="shared" si="0"/>
        <v>Replanteo y Otros</v>
      </c>
      <c r="C22" s="331"/>
      <c r="D22" s="168">
        <f t="shared" si="1"/>
        <v>0</v>
      </c>
      <c r="E22" s="169">
        <f t="shared" si="2"/>
        <v>0</v>
      </c>
      <c r="F22" s="170">
        <f t="shared" si="3"/>
        <v>0</v>
      </c>
      <c r="G22" s="128">
        <f t="shared" si="4"/>
        <v>0</v>
      </c>
      <c r="H22" s="128">
        <f t="shared" si="6"/>
        <v>0</v>
      </c>
      <c r="I22" s="171">
        <f t="shared" si="5"/>
        <v>0</v>
      </c>
    </row>
    <row r="23" spans="1:9" ht="25" customHeight="1" x14ac:dyDescent="0.25">
      <c r="A23" s="147" t="str">
        <f>Datos!B31</f>
        <v>1.4.1</v>
      </c>
      <c r="B23" s="330" t="str">
        <f t="shared" si="0"/>
        <v>Replanteo de la Obra</v>
      </c>
      <c r="C23" s="331"/>
      <c r="D23" s="168" t="str">
        <f t="shared" si="1"/>
        <v>gl</v>
      </c>
      <c r="E23" s="169">
        <f t="shared" si="2"/>
        <v>0</v>
      </c>
      <c r="F23" s="170">
        <f t="shared" si="3"/>
        <v>0</v>
      </c>
      <c r="G23" s="128">
        <f t="shared" si="4"/>
        <v>0</v>
      </c>
      <c r="H23" s="128">
        <f t="shared" si="6"/>
        <v>0</v>
      </c>
      <c r="I23" s="171">
        <f t="shared" si="5"/>
        <v>0</v>
      </c>
    </row>
    <row r="24" spans="1:9" ht="25" customHeight="1" x14ac:dyDescent="0.25">
      <c r="A24" s="147" t="str">
        <f>Datos!B32</f>
        <v>1.4.2</v>
      </c>
      <c r="B24" s="330" t="str">
        <f t="shared" si="0"/>
        <v>Oficina para la Inspección</v>
      </c>
      <c r="C24" s="331"/>
      <c r="D24" s="168" t="str">
        <f t="shared" si="1"/>
        <v>Un</v>
      </c>
      <c r="E24" s="169">
        <f t="shared" si="2"/>
        <v>0</v>
      </c>
      <c r="F24" s="170">
        <f t="shared" si="3"/>
        <v>0</v>
      </c>
      <c r="G24" s="128">
        <f t="shared" si="4"/>
        <v>0</v>
      </c>
      <c r="H24" s="128">
        <f t="shared" si="6"/>
        <v>0</v>
      </c>
      <c r="I24" s="171">
        <f t="shared" si="5"/>
        <v>0</v>
      </c>
    </row>
    <row r="25" spans="1:9" ht="25" customHeight="1" x14ac:dyDescent="0.25">
      <c r="A25" s="147" t="str">
        <f>Datos!B33</f>
        <v>1.4.3</v>
      </c>
      <c r="B25" s="330" t="str">
        <f t="shared" si="0"/>
        <v>Vallados y Cierres Perimetrales</v>
      </c>
      <c r="C25" s="331"/>
      <c r="D25" s="168" t="str">
        <f t="shared" si="1"/>
        <v>gl</v>
      </c>
      <c r="E25" s="169">
        <f t="shared" si="2"/>
        <v>0</v>
      </c>
      <c r="F25" s="170">
        <f t="shared" si="3"/>
        <v>0</v>
      </c>
      <c r="G25" s="128">
        <f t="shared" si="4"/>
        <v>0</v>
      </c>
      <c r="H25" s="128">
        <f t="shared" si="6"/>
        <v>0</v>
      </c>
      <c r="I25" s="171">
        <f t="shared" si="5"/>
        <v>0</v>
      </c>
    </row>
    <row r="26" spans="1:9" ht="25" customHeight="1" x14ac:dyDescent="0.25">
      <c r="A26" s="147" t="str">
        <f>Datos!B34</f>
        <v>1.5</v>
      </c>
      <c r="B26" s="330" t="str">
        <f t="shared" si="0"/>
        <v>Actividades complementarias</v>
      </c>
      <c r="C26" s="331"/>
      <c r="D26" s="168">
        <f t="shared" si="1"/>
        <v>0</v>
      </c>
      <c r="E26" s="169">
        <f t="shared" si="2"/>
        <v>0</v>
      </c>
      <c r="F26" s="170">
        <f t="shared" si="3"/>
        <v>0</v>
      </c>
      <c r="G26" s="128">
        <f t="shared" si="4"/>
        <v>0</v>
      </c>
      <c r="H26" s="128">
        <f t="shared" si="6"/>
        <v>0</v>
      </c>
      <c r="I26" s="171">
        <f t="shared" si="5"/>
        <v>0</v>
      </c>
    </row>
    <row r="27" spans="1:9" ht="25" customHeight="1" x14ac:dyDescent="0.25">
      <c r="A27" s="147" t="str">
        <f>Datos!B35</f>
        <v>1.5.1</v>
      </c>
      <c r="B27" s="330" t="str">
        <f t="shared" si="0"/>
        <v>Vigilancia y alumbrado de obra</v>
      </c>
      <c r="C27" s="331"/>
      <c r="D27" s="168" t="str">
        <f t="shared" si="1"/>
        <v>Un</v>
      </c>
      <c r="E27" s="169">
        <f t="shared" si="2"/>
        <v>0</v>
      </c>
      <c r="F27" s="170">
        <f t="shared" si="3"/>
        <v>0</v>
      </c>
      <c r="G27" s="128">
        <f t="shared" si="4"/>
        <v>0</v>
      </c>
      <c r="H27" s="128">
        <f t="shared" si="6"/>
        <v>0</v>
      </c>
      <c r="I27" s="171">
        <f t="shared" si="5"/>
        <v>0</v>
      </c>
    </row>
    <row r="28" spans="1:9" ht="25" customHeight="1" x14ac:dyDescent="0.25">
      <c r="A28" s="147" t="str">
        <f>Datos!B36</f>
        <v>1.5.2</v>
      </c>
      <c r="B28" s="330" t="str">
        <f t="shared" si="0"/>
        <v>Energia de obra. Agua para construcción</v>
      </c>
      <c r="C28" s="331"/>
      <c r="D28" s="168" t="str">
        <f t="shared" si="1"/>
        <v>Un</v>
      </c>
      <c r="E28" s="169">
        <f t="shared" si="2"/>
        <v>0</v>
      </c>
      <c r="F28" s="170">
        <f t="shared" si="3"/>
        <v>0</v>
      </c>
      <c r="G28" s="128">
        <f t="shared" si="4"/>
        <v>0</v>
      </c>
      <c r="H28" s="128">
        <f t="shared" si="6"/>
        <v>0</v>
      </c>
      <c r="I28" s="171">
        <f t="shared" si="5"/>
        <v>0</v>
      </c>
    </row>
    <row r="29" spans="1:9" ht="25" customHeight="1" x14ac:dyDescent="0.25">
      <c r="A29" s="147" t="str">
        <f>Datos!B37</f>
        <v>1.5.3</v>
      </c>
      <c r="B29" s="330" t="str">
        <f t="shared" si="0"/>
        <v>Medidas de Seguridad</v>
      </c>
      <c r="C29" s="331"/>
      <c r="D29" s="168" t="str">
        <f t="shared" si="1"/>
        <v>Un</v>
      </c>
      <c r="E29" s="169">
        <f t="shared" si="2"/>
        <v>0</v>
      </c>
      <c r="F29" s="170">
        <f t="shared" si="3"/>
        <v>0</v>
      </c>
      <c r="G29" s="128">
        <f t="shared" si="4"/>
        <v>0</v>
      </c>
      <c r="H29" s="128">
        <f t="shared" si="6"/>
        <v>0</v>
      </c>
      <c r="I29" s="171">
        <f t="shared" si="5"/>
        <v>0</v>
      </c>
    </row>
    <row r="30" spans="1:9" ht="25" customHeight="1" x14ac:dyDescent="0.25">
      <c r="A30" s="147">
        <f>Datos!B38</f>
        <v>2</v>
      </c>
      <c r="B30" s="330" t="str">
        <f t="shared" si="0"/>
        <v>MOVIMIENTO DE SUELOS</v>
      </c>
      <c r="C30" s="331"/>
      <c r="D30" s="168">
        <f t="shared" si="1"/>
        <v>0</v>
      </c>
      <c r="E30" s="169">
        <f t="shared" si="2"/>
        <v>0</v>
      </c>
      <c r="F30" s="170">
        <f t="shared" si="3"/>
        <v>0</v>
      </c>
      <c r="G30" s="128">
        <f t="shared" si="4"/>
        <v>0</v>
      </c>
      <c r="H30" s="128">
        <f t="shared" si="6"/>
        <v>0</v>
      </c>
      <c r="I30" s="171">
        <f t="shared" si="5"/>
        <v>0</v>
      </c>
    </row>
    <row r="31" spans="1:9" ht="25" customHeight="1" x14ac:dyDescent="0.25">
      <c r="A31" s="147" t="str">
        <f>Datos!B39</f>
        <v>2.1</v>
      </c>
      <c r="B31" s="330" t="str">
        <f t="shared" si="0"/>
        <v>Relleno Bajo Contrapiso</v>
      </c>
      <c r="C31" s="331"/>
      <c r="D31" s="168" t="str">
        <f t="shared" si="1"/>
        <v>m3</v>
      </c>
      <c r="E31" s="169">
        <f t="shared" si="2"/>
        <v>0</v>
      </c>
      <c r="F31" s="170">
        <f t="shared" si="3"/>
        <v>0</v>
      </c>
      <c r="G31" s="128">
        <f t="shared" si="4"/>
        <v>0</v>
      </c>
      <c r="H31" s="128">
        <f t="shared" si="6"/>
        <v>0</v>
      </c>
      <c r="I31" s="171">
        <f t="shared" si="5"/>
        <v>0</v>
      </c>
    </row>
    <row r="32" spans="1:9" ht="25" customHeight="1" x14ac:dyDescent="0.25">
      <c r="A32" s="147" t="str">
        <f>Datos!B40</f>
        <v>2.2</v>
      </c>
      <c r="B32" s="330" t="str">
        <f t="shared" si="0"/>
        <v>Nivelación del Terreno</v>
      </c>
      <c r="C32" s="331"/>
      <c r="D32" s="168" t="str">
        <f t="shared" si="1"/>
        <v>m3</v>
      </c>
      <c r="E32" s="169">
        <f t="shared" si="2"/>
        <v>0</v>
      </c>
      <c r="F32" s="170">
        <f t="shared" si="3"/>
        <v>0</v>
      </c>
      <c r="G32" s="128">
        <f t="shared" si="4"/>
        <v>0</v>
      </c>
      <c r="H32" s="128">
        <f t="shared" si="6"/>
        <v>0</v>
      </c>
      <c r="I32" s="171">
        <f t="shared" si="5"/>
        <v>0</v>
      </c>
    </row>
    <row r="33" spans="1:9" ht="25" customHeight="1" x14ac:dyDescent="0.25">
      <c r="A33" s="147" t="str">
        <f>Datos!B41</f>
        <v>2.3</v>
      </c>
      <c r="B33" s="330" t="str">
        <f t="shared" si="0"/>
        <v>Excavacion para fundaciones</v>
      </c>
      <c r="C33" s="331"/>
      <c r="D33" s="168" t="str">
        <f t="shared" si="1"/>
        <v>m3</v>
      </c>
      <c r="E33" s="169">
        <f t="shared" si="2"/>
        <v>0</v>
      </c>
      <c r="F33" s="170">
        <f t="shared" si="3"/>
        <v>0</v>
      </c>
      <c r="G33" s="128">
        <f t="shared" si="4"/>
        <v>0</v>
      </c>
      <c r="H33" s="128">
        <f t="shared" si="6"/>
        <v>0</v>
      </c>
      <c r="I33" s="171">
        <f t="shared" si="5"/>
        <v>0</v>
      </c>
    </row>
    <row r="34" spans="1:9" ht="25" customHeight="1" x14ac:dyDescent="0.25">
      <c r="A34" s="147" t="str">
        <f>Datos!B42</f>
        <v>2.4</v>
      </c>
      <c r="B34" s="330" t="str">
        <f t="shared" si="0"/>
        <v>Agresividad de los suelos</v>
      </c>
      <c r="C34" s="331"/>
      <c r="D34" s="168" t="str">
        <f t="shared" si="1"/>
        <v>m2</v>
      </c>
      <c r="E34" s="169">
        <f t="shared" si="2"/>
        <v>0</v>
      </c>
      <c r="F34" s="170">
        <f t="shared" si="3"/>
        <v>0</v>
      </c>
      <c r="G34" s="128">
        <f t="shared" si="4"/>
        <v>0</v>
      </c>
      <c r="H34" s="128">
        <f t="shared" si="6"/>
        <v>0</v>
      </c>
      <c r="I34" s="171">
        <f t="shared" si="5"/>
        <v>0</v>
      </c>
    </row>
    <row r="35" spans="1:9" ht="25" customHeight="1" x14ac:dyDescent="0.25">
      <c r="A35" s="147">
        <f>Datos!B43</f>
        <v>3</v>
      </c>
      <c r="B35" s="330" t="str">
        <f t="shared" si="0"/>
        <v>PERFORACION EXPLORATORIA Y ENTUBAMIENTO</v>
      </c>
      <c r="C35" s="331"/>
      <c r="D35" s="168">
        <f t="shared" si="1"/>
        <v>0</v>
      </c>
      <c r="E35" s="169">
        <f t="shared" si="2"/>
        <v>0</v>
      </c>
      <c r="F35" s="170">
        <f t="shared" si="3"/>
        <v>0</v>
      </c>
      <c r="G35" s="128">
        <f t="shared" si="4"/>
        <v>0</v>
      </c>
      <c r="H35" s="128">
        <f t="shared" si="6"/>
        <v>0</v>
      </c>
      <c r="I35" s="171">
        <f t="shared" si="5"/>
        <v>0</v>
      </c>
    </row>
    <row r="36" spans="1:9" ht="25" customHeight="1" x14ac:dyDescent="0.25">
      <c r="A36" s="147" t="str">
        <f>Datos!B44</f>
        <v>3.1</v>
      </c>
      <c r="B36" s="330" t="str">
        <f t="shared" si="0"/>
        <v>Muestro de Terrenos</v>
      </c>
      <c r="C36" s="331"/>
      <c r="D36" s="168" t="str">
        <f t="shared" si="1"/>
        <v>gl</v>
      </c>
      <c r="E36" s="169">
        <f t="shared" si="2"/>
        <v>0</v>
      </c>
      <c r="F36" s="170">
        <f t="shared" si="3"/>
        <v>0</v>
      </c>
      <c r="G36" s="128">
        <f t="shared" si="4"/>
        <v>0</v>
      </c>
      <c r="H36" s="128">
        <f t="shared" si="6"/>
        <v>0</v>
      </c>
      <c r="I36" s="171">
        <f t="shared" si="5"/>
        <v>0</v>
      </c>
    </row>
    <row r="37" spans="1:9" ht="25" customHeight="1" x14ac:dyDescent="0.25">
      <c r="A37" s="147" t="str">
        <f>Datos!B45</f>
        <v>3.2</v>
      </c>
      <c r="B37" s="330" t="str">
        <f t="shared" si="0"/>
        <v>Perfilaje Geofísico</v>
      </c>
      <c r="C37" s="331"/>
      <c r="D37" s="168" t="str">
        <f t="shared" si="1"/>
        <v>gl</v>
      </c>
      <c r="E37" s="169">
        <f t="shared" si="2"/>
        <v>0</v>
      </c>
      <c r="F37" s="170">
        <f t="shared" si="3"/>
        <v>0</v>
      </c>
      <c r="G37" s="128">
        <f t="shared" si="4"/>
        <v>0</v>
      </c>
      <c r="H37" s="128">
        <f t="shared" si="6"/>
        <v>0</v>
      </c>
      <c r="I37" s="171">
        <f t="shared" si="5"/>
        <v>0</v>
      </c>
    </row>
    <row r="38" spans="1:9" ht="25" customHeight="1" x14ac:dyDescent="0.25">
      <c r="A38" s="147" t="str">
        <f>Datos!B46</f>
        <v>3.3</v>
      </c>
      <c r="B38" s="330" t="str">
        <f t="shared" si="0"/>
        <v>Ensanches</v>
      </c>
      <c r="C38" s="331"/>
      <c r="D38" s="168" t="str">
        <f t="shared" si="1"/>
        <v>gl</v>
      </c>
      <c r="E38" s="169">
        <f t="shared" si="2"/>
        <v>0</v>
      </c>
      <c r="F38" s="170">
        <f t="shared" si="3"/>
        <v>0</v>
      </c>
      <c r="G38" s="128">
        <f t="shared" si="4"/>
        <v>0</v>
      </c>
      <c r="H38" s="128">
        <f t="shared" si="6"/>
        <v>0</v>
      </c>
      <c r="I38" s="171">
        <f t="shared" si="5"/>
        <v>0</v>
      </c>
    </row>
    <row r="39" spans="1:9" ht="25" customHeight="1" x14ac:dyDescent="0.25">
      <c r="A39" s="147" t="str">
        <f>Datos!B47</f>
        <v>3.4</v>
      </c>
      <c r="B39" s="330" t="str">
        <f t="shared" si="0"/>
        <v>Entubación</v>
      </c>
      <c r="C39" s="331"/>
      <c r="D39" s="168" t="str">
        <f t="shared" si="1"/>
        <v>ml</v>
      </c>
      <c r="E39" s="169">
        <f t="shared" si="2"/>
        <v>0</v>
      </c>
      <c r="F39" s="170">
        <f t="shared" si="3"/>
        <v>0</v>
      </c>
      <c r="G39" s="128">
        <f t="shared" si="4"/>
        <v>0</v>
      </c>
      <c r="H39" s="128">
        <f t="shared" si="6"/>
        <v>0</v>
      </c>
      <c r="I39" s="171">
        <f t="shared" si="5"/>
        <v>0</v>
      </c>
    </row>
    <row r="40" spans="1:9" ht="25" customHeight="1" x14ac:dyDescent="0.25">
      <c r="A40" s="147" t="str">
        <f>Datos!B48</f>
        <v>3.5</v>
      </c>
      <c r="B40" s="330" t="str">
        <f t="shared" si="0"/>
        <v>Cementado</v>
      </c>
      <c r="C40" s="331"/>
      <c r="D40" s="168" t="str">
        <f t="shared" si="1"/>
        <v>gl</v>
      </c>
      <c r="E40" s="169">
        <f t="shared" si="2"/>
        <v>0</v>
      </c>
      <c r="F40" s="170">
        <f t="shared" si="3"/>
        <v>0</v>
      </c>
      <c r="G40" s="128">
        <f t="shared" si="4"/>
        <v>0</v>
      </c>
      <c r="H40" s="128">
        <f t="shared" si="6"/>
        <v>0</v>
      </c>
      <c r="I40" s="171">
        <f t="shared" si="5"/>
        <v>0</v>
      </c>
    </row>
    <row r="41" spans="1:9" ht="25" customHeight="1" x14ac:dyDescent="0.25">
      <c r="A41" s="147" t="str">
        <f>Datos!B49</f>
        <v>3.6</v>
      </c>
      <c r="B41" s="330" t="str">
        <f t="shared" si="0"/>
        <v>Estabilización de las formaciones</v>
      </c>
      <c r="C41" s="331"/>
      <c r="D41" s="168" t="str">
        <f t="shared" si="1"/>
        <v>gl</v>
      </c>
      <c r="E41" s="169">
        <f t="shared" si="2"/>
        <v>0</v>
      </c>
      <c r="F41" s="170">
        <f t="shared" si="3"/>
        <v>0</v>
      </c>
      <c r="G41" s="128">
        <f t="shared" si="4"/>
        <v>0</v>
      </c>
      <c r="H41" s="128">
        <f t="shared" si="6"/>
        <v>0</v>
      </c>
      <c r="I41" s="171">
        <f t="shared" si="5"/>
        <v>0</v>
      </c>
    </row>
    <row r="42" spans="1:9" ht="25" customHeight="1" x14ac:dyDescent="0.25">
      <c r="A42" s="147" t="str">
        <f>Datos!B50</f>
        <v>3.7</v>
      </c>
      <c r="B42" s="330" t="str">
        <f t="shared" si="0"/>
        <v>Pruebas de calibración, verticalidad y alineamiento</v>
      </c>
      <c r="C42" s="331"/>
      <c r="D42" s="168" t="str">
        <f t="shared" si="1"/>
        <v>gl</v>
      </c>
      <c r="E42" s="169">
        <f t="shared" si="2"/>
        <v>0</v>
      </c>
      <c r="F42" s="170">
        <f t="shared" si="3"/>
        <v>0</v>
      </c>
      <c r="G42" s="128">
        <f t="shared" si="4"/>
        <v>0</v>
      </c>
      <c r="H42" s="128">
        <f t="shared" si="6"/>
        <v>0</v>
      </c>
      <c r="I42" s="171">
        <f t="shared" si="5"/>
        <v>0</v>
      </c>
    </row>
    <row r="43" spans="1:9" ht="25" customHeight="1" x14ac:dyDescent="0.25">
      <c r="A43" s="147" t="str">
        <f>Datos!B51</f>
        <v>3.8</v>
      </c>
      <c r="B43" s="330" t="str">
        <f t="shared" si="0"/>
        <v>Limpieza de la perforación</v>
      </c>
      <c r="C43" s="331"/>
      <c r="D43" s="168" t="str">
        <f t="shared" si="1"/>
        <v>gl</v>
      </c>
      <c r="E43" s="169">
        <f t="shared" si="2"/>
        <v>0</v>
      </c>
      <c r="F43" s="170">
        <f t="shared" si="3"/>
        <v>0</v>
      </c>
      <c r="G43" s="128">
        <f t="shared" si="4"/>
        <v>0</v>
      </c>
      <c r="H43" s="128">
        <f t="shared" si="6"/>
        <v>0</v>
      </c>
      <c r="I43" s="171">
        <f t="shared" si="5"/>
        <v>0</v>
      </c>
    </row>
    <row r="44" spans="1:9" ht="25" customHeight="1" x14ac:dyDescent="0.25">
      <c r="A44" s="147" t="str">
        <f>Datos!B52</f>
        <v>3.9</v>
      </c>
      <c r="B44" s="330" t="str">
        <f t="shared" si="0"/>
        <v>Desarrollo Primario de la Perforación</v>
      </c>
      <c r="C44" s="331"/>
      <c r="D44" s="168" t="str">
        <f t="shared" si="1"/>
        <v>gl</v>
      </c>
      <c r="E44" s="169">
        <f t="shared" si="2"/>
        <v>0</v>
      </c>
      <c r="F44" s="170">
        <f t="shared" si="3"/>
        <v>0</v>
      </c>
      <c r="G44" s="128">
        <f t="shared" si="4"/>
        <v>0</v>
      </c>
      <c r="H44" s="128">
        <f t="shared" si="6"/>
        <v>0</v>
      </c>
      <c r="I44" s="171">
        <f t="shared" si="5"/>
        <v>0</v>
      </c>
    </row>
    <row r="45" spans="1:9" ht="25" customHeight="1" x14ac:dyDescent="0.25">
      <c r="A45" s="147" t="str">
        <f>Datos!B53</f>
        <v>4</v>
      </c>
      <c r="B45" s="330" t="str">
        <f t="shared" si="0"/>
        <v>ENSAYOS DE PRODUCCION</v>
      </c>
      <c r="C45" s="331"/>
      <c r="D45" s="168">
        <f t="shared" si="1"/>
        <v>0</v>
      </c>
      <c r="E45" s="169">
        <f t="shared" si="2"/>
        <v>0</v>
      </c>
      <c r="F45" s="170">
        <f t="shared" si="3"/>
        <v>0</v>
      </c>
      <c r="G45" s="128">
        <f t="shared" si="4"/>
        <v>0</v>
      </c>
      <c r="H45" s="128">
        <f t="shared" si="6"/>
        <v>0</v>
      </c>
      <c r="I45" s="171">
        <f t="shared" si="5"/>
        <v>0</v>
      </c>
    </row>
    <row r="46" spans="1:9" ht="25" customHeight="1" x14ac:dyDescent="0.25">
      <c r="A46" s="147" t="str">
        <f>Datos!B54</f>
        <v>4.1</v>
      </c>
      <c r="B46" s="330" t="str">
        <f t="shared" si="0"/>
        <v>Ensayo de caudales variables</v>
      </c>
      <c r="C46" s="331"/>
      <c r="D46" s="168" t="str">
        <f t="shared" si="1"/>
        <v>gl</v>
      </c>
      <c r="E46" s="169">
        <f t="shared" si="2"/>
        <v>0</v>
      </c>
      <c r="F46" s="170">
        <f t="shared" si="3"/>
        <v>0</v>
      </c>
      <c r="G46" s="128">
        <f t="shared" si="4"/>
        <v>0</v>
      </c>
      <c r="H46" s="128">
        <f t="shared" si="6"/>
        <v>0</v>
      </c>
      <c r="I46" s="171">
        <f t="shared" si="5"/>
        <v>0</v>
      </c>
    </row>
    <row r="47" spans="1:9" ht="25" customHeight="1" x14ac:dyDescent="0.25">
      <c r="A47" s="147" t="str">
        <f>Datos!B55</f>
        <v>4.2</v>
      </c>
      <c r="B47" s="330" t="str">
        <f t="shared" si="0"/>
        <v>Ensayo de caudales constantes</v>
      </c>
      <c r="C47" s="331"/>
      <c r="D47" s="168" t="str">
        <f t="shared" si="1"/>
        <v>gl</v>
      </c>
      <c r="E47" s="169">
        <f t="shared" si="2"/>
        <v>0</v>
      </c>
      <c r="F47" s="170">
        <f t="shared" si="3"/>
        <v>0</v>
      </c>
      <c r="G47" s="128">
        <f t="shared" si="4"/>
        <v>0</v>
      </c>
      <c r="H47" s="128">
        <f t="shared" si="6"/>
        <v>0</v>
      </c>
      <c r="I47" s="171">
        <f t="shared" si="5"/>
        <v>0</v>
      </c>
    </row>
    <row r="48" spans="1:9" ht="25" customHeight="1" x14ac:dyDescent="0.25">
      <c r="A48" s="147" t="str">
        <f>Datos!B56</f>
        <v>4.3</v>
      </c>
      <c r="B48" s="330" t="str">
        <f t="shared" si="0"/>
        <v>Ensayo de recuperación de nivel</v>
      </c>
      <c r="C48" s="331"/>
      <c r="D48" s="168" t="str">
        <f t="shared" si="1"/>
        <v>gl</v>
      </c>
      <c r="E48" s="169">
        <f t="shared" si="2"/>
        <v>0</v>
      </c>
      <c r="F48" s="170">
        <f t="shared" si="3"/>
        <v>0</v>
      </c>
      <c r="G48" s="128">
        <f t="shared" si="4"/>
        <v>0</v>
      </c>
      <c r="H48" s="128">
        <f t="shared" si="6"/>
        <v>0</v>
      </c>
      <c r="I48" s="171">
        <f t="shared" si="5"/>
        <v>0</v>
      </c>
    </row>
    <row r="49" spans="1:9" ht="25" customHeight="1" x14ac:dyDescent="0.25">
      <c r="A49" s="147" t="str">
        <f>Datos!B57</f>
        <v>4.4</v>
      </c>
      <c r="B49" s="330" t="str">
        <f t="shared" si="0"/>
        <v>Bombeo adicional y extensión de las pruebas</v>
      </c>
      <c r="C49" s="331"/>
      <c r="D49" s="168" t="str">
        <f t="shared" si="1"/>
        <v>gl</v>
      </c>
      <c r="E49" s="169">
        <f t="shared" si="2"/>
        <v>0</v>
      </c>
      <c r="F49" s="170">
        <f t="shared" si="3"/>
        <v>0</v>
      </c>
      <c r="G49" s="128">
        <f t="shared" si="4"/>
        <v>0</v>
      </c>
      <c r="H49" s="128">
        <f t="shared" si="6"/>
        <v>0</v>
      </c>
      <c r="I49" s="171">
        <f t="shared" si="5"/>
        <v>0</v>
      </c>
    </row>
    <row r="50" spans="1:9" ht="25" customHeight="1" x14ac:dyDescent="0.25">
      <c r="A50" s="147" t="str">
        <f>Datos!B58</f>
        <v>4.5</v>
      </c>
      <c r="B50" s="330" t="str">
        <f t="shared" ref="B50:B69" si="7">IFERROR(VLOOKUP(A50,Tabla_Datos,2,FALSE),"")</f>
        <v>Muestras de agua y análisis físico químico</v>
      </c>
      <c r="C50" s="331"/>
      <c r="D50" s="168" t="str">
        <f t="shared" ref="D50:D69" si="8">IFERROR(VLOOKUP(A50,Tabla_Datos,3,FALSE),"")</f>
        <v>gl</v>
      </c>
      <c r="E50" s="169">
        <f t="shared" ref="E50:E69" si="9">IFERROR(VLOOKUP(A50,Tabla_Datos,4,FALSE),0)</f>
        <v>0</v>
      </c>
      <c r="F50" s="170">
        <f t="shared" ref="F50:F69" si="10">IFERROR(VLOOKUP(A50,Tabla_Analisis_Precio,7,FALSE),0)</f>
        <v>0</v>
      </c>
      <c r="G50" s="128">
        <f t="shared" ref="G50:G69" si="11">ROUND(PrecioUnitario(F50,Costo_Financiero,Gasto_Generales_Porcentaje,Beneficio,Ingresos_Brutos,IVA),2)</f>
        <v>0</v>
      </c>
      <c r="H50" s="128">
        <f t="shared" si="6"/>
        <v>0</v>
      </c>
      <c r="I50" s="171">
        <f t="shared" ref="I50:I69" si="12">IFERROR(H50/Monto_Oferta,0)</f>
        <v>0</v>
      </c>
    </row>
    <row r="51" spans="1:9" ht="25" customHeight="1" x14ac:dyDescent="0.25">
      <c r="A51" s="147" t="str">
        <f>Datos!B59</f>
        <v>5</v>
      </c>
      <c r="B51" s="330" t="str">
        <f t="shared" si="7"/>
        <v>OBRAS CIVILES COMPLEMENTARIAS</v>
      </c>
      <c r="C51" s="331"/>
      <c r="D51" s="168">
        <f t="shared" si="8"/>
        <v>0</v>
      </c>
      <c r="E51" s="169">
        <f t="shared" si="9"/>
        <v>0</v>
      </c>
      <c r="F51" s="170">
        <f t="shared" si="10"/>
        <v>0</v>
      </c>
      <c r="G51" s="128">
        <f t="shared" si="11"/>
        <v>0</v>
      </c>
      <c r="H51" s="128">
        <f t="shared" si="6"/>
        <v>0</v>
      </c>
      <c r="I51" s="171">
        <f t="shared" si="12"/>
        <v>0</v>
      </c>
    </row>
    <row r="52" spans="1:9" ht="25" customHeight="1" x14ac:dyDescent="0.25">
      <c r="A52" s="147" t="str">
        <f>Datos!B60</f>
        <v>5.1</v>
      </c>
      <c r="B52" s="330" t="str">
        <f t="shared" si="7"/>
        <v>Cabezal de hormigón y contrapiso</v>
      </c>
      <c r="C52" s="331"/>
      <c r="D52" s="168" t="str">
        <f t="shared" si="8"/>
        <v>m3</v>
      </c>
      <c r="E52" s="169">
        <f t="shared" si="9"/>
        <v>0</v>
      </c>
      <c r="F52" s="170">
        <f t="shared" si="10"/>
        <v>0</v>
      </c>
      <c r="G52" s="128">
        <f t="shared" si="11"/>
        <v>0</v>
      </c>
      <c r="H52" s="128">
        <f t="shared" si="6"/>
        <v>0</v>
      </c>
      <c r="I52" s="171">
        <f t="shared" si="12"/>
        <v>0</v>
      </c>
    </row>
    <row r="53" spans="1:9" ht="25" customHeight="1" x14ac:dyDescent="0.25">
      <c r="A53" s="147" t="str">
        <f>Datos!B61</f>
        <v>6</v>
      </c>
      <c r="B53" s="330" t="str">
        <f t="shared" si="7"/>
        <v>GESTIONES ANTE EL DEPARTAMENTO DE HIDRÁULICA</v>
      </c>
      <c r="C53" s="331"/>
      <c r="D53" s="168">
        <f t="shared" si="8"/>
        <v>0</v>
      </c>
      <c r="E53" s="169">
        <f t="shared" si="9"/>
        <v>0</v>
      </c>
      <c r="F53" s="170">
        <f t="shared" si="10"/>
        <v>0</v>
      </c>
      <c r="G53" s="128">
        <f t="shared" si="11"/>
        <v>0</v>
      </c>
      <c r="H53" s="128">
        <f t="shared" si="6"/>
        <v>0</v>
      </c>
      <c r="I53" s="171">
        <f t="shared" si="12"/>
        <v>0</v>
      </c>
    </row>
    <row r="54" spans="1:9" ht="25" customHeight="1" x14ac:dyDescent="0.25">
      <c r="A54" s="147" t="str">
        <f>Datos!B62</f>
        <v>6.1</v>
      </c>
      <c r="B54" s="330" t="str">
        <f t="shared" si="7"/>
        <v>Presentación de la documentación ante el departamento de Hidráulica</v>
      </c>
      <c r="C54" s="331"/>
      <c r="D54" s="168" t="str">
        <f t="shared" si="8"/>
        <v>gl</v>
      </c>
      <c r="E54" s="169">
        <f t="shared" si="9"/>
        <v>0</v>
      </c>
      <c r="F54" s="170">
        <f t="shared" si="10"/>
        <v>0</v>
      </c>
      <c r="G54" s="128">
        <f t="shared" si="11"/>
        <v>0</v>
      </c>
      <c r="H54" s="128">
        <f t="shared" si="6"/>
        <v>0</v>
      </c>
      <c r="I54" s="171">
        <f t="shared" si="12"/>
        <v>0</v>
      </c>
    </row>
    <row r="55" spans="1:9" ht="25" customHeight="1" x14ac:dyDescent="0.25">
      <c r="A55" s="147" t="str">
        <f>Datos!B63</f>
        <v>7</v>
      </c>
      <c r="B55" s="330" t="str">
        <f t="shared" si="7"/>
        <v>ESTRUCTURA RESISTENTE</v>
      </c>
      <c r="C55" s="331"/>
      <c r="D55" s="168">
        <f t="shared" si="8"/>
        <v>0</v>
      </c>
      <c r="E55" s="169">
        <f t="shared" si="9"/>
        <v>0</v>
      </c>
      <c r="F55" s="170">
        <f t="shared" si="10"/>
        <v>0</v>
      </c>
      <c r="G55" s="128">
        <f t="shared" si="11"/>
        <v>0</v>
      </c>
      <c r="H55" s="128">
        <f t="shared" si="6"/>
        <v>0</v>
      </c>
      <c r="I55" s="171">
        <f t="shared" si="12"/>
        <v>0</v>
      </c>
    </row>
    <row r="56" spans="1:9" ht="25" customHeight="1" x14ac:dyDescent="0.25">
      <c r="A56" s="147" t="str">
        <f>Datos!B64</f>
        <v>7.1</v>
      </c>
      <c r="B56" s="330" t="str">
        <f t="shared" si="7"/>
        <v>Estructura de Hº Aº</v>
      </c>
      <c r="C56" s="331"/>
      <c r="D56" s="168">
        <f t="shared" si="8"/>
        <v>0</v>
      </c>
      <c r="E56" s="169">
        <f t="shared" si="9"/>
        <v>0</v>
      </c>
      <c r="F56" s="170">
        <f t="shared" si="10"/>
        <v>0</v>
      </c>
      <c r="G56" s="128">
        <f t="shared" si="11"/>
        <v>0</v>
      </c>
      <c r="H56" s="128">
        <f t="shared" si="6"/>
        <v>0</v>
      </c>
      <c r="I56" s="171">
        <f t="shared" si="12"/>
        <v>0</v>
      </c>
    </row>
    <row r="57" spans="1:9" ht="25" customHeight="1" x14ac:dyDescent="0.25">
      <c r="A57" s="147" t="str">
        <f>Datos!B65</f>
        <v>7.1.1</v>
      </c>
      <c r="B57" s="330" t="str">
        <f t="shared" si="7"/>
        <v>Hormigones de limpieza y no resistentes</v>
      </c>
      <c r="C57" s="331"/>
      <c r="D57" s="168" t="str">
        <f t="shared" si="8"/>
        <v>m2</v>
      </c>
      <c r="E57" s="169">
        <f t="shared" si="9"/>
        <v>0</v>
      </c>
      <c r="F57" s="170">
        <f t="shared" si="10"/>
        <v>0</v>
      </c>
      <c r="G57" s="128">
        <f t="shared" si="11"/>
        <v>0</v>
      </c>
      <c r="H57" s="128">
        <f t="shared" si="6"/>
        <v>0</v>
      </c>
      <c r="I57" s="171">
        <f t="shared" si="12"/>
        <v>0</v>
      </c>
    </row>
    <row r="58" spans="1:9" ht="25" customHeight="1" x14ac:dyDescent="0.25">
      <c r="A58" s="147" t="str">
        <f>Datos!B66</f>
        <v>7.1.3</v>
      </c>
      <c r="B58" s="330" t="str">
        <f t="shared" si="7"/>
        <v>Hormigones para sobrecimientos</v>
      </c>
      <c r="C58" s="331"/>
      <c r="D58" s="168" t="str">
        <f t="shared" si="8"/>
        <v>m3</v>
      </c>
      <c r="E58" s="169">
        <f t="shared" si="9"/>
        <v>0</v>
      </c>
      <c r="F58" s="170">
        <f t="shared" si="10"/>
        <v>0</v>
      </c>
      <c r="G58" s="128">
        <f t="shared" si="11"/>
        <v>0</v>
      </c>
      <c r="H58" s="128">
        <f t="shared" si="6"/>
        <v>0</v>
      </c>
      <c r="I58" s="171">
        <f t="shared" si="12"/>
        <v>0</v>
      </c>
    </row>
    <row r="59" spans="1:9" ht="25" customHeight="1" x14ac:dyDescent="0.25">
      <c r="A59" s="147" t="str">
        <f>Datos!B67</f>
        <v>7.1.4</v>
      </c>
      <c r="B59" s="330" t="str">
        <f t="shared" si="7"/>
        <v>Hormigones para plateas, zapatas, bases y vigas de fundación</v>
      </c>
      <c r="C59" s="331"/>
      <c r="D59" s="168" t="str">
        <f t="shared" si="8"/>
        <v>m3</v>
      </c>
      <c r="E59" s="169">
        <f t="shared" si="9"/>
        <v>0</v>
      </c>
      <c r="F59" s="170">
        <f t="shared" si="10"/>
        <v>0</v>
      </c>
      <c r="G59" s="128">
        <f t="shared" si="11"/>
        <v>0</v>
      </c>
      <c r="H59" s="128">
        <f t="shared" si="6"/>
        <v>0</v>
      </c>
      <c r="I59" s="171">
        <f t="shared" si="12"/>
        <v>0</v>
      </c>
    </row>
    <row r="60" spans="1:9" ht="25" customHeight="1" x14ac:dyDescent="0.25">
      <c r="A60" s="147" t="str">
        <f>Datos!B68</f>
        <v>7.1.5</v>
      </c>
      <c r="B60" s="330" t="str">
        <f t="shared" si="7"/>
        <v>Hormigones para vigas de arriostramiento</v>
      </c>
      <c r="C60" s="331"/>
      <c r="D60" s="168" t="str">
        <f t="shared" si="8"/>
        <v>m3</v>
      </c>
      <c r="E60" s="169">
        <f t="shared" si="9"/>
        <v>0</v>
      </c>
      <c r="F60" s="170">
        <f t="shared" si="10"/>
        <v>0</v>
      </c>
      <c r="G60" s="128">
        <f t="shared" si="11"/>
        <v>0</v>
      </c>
      <c r="H60" s="128">
        <f t="shared" si="6"/>
        <v>0</v>
      </c>
      <c r="I60" s="171">
        <f t="shared" si="12"/>
        <v>0</v>
      </c>
    </row>
    <row r="61" spans="1:9" ht="25" customHeight="1" x14ac:dyDescent="0.25">
      <c r="A61" s="147" t="str">
        <f>Datos!B69</f>
        <v>7.1.6</v>
      </c>
      <c r="B61" s="330" t="str">
        <f t="shared" si="7"/>
        <v>Hormigones para columnas de carga</v>
      </c>
      <c r="C61" s="331"/>
      <c r="D61" s="168" t="str">
        <f t="shared" si="8"/>
        <v>m3</v>
      </c>
      <c r="E61" s="169">
        <f t="shared" si="9"/>
        <v>0</v>
      </c>
      <c r="F61" s="170">
        <f t="shared" si="10"/>
        <v>0</v>
      </c>
      <c r="G61" s="128">
        <f t="shared" si="11"/>
        <v>0</v>
      </c>
      <c r="H61" s="128">
        <f t="shared" si="6"/>
        <v>0</v>
      </c>
      <c r="I61" s="171">
        <f t="shared" si="12"/>
        <v>0</v>
      </c>
    </row>
    <row r="62" spans="1:9" ht="25" customHeight="1" x14ac:dyDescent="0.25">
      <c r="A62" s="147" t="str">
        <f>Datos!B70</f>
        <v>7.1.7</v>
      </c>
      <c r="B62" s="330" t="str">
        <f t="shared" si="7"/>
        <v>Hormigones para columnas de encadenado</v>
      </c>
      <c r="C62" s="331"/>
      <c r="D62" s="168" t="str">
        <f t="shared" si="8"/>
        <v>m3</v>
      </c>
      <c r="E62" s="169">
        <f t="shared" si="9"/>
        <v>0</v>
      </c>
      <c r="F62" s="170">
        <f t="shared" si="10"/>
        <v>0</v>
      </c>
      <c r="G62" s="128">
        <f t="shared" si="11"/>
        <v>0</v>
      </c>
      <c r="H62" s="128">
        <f t="shared" si="6"/>
        <v>0</v>
      </c>
      <c r="I62" s="171">
        <f t="shared" si="12"/>
        <v>0</v>
      </c>
    </row>
    <row r="63" spans="1:9" ht="25" customHeight="1" x14ac:dyDescent="0.25">
      <c r="A63" s="147" t="str">
        <f>Datos!B71</f>
        <v>7.1.8</v>
      </c>
      <c r="B63" s="330" t="str">
        <f t="shared" si="7"/>
        <v>Hormigones para vigas  de carga</v>
      </c>
      <c r="C63" s="331"/>
      <c r="D63" s="168" t="str">
        <f t="shared" si="8"/>
        <v>m3</v>
      </c>
      <c r="E63" s="169">
        <f t="shared" si="9"/>
        <v>0</v>
      </c>
      <c r="F63" s="170">
        <f t="shared" si="10"/>
        <v>0</v>
      </c>
      <c r="G63" s="128">
        <f t="shared" si="11"/>
        <v>0</v>
      </c>
      <c r="H63" s="128">
        <f t="shared" si="6"/>
        <v>0</v>
      </c>
      <c r="I63" s="171">
        <f t="shared" si="12"/>
        <v>0</v>
      </c>
    </row>
    <row r="64" spans="1:9" ht="25" customHeight="1" x14ac:dyDescent="0.25">
      <c r="A64" s="147" t="str">
        <f>Datos!B72</f>
        <v>7.1.9</v>
      </c>
      <c r="B64" s="330" t="str">
        <f t="shared" si="7"/>
        <v>Hormigones para vigas de encadenado</v>
      </c>
      <c r="C64" s="331"/>
      <c r="D64" s="168" t="str">
        <f t="shared" si="8"/>
        <v>m3</v>
      </c>
      <c r="E64" s="169">
        <f t="shared" si="9"/>
        <v>0</v>
      </c>
      <c r="F64" s="170">
        <f t="shared" si="10"/>
        <v>0</v>
      </c>
      <c r="G64" s="128">
        <f t="shared" si="11"/>
        <v>0</v>
      </c>
      <c r="H64" s="128">
        <f t="shared" si="6"/>
        <v>0</v>
      </c>
      <c r="I64" s="171">
        <f t="shared" si="12"/>
        <v>0</v>
      </c>
    </row>
    <row r="65" spans="1:9" ht="25" customHeight="1" x14ac:dyDescent="0.25">
      <c r="A65" s="147" t="str">
        <f>Datos!B73</f>
        <v>7.2</v>
      </c>
      <c r="B65" s="330" t="str">
        <f t="shared" si="7"/>
        <v>Estructuras  metálicas</v>
      </c>
      <c r="C65" s="331"/>
      <c r="D65" s="168">
        <f t="shared" si="8"/>
        <v>0</v>
      </c>
      <c r="E65" s="169">
        <f t="shared" si="9"/>
        <v>0</v>
      </c>
      <c r="F65" s="170">
        <f t="shared" si="10"/>
        <v>0</v>
      </c>
      <c r="G65" s="128">
        <f t="shared" si="11"/>
        <v>0</v>
      </c>
      <c r="H65" s="128">
        <f t="shared" si="6"/>
        <v>0</v>
      </c>
      <c r="I65" s="171">
        <f t="shared" si="12"/>
        <v>0</v>
      </c>
    </row>
    <row r="66" spans="1:9" ht="25" customHeight="1" x14ac:dyDescent="0.25">
      <c r="A66" s="147" t="str">
        <f>Datos!B74</f>
        <v>7.2.1</v>
      </c>
      <c r="B66" s="330" t="str">
        <f t="shared" si="7"/>
        <v>Vigas, correas, y cerramiento</v>
      </c>
      <c r="C66" s="331"/>
      <c r="D66" s="168" t="str">
        <f t="shared" si="8"/>
        <v>m2</v>
      </c>
      <c r="E66" s="169">
        <f t="shared" si="9"/>
        <v>0</v>
      </c>
      <c r="F66" s="170">
        <f t="shared" si="10"/>
        <v>0</v>
      </c>
      <c r="G66" s="128">
        <f t="shared" si="11"/>
        <v>0</v>
      </c>
      <c r="H66" s="128">
        <f t="shared" si="6"/>
        <v>0</v>
      </c>
      <c r="I66" s="171">
        <f t="shared" si="12"/>
        <v>0</v>
      </c>
    </row>
    <row r="67" spans="1:9" ht="25" customHeight="1" x14ac:dyDescent="0.25">
      <c r="A67" s="147" t="str">
        <f>Datos!B75</f>
        <v>8</v>
      </c>
      <c r="B67" s="330" t="str">
        <f t="shared" si="7"/>
        <v xml:space="preserve"> ALBAÑILERÍA</v>
      </c>
      <c r="C67" s="331"/>
      <c r="D67" s="168">
        <f t="shared" si="8"/>
        <v>0</v>
      </c>
      <c r="E67" s="169">
        <f t="shared" si="9"/>
        <v>0</v>
      </c>
      <c r="F67" s="170">
        <f t="shared" si="10"/>
        <v>0</v>
      </c>
      <c r="G67" s="128">
        <f t="shared" si="11"/>
        <v>0</v>
      </c>
      <c r="H67" s="128">
        <f t="shared" si="6"/>
        <v>0</v>
      </c>
      <c r="I67" s="171">
        <f t="shared" si="12"/>
        <v>0</v>
      </c>
    </row>
    <row r="68" spans="1:9" ht="25" customHeight="1" x14ac:dyDescent="0.25">
      <c r="A68" s="147" t="str">
        <f>Datos!B76</f>
        <v>8.1</v>
      </c>
      <c r="B68" s="330" t="str">
        <f t="shared" si="7"/>
        <v>Muros</v>
      </c>
      <c r="C68" s="331"/>
      <c r="D68" s="168">
        <f t="shared" si="8"/>
        <v>0</v>
      </c>
      <c r="E68" s="169">
        <f t="shared" si="9"/>
        <v>0</v>
      </c>
      <c r="F68" s="170">
        <f t="shared" si="10"/>
        <v>0</v>
      </c>
      <c r="G68" s="128">
        <f t="shared" si="11"/>
        <v>0</v>
      </c>
      <c r="H68" s="128">
        <f t="shared" si="6"/>
        <v>0</v>
      </c>
      <c r="I68" s="171">
        <f t="shared" si="12"/>
        <v>0</v>
      </c>
    </row>
    <row r="69" spans="1:9" ht="25" customHeight="1" x14ac:dyDescent="0.25">
      <c r="A69" s="147" t="str">
        <f>Datos!B77</f>
        <v>8.1.1</v>
      </c>
      <c r="B69" s="330" t="str">
        <f t="shared" si="7"/>
        <v>Mamposterías  de 0,20 m</v>
      </c>
      <c r="C69" s="331"/>
      <c r="D69" s="168" t="str">
        <f t="shared" si="8"/>
        <v>m2</v>
      </c>
      <c r="E69" s="169">
        <f t="shared" si="9"/>
        <v>0</v>
      </c>
      <c r="F69" s="170">
        <f t="shared" si="10"/>
        <v>0</v>
      </c>
      <c r="G69" s="128">
        <f t="shared" si="11"/>
        <v>0</v>
      </c>
      <c r="H69" s="128">
        <f t="shared" si="6"/>
        <v>0</v>
      </c>
      <c r="I69" s="171">
        <f t="shared" si="12"/>
        <v>0</v>
      </c>
    </row>
    <row r="70" spans="1:9" ht="25" customHeight="1" x14ac:dyDescent="0.25">
      <c r="A70" s="147" t="str">
        <f>Datos!B78</f>
        <v>8.2</v>
      </c>
      <c r="B70" s="330" t="str">
        <f t="shared" ref="B70:B82" si="13">IFERROR(VLOOKUP(A70,Tabla_Datos,2,FALSE),"")</f>
        <v>Aislaciones</v>
      </c>
      <c r="C70" s="331"/>
      <c r="D70" s="168">
        <f t="shared" ref="D70:D82" si="14">IFERROR(VLOOKUP(A70,Tabla_Datos,3,FALSE),"")</f>
        <v>0</v>
      </c>
      <c r="E70" s="169">
        <f t="shared" ref="E70:E82" si="15">IFERROR(VLOOKUP(A70,Tabla_Datos,4,FALSE),0)</f>
        <v>0</v>
      </c>
      <c r="F70" s="170">
        <f t="shared" ref="F70:F82" si="16">IFERROR(VLOOKUP(A70,Tabla_Analisis_Precio,7,FALSE),0)</f>
        <v>0</v>
      </c>
      <c r="G70" s="128">
        <f t="shared" ref="G70:G82" si="17">ROUND(PrecioUnitario(F70,Costo_Financiero,Gasto_Generales_Porcentaje,Beneficio,Ingresos_Brutos,IVA),2)</f>
        <v>0</v>
      </c>
      <c r="H70" s="128">
        <f t="shared" ref="H70:H82" si="18">ROUND(E70*G70,2)</f>
        <v>0</v>
      </c>
      <c r="I70" s="171">
        <f t="shared" ref="I70:I82" si="19">IFERROR(H70/Monto_Oferta,0)</f>
        <v>0</v>
      </c>
    </row>
    <row r="71" spans="1:9" ht="25" customHeight="1" x14ac:dyDescent="0.25">
      <c r="A71" s="147" t="str">
        <f>Datos!B79</f>
        <v>8.2.1</v>
      </c>
      <c r="B71" s="330" t="str">
        <f t="shared" si="13"/>
        <v>Capa Aisladora Horizontal y Vertical</v>
      </c>
      <c r="C71" s="331"/>
      <c r="D71" s="168" t="str">
        <f t="shared" si="14"/>
        <v>m2</v>
      </c>
      <c r="E71" s="169">
        <f t="shared" si="15"/>
        <v>0</v>
      </c>
      <c r="F71" s="170">
        <f t="shared" si="16"/>
        <v>0</v>
      </c>
      <c r="G71" s="128">
        <f t="shared" si="17"/>
        <v>0</v>
      </c>
      <c r="H71" s="128">
        <f t="shared" si="18"/>
        <v>0</v>
      </c>
      <c r="I71" s="171">
        <f t="shared" si="19"/>
        <v>0</v>
      </c>
    </row>
    <row r="72" spans="1:9" ht="25" customHeight="1" x14ac:dyDescent="0.25">
      <c r="A72" s="147" t="str">
        <f>Datos!B80</f>
        <v>8.3</v>
      </c>
      <c r="B72" s="330" t="str">
        <f t="shared" si="13"/>
        <v>Revoques</v>
      </c>
      <c r="C72" s="331"/>
      <c r="D72" s="168">
        <f t="shared" si="14"/>
        <v>0</v>
      </c>
      <c r="E72" s="169">
        <f t="shared" si="15"/>
        <v>0</v>
      </c>
      <c r="F72" s="170">
        <f t="shared" si="16"/>
        <v>0</v>
      </c>
      <c r="G72" s="128">
        <f t="shared" si="17"/>
        <v>0</v>
      </c>
      <c r="H72" s="128">
        <f t="shared" si="18"/>
        <v>0</v>
      </c>
      <c r="I72" s="171">
        <f t="shared" si="19"/>
        <v>0</v>
      </c>
    </row>
    <row r="73" spans="1:9" ht="25" customHeight="1" x14ac:dyDescent="0.25">
      <c r="A73" s="147" t="str">
        <f>Datos!B81</f>
        <v>8.3.1</v>
      </c>
      <c r="B73" s="330" t="str">
        <f t="shared" si="13"/>
        <v>Jaharro a la cal  interior y exterior</v>
      </c>
      <c r="C73" s="331"/>
      <c r="D73" s="168" t="str">
        <f t="shared" si="14"/>
        <v>m2</v>
      </c>
      <c r="E73" s="169">
        <f t="shared" si="15"/>
        <v>0</v>
      </c>
      <c r="F73" s="170">
        <f t="shared" si="16"/>
        <v>0</v>
      </c>
      <c r="G73" s="128">
        <f t="shared" si="17"/>
        <v>0</v>
      </c>
      <c r="H73" s="128">
        <f t="shared" si="18"/>
        <v>0</v>
      </c>
      <c r="I73" s="171">
        <f t="shared" si="19"/>
        <v>0</v>
      </c>
    </row>
    <row r="74" spans="1:9" ht="25" customHeight="1" x14ac:dyDescent="0.25">
      <c r="A74" s="147" t="str">
        <f>Datos!B82</f>
        <v>8.3.2</v>
      </c>
      <c r="B74" s="330" t="str">
        <f t="shared" si="13"/>
        <v>Revoque  impermeable</v>
      </c>
      <c r="C74" s="331"/>
      <c r="D74" s="168" t="str">
        <f t="shared" si="14"/>
        <v>m2</v>
      </c>
      <c r="E74" s="169">
        <f t="shared" si="15"/>
        <v>0</v>
      </c>
      <c r="F74" s="170">
        <f t="shared" si="16"/>
        <v>0</v>
      </c>
      <c r="G74" s="128">
        <f t="shared" si="17"/>
        <v>0</v>
      </c>
      <c r="H74" s="128">
        <f t="shared" si="18"/>
        <v>0</v>
      </c>
      <c r="I74" s="171">
        <f t="shared" si="19"/>
        <v>0</v>
      </c>
    </row>
    <row r="75" spans="1:9" ht="25" customHeight="1" x14ac:dyDescent="0.25">
      <c r="A75" s="147" t="str">
        <f>Datos!B83</f>
        <v>8.3.3</v>
      </c>
      <c r="B75" s="330" t="str">
        <f t="shared" si="13"/>
        <v>Enlucidos</v>
      </c>
      <c r="C75" s="331"/>
      <c r="D75" s="168" t="str">
        <f t="shared" si="14"/>
        <v>m2</v>
      </c>
      <c r="E75" s="169">
        <f t="shared" si="15"/>
        <v>0</v>
      </c>
      <c r="F75" s="170">
        <f t="shared" si="16"/>
        <v>0</v>
      </c>
      <c r="G75" s="128">
        <f t="shared" si="17"/>
        <v>0</v>
      </c>
      <c r="H75" s="128">
        <f t="shared" si="18"/>
        <v>0</v>
      </c>
      <c r="I75" s="171">
        <f t="shared" si="19"/>
        <v>0</v>
      </c>
    </row>
    <row r="76" spans="1:9" ht="25" customHeight="1" x14ac:dyDescent="0.25">
      <c r="A76" s="147" t="str">
        <f>Datos!B84</f>
        <v>8.4</v>
      </c>
      <c r="B76" s="330" t="str">
        <f t="shared" si="13"/>
        <v>Contrapisos</v>
      </c>
      <c r="C76" s="331"/>
      <c r="D76" s="168">
        <f t="shared" si="14"/>
        <v>0</v>
      </c>
      <c r="E76" s="169">
        <f t="shared" si="15"/>
        <v>0</v>
      </c>
      <c r="F76" s="170">
        <f t="shared" si="16"/>
        <v>0</v>
      </c>
      <c r="G76" s="128">
        <f t="shared" si="17"/>
        <v>0</v>
      </c>
      <c r="H76" s="128">
        <f t="shared" si="18"/>
        <v>0</v>
      </c>
      <c r="I76" s="171">
        <f t="shared" si="19"/>
        <v>0</v>
      </c>
    </row>
    <row r="77" spans="1:9" ht="25" customHeight="1" x14ac:dyDescent="0.25">
      <c r="A77" s="147" t="str">
        <f>Datos!B85</f>
        <v>8.4.1</v>
      </c>
      <c r="B77" s="330" t="str">
        <f t="shared" si="13"/>
        <v>De hormigón armado</v>
      </c>
      <c r="C77" s="331"/>
      <c r="D77" s="168" t="str">
        <f t="shared" si="14"/>
        <v>m2</v>
      </c>
      <c r="E77" s="169">
        <f t="shared" si="15"/>
        <v>0</v>
      </c>
      <c r="F77" s="170">
        <f t="shared" si="16"/>
        <v>0</v>
      </c>
      <c r="G77" s="128">
        <f t="shared" si="17"/>
        <v>0</v>
      </c>
      <c r="H77" s="128">
        <f t="shared" si="18"/>
        <v>0</v>
      </c>
      <c r="I77" s="171">
        <f t="shared" si="19"/>
        <v>0</v>
      </c>
    </row>
    <row r="78" spans="1:9" ht="25" customHeight="1" x14ac:dyDescent="0.25">
      <c r="A78" s="147" t="str">
        <f>Datos!B86</f>
        <v>8.5</v>
      </c>
      <c r="B78" s="330" t="str">
        <f t="shared" si="13"/>
        <v>Antepechos</v>
      </c>
      <c r="C78" s="331"/>
      <c r="D78" s="168">
        <f t="shared" si="14"/>
        <v>0</v>
      </c>
      <c r="E78" s="169">
        <f t="shared" si="15"/>
        <v>0</v>
      </c>
      <c r="F78" s="170">
        <f t="shared" si="16"/>
        <v>0</v>
      </c>
      <c r="G78" s="128">
        <f t="shared" si="17"/>
        <v>0</v>
      </c>
      <c r="H78" s="128">
        <f t="shared" si="18"/>
        <v>0</v>
      </c>
      <c r="I78" s="171">
        <f t="shared" si="19"/>
        <v>0</v>
      </c>
    </row>
    <row r="79" spans="1:9" ht="25" customHeight="1" x14ac:dyDescent="0.25">
      <c r="A79" s="147" t="str">
        <f>Datos!B87</f>
        <v>8.5.1</v>
      </c>
      <c r="B79" s="330" t="str">
        <f t="shared" si="13"/>
        <v>De hormigón</v>
      </c>
      <c r="C79" s="331"/>
      <c r="D79" s="168" t="str">
        <f t="shared" si="14"/>
        <v>m2</v>
      </c>
      <c r="E79" s="169">
        <f t="shared" si="15"/>
        <v>0</v>
      </c>
      <c r="F79" s="170">
        <f t="shared" si="16"/>
        <v>0</v>
      </c>
      <c r="G79" s="128">
        <f t="shared" si="17"/>
        <v>0</v>
      </c>
      <c r="H79" s="128">
        <f t="shared" si="18"/>
        <v>0</v>
      </c>
      <c r="I79" s="171">
        <f t="shared" si="19"/>
        <v>0</v>
      </c>
    </row>
    <row r="80" spans="1:9" ht="25" customHeight="1" x14ac:dyDescent="0.25">
      <c r="A80" s="147" t="str">
        <f>Datos!B88</f>
        <v>9</v>
      </c>
      <c r="B80" s="330" t="str">
        <f t="shared" si="13"/>
        <v xml:space="preserve"> PISOS Y ZÓCALOS</v>
      </c>
      <c r="C80" s="331"/>
      <c r="D80" s="168">
        <f t="shared" si="14"/>
        <v>0</v>
      </c>
      <c r="E80" s="169">
        <f t="shared" si="15"/>
        <v>0</v>
      </c>
      <c r="F80" s="170">
        <f t="shared" si="16"/>
        <v>0</v>
      </c>
      <c r="G80" s="128">
        <f t="shared" si="17"/>
        <v>0</v>
      </c>
      <c r="H80" s="128">
        <f t="shared" si="18"/>
        <v>0</v>
      </c>
      <c r="I80" s="171">
        <f t="shared" si="19"/>
        <v>0</v>
      </c>
    </row>
    <row r="81" spans="1:9" ht="25" customHeight="1" x14ac:dyDescent="0.25">
      <c r="A81" s="147" t="str">
        <f>Datos!B89</f>
        <v>9.1</v>
      </c>
      <c r="B81" s="330" t="str">
        <f t="shared" si="13"/>
        <v>Pisos Interiores</v>
      </c>
      <c r="C81" s="331"/>
      <c r="D81" s="168">
        <f t="shared" si="14"/>
        <v>0</v>
      </c>
      <c r="E81" s="169">
        <f t="shared" si="15"/>
        <v>0</v>
      </c>
      <c r="F81" s="170">
        <f t="shared" si="16"/>
        <v>0</v>
      </c>
      <c r="G81" s="128">
        <f t="shared" si="17"/>
        <v>0</v>
      </c>
      <c r="H81" s="128">
        <f t="shared" si="18"/>
        <v>0</v>
      </c>
      <c r="I81" s="171">
        <f t="shared" si="19"/>
        <v>0</v>
      </c>
    </row>
    <row r="82" spans="1:9" ht="25" customHeight="1" x14ac:dyDescent="0.25">
      <c r="A82" s="147" t="str">
        <f>Datos!B90</f>
        <v>9.1.1</v>
      </c>
      <c r="B82" s="330" t="str">
        <f t="shared" si="13"/>
        <v>De hormigón armado llaneado tipo industrial c/ endurecedor y color</v>
      </c>
      <c r="C82" s="331"/>
      <c r="D82" s="168" t="str">
        <f t="shared" si="14"/>
        <v>m2</v>
      </c>
      <c r="E82" s="169">
        <f t="shared" si="15"/>
        <v>0</v>
      </c>
      <c r="F82" s="170">
        <f t="shared" si="16"/>
        <v>0</v>
      </c>
      <c r="G82" s="128">
        <f t="shared" si="17"/>
        <v>0</v>
      </c>
      <c r="H82" s="128">
        <f t="shared" si="18"/>
        <v>0</v>
      </c>
      <c r="I82" s="171">
        <f t="shared" si="19"/>
        <v>0</v>
      </c>
    </row>
    <row r="83" spans="1:9" ht="25" customHeight="1" x14ac:dyDescent="0.25">
      <c r="A83" s="147" t="str">
        <f>Datos!B91</f>
        <v>9.2</v>
      </c>
      <c r="B83" s="330" t="str">
        <f t="shared" ref="B83:B107" si="20">IFERROR(VLOOKUP(A83,Tabla_Datos,2,FALSE),"")</f>
        <v>Pisos Exteriores</v>
      </c>
      <c r="C83" s="331"/>
      <c r="D83" s="168">
        <f t="shared" ref="D83:D107" si="21">IFERROR(VLOOKUP(A83,Tabla_Datos,3,FALSE),"")</f>
        <v>0</v>
      </c>
      <c r="E83" s="169">
        <f t="shared" ref="E83:E107" si="22">IFERROR(VLOOKUP(A83,Tabla_Datos,4,FALSE),0)</f>
        <v>0</v>
      </c>
      <c r="F83" s="170">
        <f t="shared" ref="F83:F107" si="23">IFERROR(VLOOKUP(A83,Tabla_Analisis_Precio,7,FALSE),0)</f>
        <v>0</v>
      </c>
      <c r="G83" s="128">
        <f t="shared" ref="G83:G107" si="24">ROUND(PrecioUnitario(F83,Costo_Financiero,Gasto_Generales_Porcentaje,Beneficio,Ingresos_Brutos,IVA),2)</f>
        <v>0</v>
      </c>
      <c r="H83" s="128">
        <f t="shared" ref="H83:H107" si="25">ROUND(E83*G83,2)</f>
        <v>0</v>
      </c>
      <c r="I83" s="171">
        <f t="shared" ref="I83:I107" si="26">IFERROR(H83/Monto_Oferta,0)</f>
        <v>0</v>
      </c>
    </row>
    <row r="84" spans="1:9" ht="25" customHeight="1" x14ac:dyDescent="0.25">
      <c r="A84" s="147" t="str">
        <f>Datos!B92</f>
        <v>9.2.1</v>
      </c>
      <c r="B84" s="330" t="str">
        <f t="shared" si="20"/>
        <v>De Hormigon Fratazado</v>
      </c>
      <c r="C84" s="331"/>
      <c r="D84" s="168" t="str">
        <f t="shared" si="21"/>
        <v>m2</v>
      </c>
      <c r="E84" s="169">
        <f t="shared" si="22"/>
        <v>0</v>
      </c>
      <c r="F84" s="170">
        <f t="shared" si="23"/>
        <v>0</v>
      </c>
      <c r="G84" s="128">
        <f t="shared" si="24"/>
        <v>0</v>
      </c>
      <c r="H84" s="128">
        <f t="shared" si="25"/>
        <v>0</v>
      </c>
      <c r="I84" s="171">
        <f t="shared" si="26"/>
        <v>0</v>
      </c>
    </row>
    <row r="85" spans="1:9" ht="25" customHeight="1" x14ac:dyDescent="0.25">
      <c r="A85" s="147" t="str">
        <f>Datos!B93</f>
        <v>9.2.2</v>
      </c>
      <c r="B85" s="330" t="str">
        <f t="shared" si="20"/>
        <v>Zocalo exterior rehundido</v>
      </c>
      <c r="C85" s="331"/>
      <c r="D85" s="168" t="str">
        <f t="shared" si="21"/>
        <v>ml</v>
      </c>
      <c r="E85" s="169">
        <f t="shared" si="22"/>
        <v>0</v>
      </c>
      <c r="F85" s="170">
        <f t="shared" si="23"/>
        <v>0</v>
      </c>
      <c r="G85" s="128">
        <f t="shared" si="24"/>
        <v>0</v>
      </c>
      <c r="H85" s="128">
        <f t="shared" si="25"/>
        <v>0</v>
      </c>
      <c r="I85" s="171">
        <f t="shared" si="26"/>
        <v>0</v>
      </c>
    </row>
    <row r="86" spans="1:9" ht="25" customHeight="1" x14ac:dyDescent="0.25">
      <c r="A86" s="147" t="str">
        <f>Datos!B94</f>
        <v>10</v>
      </c>
      <c r="B86" s="330" t="str">
        <f t="shared" si="20"/>
        <v xml:space="preserve"> CUBIERTAS Y TECHOS</v>
      </c>
      <c r="C86" s="331"/>
      <c r="D86" s="168">
        <f t="shared" si="21"/>
        <v>0</v>
      </c>
      <c r="E86" s="169">
        <f t="shared" si="22"/>
        <v>0</v>
      </c>
      <c r="F86" s="170">
        <f t="shared" si="23"/>
        <v>0</v>
      </c>
      <c r="G86" s="128">
        <f t="shared" si="24"/>
        <v>0</v>
      </c>
      <c r="H86" s="128">
        <f t="shared" si="25"/>
        <v>0</v>
      </c>
      <c r="I86" s="171">
        <f t="shared" si="26"/>
        <v>0</v>
      </c>
    </row>
    <row r="87" spans="1:9" ht="25" customHeight="1" x14ac:dyDescent="0.25">
      <c r="A87" s="147" t="str">
        <f>Datos!B95</f>
        <v>10.1</v>
      </c>
      <c r="B87" s="330" t="str">
        <f t="shared" si="20"/>
        <v>Cubiertas metálicas (incluída aislaciones)</v>
      </c>
      <c r="C87" s="331"/>
      <c r="D87" s="168" t="str">
        <f t="shared" si="21"/>
        <v>m2</v>
      </c>
      <c r="E87" s="169">
        <f t="shared" si="22"/>
        <v>0</v>
      </c>
      <c r="F87" s="170">
        <f t="shared" si="23"/>
        <v>0</v>
      </c>
      <c r="G87" s="128">
        <f t="shared" si="24"/>
        <v>0</v>
      </c>
      <c r="H87" s="128">
        <f t="shared" si="25"/>
        <v>0</v>
      </c>
      <c r="I87" s="171">
        <f t="shared" si="26"/>
        <v>0</v>
      </c>
    </row>
    <row r="88" spans="1:9" ht="25" customHeight="1" x14ac:dyDescent="0.25">
      <c r="A88" s="147" t="str">
        <f>Datos!B96</f>
        <v>11</v>
      </c>
      <c r="B88" s="330" t="str">
        <f t="shared" si="20"/>
        <v xml:space="preserve"> CARPINTERÍAS</v>
      </c>
      <c r="C88" s="331"/>
      <c r="D88" s="168">
        <f t="shared" si="21"/>
        <v>0</v>
      </c>
      <c r="E88" s="169">
        <f t="shared" si="22"/>
        <v>0</v>
      </c>
      <c r="F88" s="170">
        <f t="shared" si="23"/>
        <v>0</v>
      </c>
      <c r="G88" s="128">
        <f t="shared" si="24"/>
        <v>0</v>
      </c>
      <c r="H88" s="128">
        <f t="shared" si="25"/>
        <v>0</v>
      </c>
      <c r="I88" s="171">
        <f t="shared" si="26"/>
        <v>0</v>
      </c>
    </row>
    <row r="89" spans="1:9" ht="25" customHeight="1" x14ac:dyDescent="0.25">
      <c r="A89" s="147" t="str">
        <f>Datos!B97</f>
        <v>11.1</v>
      </c>
      <c r="B89" s="330" t="str">
        <f t="shared" si="20"/>
        <v>Carpinteria metalica</v>
      </c>
      <c r="C89" s="331"/>
      <c r="D89" s="168">
        <f t="shared" si="21"/>
        <v>0</v>
      </c>
      <c r="E89" s="169">
        <f t="shared" si="22"/>
        <v>0</v>
      </c>
      <c r="F89" s="170">
        <f t="shared" si="23"/>
        <v>0</v>
      </c>
      <c r="G89" s="128">
        <f t="shared" si="24"/>
        <v>0</v>
      </c>
      <c r="H89" s="128">
        <f t="shared" si="25"/>
        <v>0</v>
      </c>
      <c r="I89" s="171">
        <f t="shared" si="26"/>
        <v>0</v>
      </c>
    </row>
    <row r="90" spans="1:9" ht="25" customHeight="1" x14ac:dyDescent="0.25">
      <c r="A90" s="147" t="str">
        <f>Datos!B98</f>
        <v>11.1.1</v>
      </c>
      <c r="B90" s="330" t="str">
        <f t="shared" si="20"/>
        <v>Chapa Doblada y herrería</v>
      </c>
      <c r="C90" s="331"/>
      <c r="D90" s="168" t="str">
        <f t="shared" si="21"/>
        <v>m2</v>
      </c>
      <c r="E90" s="169">
        <f t="shared" si="22"/>
        <v>0</v>
      </c>
      <c r="F90" s="170">
        <f t="shared" si="23"/>
        <v>0</v>
      </c>
      <c r="G90" s="128">
        <f t="shared" si="24"/>
        <v>0</v>
      </c>
      <c r="H90" s="128">
        <f t="shared" si="25"/>
        <v>0</v>
      </c>
      <c r="I90" s="171">
        <f t="shared" si="26"/>
        <v>0</v>
      </c>
    </row>
    <row r="91" spans="1:9" ht="25" customHeight="1" x14ac:dyDescent="0.25">
      <c r="A91" s="147" t="str">
        <f>Datos!B99</f>
        <v>12</v>
      </c>
      <c r="B91" s="330" t="str">
        <f t="shared" si="20"/>
        <v xml:space="preserve"> INSTALACIÓN ELÉCTRICA</v>
      </c>
      <c r="C91" s="331"/>
      <c r="D91" s="168">
        <f t="shared" si="21"/>
        <v>0</v>
      </c>
      <c r="E91" s="169">
        <f t="shared" si="22"/>
        <v>0</v>
      </c>
      <c r="F91" s="170">
        <f t="shared" si="23"/>
        <v>0</v>
      </c>
      <c r="G91" s="128">
        <f t="shared" si="24"/>
        <v>0</v>
      </c>
      <c r="H91" s="128">
        <f t="shared" si="25"/>
        <v>0</v>
      </c>
      <c r="I91" s="171">
        <f t="shared" si="26"/>
        <v>0</v>
      </c>
    </row>
    <row r="92" spans="1:9" ht="25" customHeight="1" x14ac:dyDescent="0.25">
      <c r="A92" s="147" t="str">
        <f>Datos!B100</f>
        <v>12.1</v>
      </c>
      <c r="B92" s="330" t="str">
        <f t="shared" si="20"/>
        <v>Fuerza motriz</v>
      </c>
      <c r="C92" s="331"/>
      <c r="D92" s="168" t="str">
        <f t="shared" si="21"/>
        <v xml:space="preserve">Un </v>
      </c>
      <c r="E92" s="169">
        <f t="shared" si="22"/>
        <v>0</v>
      </c>
      <c r="F92" s="170">
        <f t="shared" si="23"/>
        <v>0</v>
      </c>
      <c r="G92" s="128">
        <f t="shared" si="24"/>
        <v>0</v>
      </c>
      <c r="H92" s="128">
        <f t="shared" si="25"/>
        <v>0</v>
      </c>
      <c r="I92" s="171">
        <f t="shared" si="26"/>
        <v>0</v>
      </c>
    </row>
    <row r="93" spans="1:9" ht="25" customHeight="1" x14ac:dyDescent="0.25">
      <c r="A93" s="147" t="str">
        <f>Datos!B101</f>
        <v>12.2</v>
      </c>
      <c r="B93" s="330" t="str">
        <f t="shared" si="20"/>
        <v>Media tensión</v>
      </c>
      <c r="C93" s="331"/>
      <c r="D93" s="168" t="str">
        <f t="shared" si="21"/>
        <v>Un</v>
      </c>
      <c r="E93" s="169">
        <f t="shared" si="22"/>
        <v>0</v>
      </c>
      <c r="F93" s="170">
        <f t="shared" si="23"/>
        <v>0</v>
      </c>
      <c r="G93" s="128">
        <f t="shared" si="24"/>
        <v>0</v>
      </c>
      <c r="H93" s="128">
        <f t="shared" si="25"/>
        <v>0</v>
      </c>
      <c r="I93" s="171">
        <f t="shared" si="26"/>
        <v>0</v>
      </c>
    </row>
    <row r="94" spans="1:9" ht="25" customHeight="1" x14ac:dyDescent="0.25">
      <c r="A94" s="147" t="str">
        <f>Datos!B102</f>
        <v>12.3</v>
      </c>
      <c r="B94" s="330" t="str">
        <f t="shared" si="20"/>
        <v>Artefactos</v>
      </c>
      <c r="C94" s="331"/>
      <c r="D94" s="168">
        <f t="shared" si="21"/>
        <v>0</v>
      </c>
      <c r="E94" s="169">
        <f t="shared" si="22"/>
        <v>0</v>
      </c>
      <c r="F94" s="170">
        <f t="shared" si="23"/>
        <v>0</v>
      </c>
      <c r="G94" s="128">
        <f t="shared" si="24"/>
        <v>0</v>
      </c>
      <c r="H94" s="128">
        <f t="shared" si="25"/>
        <v>0</v>
      </c>
      <c r="I94" s="171">
        <f t="shared" si="26"/>
        <v>0</v>
      </c>
    </row>
    <row r="95" spans="1:9" ht="25" customHeight="1" x14ac:dyDescent="0.25">
      <c r="A95" s="147" t="str">
        <f>Datos!B103</f>
        <v>12.3.1</v>
      </c>
      <c r="B95" s="330" t="str">
        <f t="shared" si="20"/>
        <v>Artefactos de Iluminación</v>
      </c>
      <c r="C95" s="331"/>
      <c r="D95" s="168" t="str">
        <f t="shared" si="21"/>
        <v xml:space="preserve">Un </v>
      </c>
      <c r="E95" s="169">
        <f t="shared" si="22"/>
        <v>0</v>
      </c>
      <c r="F95" s="170">
        <f t="shared" si="23"/>
        <v>0</v>
      </c>
      <c r="G95" s="128">
        <f t="shared" si="24"/>
        <v>0</v>
      </c>
      <c r="H95" s="128">
        <f t="shared" si="25"/>
        <v>0</v>
      </c>
      <c r="I95" s="171">
        <f t="shared" si="26"/>
        <v>0</v>
      </c>
    </row>
    <row r="96" spans="1:9" ht="25" customHeight="1" x14ac:dyDescent="0.25">
      <c r="A96" s="147" t="str">
        <f>Datos!B104</f>
        <v>12.3.2</v>
      </c>
      <c r="B96" s="330" t="str">
        <f t="shared" si="20"/>
        <v>Luminarias</v>
      </c>
      <c r="C96" s="331"/>
      <c r="D96" s="168" t="str">
        <f t="shared" si="21"/>
        <v xml:space="preserve">Un </v>
      </c>
      <c r="E96" s="169">
        <f t="shared" si="22"/>
        <v>0</v>
      </c>
      <c r="F96" s="170">
        <f t="shared" si="23"/>
        <v>0</v>
      </c>
      <c r="G96" s="128">
        <f t="shared" si="24"/>
        <v>0</v>
      </c>
      <c r="H96" s="128">
        <f t="shared" si="25"/>
        <v>0</v>
      </c>
      <c r="I96" s="171">
        <f t="shared" si="26"/>
        <v>0</v>
      </c>
    </row>
    <row r="97" spans="1:9" ht="25" customHeight="1" x14ac:dyDescent="0.25">
      <c r="A97" s="147" t="str">
        <f>Datos!B105</f>
        <v>12.3.3</v>
      </c>
      <c r="B97" s="330" t="str">
        <f t="shared" si="20"/>
        <v>Iluminación de Emergencia</v>
      </c>
      <c r="C97" s="331"/>
      <c r="D97" s="168" t="str">
        <f t="shared" si="21"/>
        <v xml:space="preserve">Un </v>
      </c>
      <c r="E97" s="169">
        <f t="shared" si="22"/>
        <v>0</v>
      </c>
      <c r="F97" s="170">
        <f t="shared" si="23"/>
        <v>0</v>
      </c>
      <c r="G97" s="128">
        <f t="shared" si="24"/>
        <v>0</v>
      </c>
      <c r="H97" s="128">
        <f t="shared" si="25"/>
        <v>0</v>
      </c>
      <c r="I97" s="171">
        <f t="shared" si="26"/>
        <v>0</v>
      </c>
    </row>
    <row r="98" spans="1:9" ht="25" customHeight="1" x14ac:dyDescent="0.25">
      <c r="A98" s="147" t="str">
        <f>Datos!B106</f>
        <v>13</v>
      </c>
      <c r="B98" s="330" t="str">
        <f t="shared" si="20"/>
        <v xml:space="preserve"> INSTALACIÓN DE SEGURIDAD</v>
      </c>
      <c r="C98" s="331"/>
      <c r="D98" s="168">
        <f t="shared" si="21"/>
        <v>0</v>
      </c>
      <c r="E98" s="169">
        <f t="shared" si="22"/>
        <v>0</v>
      </c>
      <c r="F98" s="170">
        <f t="shared" si="23"/>
        <v>0</v>
      </c>
      <c r="G98" s="128">
        <f t="shared" si="24"/>
        <v>0</v>
      </c>
      <c r="H98" s="128">
        <f t="shared" si="25"/>
        <v>0</v>
      </c>
      <c r="I98" s="171">
        <f t="shared" si="26"/>
        <v>0</v>
      </c>
    </row>
    <row r="99" spans="1:9" ht="25" customHeight="1" x14ac:dyDescent="0.25">
      <c r="A99" s="147" t="str">
        <f>Datos!B107</f>
        <v>13.1</v>
      </c>
      <c r="B99" s="330" t="str">
        <f t="shared" si="20"/>
        <v>Contra Incendio</v>
      </c>
      <c r="C99" s="331"/>
      <c r="D99" s="168">
        <f t="shared" si="21"/>
        <v>0</v>
      </c>
      <c r="E99" s="169">
        <f t="shared" si="22"/>
        <v>0</v>
      </c>
      <c r="F99" s="170">
        <f t="shared" si="23"/>
        <v>0</v>
      </c>
      <c r="G99" s="128">
        <f t="shared" si="24"/>
        <v>0</v>
      </c>
      <c r="H99" s="128">
        <f t="shared" si="25"/>
        <v>0</v>
      </c>
      <c r="I99" s="171">
        <f t="shared" si="26"/>
        <v>0</v>
      </c>
    </row>
    <row r="100" spans="1:9" ht="25" customHeight="1" x14ac:dyDescent="0.25">
      <c r="A100" s="147" t="str">
        <f>Datos!B108</f>
        <v>13.1.1</v>
      </c>
      <c r="B100" s="330" t="str">
        <f t="shared" si="20"/>
        <v>Matafuegos, carteles de señalización</v>
      </c>
      <c r="C100" s="331"/>
      <c r="D100" s="168" t="str">
        <f t="shared" si="21"/>
        <v>Un</v>
      </c>
      <c r="E100" s="169">
        <f t="shared" si="22"/>
        <v>0</v>
      </c>
      <c r="F100" s="170">
        <f t="shared" si="23"/>
        <v>0</v>
      </c>
      <c r="G100" s="128">
        <f t="shared" si="24"/>
        <v>0</v>
      </c>
      <c r="H100" s="128">
        <f t="shared" si="25"/>
        <v>0</v>
      </c>
      <c r="I100" s="171">
        <f t="shared" si="26"/>
        <v>0</v>
      </c>
    </row>
    <row r="101" spans="1:9" ht="25" customHeight="1" x14ac:dyDescent="0.25">
      <c r="A101" s="147" t="str">
        <f>Datos!B109</f>
        <v>14</v>
      </c>
      <c r="B101" s="330" t="str">
        <f t="shared" si="20"/>
        <v xml:space="preserve"> PINTURAS</v>
      </c>
      <c r="C101" s="331"/>
      <c r="D101" s="168">
        <f t="shared" si="21"/>
        <v>0</v>
      </c>
      <c r="E101" s="169">
        <f t="shared" si="22"/>
        <v>0</v>
      </c>
      <c r="F101" s="170">
        <f t="shared" si="23"/>
        <v>0</v>
      </c>
      <c r="G101" s="128">
        <f t="shared" si="24"/>
        <v>0</v>
      </c>
      <c r="H101" s="128">
        <f t="shared" si="25"/>
        <v>0</v>
      </c>
      <c r="I101" s="171">
        <f t="shared" si="26"/>
        <v>0</v>
      </c>
    </row>
    <row r="102" spans="1:9" ht="25" customHeight="1" x14ac:dyDescent="0.25">
      <c r="A102" s="147" t="str">
        <f>Datos!B110</f>
        <v>14.1</v>
      </c>
      <c r="B102" s="330" t="str">
        <f t="shared" si="20"/>
        <v>Pintura al látex en muros interiores</v>
      </c>
      <c r="C102" s="331"/>
      <c r="D102" s="168" t="str">
        <f t="shared" si="21"/>
        <v>m2</v>
      </c>
      <c r="E102" s="169">
        <f t="shared" si="22"/>
        <v>0</v>
      </c>
      <c r="F102" s="170">
        <f t="shared" si="23"/>
        <v>0</v>
      </c>
      <c r="G102" s="128">
        <f t="shared" si="24"/>
        <v>0</v>
      </c>
      <c r="H102" s="128">
        <f t="shared" si="25"/>
        <v>0</v>
      </c>
      <c r="I102" s="171">
        <f t="shared" si="26"/>
        <v>0</v>
      </c>
    </row>
    <row r="103" spans="1:9" ht="25" customHeight="1" x14ac:dyDescent="0.25">
      <c r="A103" s="147" t="str">
        <f>Datos!B111</f>
        <v>14.2</v>
      </c>
      <c r="B103" s="330" t="str">
        <f t="shared" si="20"/>
        <v>Pintura esmalte sintético en carpintería</v>
      </c>
      <c r="C103" s="331"/>
      <c r="D103" s="168">
        <f t="shared" si="21"/>
        <v>0</v>
      </c>
      <c r="E103" s="169">
        <f t="shared" si="22"/>
        <v>0</v>
      </c>
      <c r="F103" s="170">
        <f t="shared" si="23"/>
        <v>0</v>
      </c>
      <c r="G103" s="128">
        <f t="shared" si="24"/>
        <v>0</v>
      </c>
      <c r="H103" s="128">
        <f t="shared" si="25"/>
        <v>0</v>
      </c>
      <c r="I103" s="171">
        <f t="shared" si="26"/>
        <v>0</v>
      </c>
    </row>
    <row r="104" spans="1:9" ht="25" customHeight="1" x14ac:dyDescent="0.25">
      <c r="A104" s="147" t="str">
        <f>Datos!B112</f>
        <v>14.2.1</v>
      </c>
      <c r="B104" s="330" t="str">
        <f t="shared" si="20"/>
        <v>Sobre Carpintería Metálica y Herrería</v>
      </c>
      <c r="C104" s="331"/>
      <c r="D104" s="168" t="str">
        <f t="shared" si="21"/>
        <v>m2</v>
      </c>
      <c r="E104" s="169">
        <f t="shared" si="22"/>
        <v>0</v>
      </c>
      <c r="F104" s="170">
        <f t="shared" si="23"/>
        <v>0</v>
      </c>
      <c r="G104" s="128">
        <f t="shared" si="24"/>
        <v>0</v>
      </c>
      <c r="H104" s="128">
        <f t="shared" si="25"/>
        <v>0</v>
      </c>
      <c r="I104" s="171">
        <f t="shared" si="26"/>
        <v>0</v>
      </c>
    </row>
    <row r="105" spans="1:9" ht="25" customHeight="1" x14ac:dyDescent="0.25">
      <c r="A105" s="147" t="str">
        <f>Datos!B113</f>
        <v>14.2.2</v>
      </c>
      <c r="B105" s="330" t="str">
        <f t="shared" si="20"/>
        <v>Pintura Antióxido</v>
      </c>
      <c r="C105" s="331"/>
      <c r="D105" s="168" t="str">
        <f t="shared" si="21"/>
        <v>m2</v>
      </c>
      <c r="E105" s="169">
        <f t="shared" si="22"/>
        <v>0</v>
      </c>
      <c r="F105" s="170">
        <f t="shared" si="23"/>
        <v>0</v>
      </c>
      <c r="G105" s="128">
        <f t="shared" si="24"/>
        <v>0</v>
      </c>
      <c r="H105" s="128">
        <f t="shared" si="25"/>
        <v>0</v>
      </c>
      <c r="I105" s="171">
        <f t="shared" si="26"/>
        <v>0</v>
      </c>
    </row>
    <row r="106" spans="1:9" ht="25" customHeight="1" x14ac:dyDescent="0.25">
      <c r="A106" s="147" t="str">
        <f>Datos!B114</f>
        <v>15</v>
      </c>
      <c r="B106" s="330" t="str">
        <f t="shared" si="20"/>
        <v xml:space="preserve"> SEÑALETICA</v>
      </c>
      <c r="C106" s="331"/>
      <c r="D106" s="168">
        <f t="shared" si="21"/>
        <v>0</v>
      </c>
      <c r="E106" s="169">
        <f t="shared" si="22"/>
        <v>0</v>
      </c>
      <c r="F106" s="170">
        <f t="shared" si="23"/>
        <v>0</v>
      </c>
      <c r="G106" s="128">
        <f t="shared" si="24"/>
        <v>0</v>
      </c>
      <c r="H106" s="128">
        <f t="shared" si="25"/>
        <v>0</v>
      </c>
      <c r="I106" s="171">
        <f t="shared" si="26"/>
        <v>0</v>
      </c>
    </row>
    <row r="107" spans="1:9" ht="25" customHeight="1" x14ac:dyDescent="0.25">
      <c r="A107" s="147" t="str">
        <f>Datos!B115</f>
        <v>15.1</v>
      </c>
      <c r="B107" s="330" t="str">
        <f t="shared" si="20"/>
        <v>Señalización</v>
      </c>
      <c r="C107" s="331"/>
      <c r="D107" s="168" t="str">
        <f t="shared" si="21"/>
        <v>Un</v>
      </c>
      <c r="E107" s="169">
        <f t="shared" si="22"/>
        <v>0</v>
      </c>
      <c r="F107" s="170">
        <f t="shared" si="23"/>
        <v>0</v>
      </c>
      <c r="G107" s="128">
        <f t="shared" si="24"/>
        <v>0</v>
      </c>
      <c r="H107" s="128">
        <f t="shared" si="25"/>
        <v>0</v>
      </c>
      <c r="I107" s="171">
        <f t="shared" si="26"/>
        <v>0</v>
      </c>
    </row>
    <row r="108" spans="1:9" ht="25" customHeight="1" x14ac:dyDescent="0.25">
      <c r="A108" s="147" t="str">
        <f>Datos!B116</f>
        <v>16</v>
      </c>
      <c r="B108" s="330" t="str">
        <f t="shared" ref="B108:B112" si="27">IFERROR(VLOOKUP(A108,Tabla_Datos,2,FALSE),"")</f>
        <v>DOCUMENTACION FINAL DE LA OBRA</v>
      </c>
      <c r="C108" s="331"/>
      <c r="D108" s="168">
        <f t="shared" ref="D108:D112" si="28">IFERROR(VLOOKUP(A108,Tabla_Datos,3,FALSE),"")</f>
        <v>0</v>
      </c>
      <c r="E108" s="169">
        <f t="shared" ref="E108:E112" si="29">IFERROR(VLOOKUP(A108,Tabla_Datos,4,FALSE),0)</f>
        <v>0</v>
      </c>
      <c r="F108" s="170">
        <f t="shared" ref="F108:F112" si="30">IFERROR(VLOOKUP(A108,Tabla_Analisis_Precio,7,FALSE),0)</f>
        <v>0</v>
      </c>
      <c r="G108" s="128">
        <f t="shared" ref="G108:G112" si="31">ROUND(PrecioUnitario(F108,Costo_Financiero,Gasto_Generales_Porcentaje,Beneficio,Ingresos_Brutos,IVA),2)</f>
        <v>0</v>
      </c>
      <c r="H108" s="128">
        <f t="shared" ref="H108:H112" si="32">ROUND(E108*G108,2)</f>
        <v>0</v>
      </c>
      <c r="I108" s="171">
        <f t="shared" ref="I108:I112" si="33">IFERROR(H108/Monto_Oferta,0)</f>
        <v>0</v>
      </c>
    </row>
    <row r="109" spans="1:9" ht="25" customHeight="1" x14ac:dyDescent="0.25">
      <c r="A109" s="147" t="str">
        <f>Datos!B117</f>
        <v>16.1</v>
      </c>
      <c r="B109" s="330" t="str">
        <f t="shared" si="27"/>
        <v>Documentación a presentar</v>
      </c>
      <c r="C109" s="331"/>
      <c r="D109" s="168" t="str">
        <f t="shared" si="28"/>
        <v>Un</v>
      </c>
      <c r="E109" s="169">
        <f t="shared" si="29"/>
        <v>0</v>
      </c>
      <c r="F109" s="170">
        <f t="shared" si="30"/>
        <v>0</v>
      </c>
      <c r="G109" s="128">
        <f t="shared" si="31"/>
        <v>0</v>
      </c>
      <c r="H109" s="128">
        <f t="shared" si="32"/>
        <v>0</v>
      </c>
      <c r="I109" s="171">
        <f t="shared" si="33"/>
        <v>0</v>
      </c>
    </row>
    <row r="110" spans="1:9" ht="25" customHeight="1" x14ac:dyDescent="0.25">
      <c r="A110" s="147" t="str">
        <f>Datos!B118</f>
        <v>17</v>
      </c>
      <c r="B110" s="330" t="str">
        <f t="shared" si="27"/>
        <v xml:space="preserve"> LIMPIEZA DE OBRA</v>
      </c>
      <c r="C110" s="331"/>
      <c r="D110" s="168">
        <f t="shared" si="28"/>
        <v>0</v>
      </c>
      <c r="E110" s="169">
        <f t="shared" si="29"/>
        <v>0</v>
      </c>
      <c r="F110" s="170">
        <f t="shared" si="30"/>
        <v>0</v>
      </c>
      <c r="G110" s="128">
        <f t="shared" si="31"/>
        <v>0</v>
      </c>
      <c r="H110" s="128">
        <f t="shared" si="32"/>
        <v>0</v>
      </c>
      <c r="I110" s="171">
        <f t="shared" si="33"/>
        <v>0</v>
      </c>
    </row>
    <row r="111" spans="1:9" ht="25" customHeight="1" x14ac:dyDescent="0.25">
      <c r="A111" s="147" t="str">
        <f>Datos!B119</f>
        <v>17.1</v>
      </c>
      <c r="B111" s="330" t="str">
        <f t="shared" si="27"/>
        <v xml:space="preserve">Limpieza de obra periódica </v>
      </c>
      <c r="C111" s="331"/>
      <c r="D111" s="168" t="str">
        <f t="shared" si="28"/>
        <v>gl</v>
      </c>
      <c r="E111" s="169">
        <f t="shared" si="29"/>
        <v>0</v>
      </c>
      <c r="F111" s="170">
        <f t="shared" si="30"/>
        <v>0</v>
      </c>
      <c r="G111" s="128">
        <f t="shared" si="31"/>
        <v>0</v>
      </c>
      <c r="H111" s="128">
        <f t="shared" si="32"/>
        <v>0</v>
      </c>
      <c r="I111" s="171">
        <f t="shared" si="33"/>
        <v>0</v>
      </c>
    </row>
    <row r="112" spans="1:9" ht="25" customHeight="1" x14ac:dyDescent="0.25">
      <c r="A112" s="147" t="str">
        <f>Datos!B120</f>
        <v>17.2</v>
      </c>
      <c r="B112" s="330" t="str">
        <f t="shared" si="27"/>
        <v>Limpieza final de la obra y el obrador</v>
      </c>
      <c r="C112" s="331"/>
      <c r="D112" s="168" t="str">
        <f t="shared" si="28"/>
        <v>gl</v>
      </c>
      <c r="E112" s="169">
        <f t="shared" si="29"/>
        <v>0</v>
      </c>
      <c r="F112" s="170">
        <f t="shared" si="30"/>
        <v>0</v>
      </c>
      <c r="G112" s="128">
        <f t="shared" si="31"/>
        <v>0</v>
      </c>
      <c r="H112" s="128">
        <f t="shared" si="32"/>
        <v>0</v>
      </c>
      <c r="I112" s="171">
        <f t="shared" si="33"/>
        <v>0</v>
      </c>
    </row>
    <row r="113" spans="1:9" ht="20.149999999999999" customHeight="1" x14ac:dyDescent="0.25">
      <c r="A113" s="172"/>
      <c r="B113" s="173"/>
      <c r="C113" s="174"/>
      <c r="D113" s="175"/>
      <c r="E113" s="176"/>
      <c r="F113" s="177"/>
      <c r="G113" s="177"/>
      <c r="I113" s="178"/>
    </row>
    <row r="114" spans="1:9" ht="20.149999999999999" customHeight="1" x14ac:dyDescent="0.25">
      <c r="A114" s="179" t="s">
        <v>3</v>
      </c>
      <c r="B114" s="292" t="s">
        <v>1191</v>
      </c>
      <c r="C114" s="180"/>
      <c r="D114" s="180"/>
      <c r="E114" s="180"/>
      <c r="F114" s="181">
        <f>ROUND(SUMPRODUCT(E18:E112,F18:F112),2)</f>
        <v>0</v>
      </c>
      <c r="G114" s="137" t="s">
        <v>1038</v>
      </c>
      <c r="H114" s="182">
        <f>SUM(H18:H112)</f>
        <v>0</v>
      </c>
      <c r="I114" s="183">
        <f>SUM(I18:I113)</f>
        <v>0</v>
      </c>
    </row>
    <row r="115" spans="1:9" ht="20.149999999999999" customHeight="1" thickBot="1" x14ac:dyDescent="0.3">
      <c r="G115" s="184"/>
    </row>
    <row r="116" spans="1:9" ht="20.149999999999999" customHeight="1" thickTop="1" x14ac:dyDescent="0.25">
      <c r="A116" s="185" t="s">
        <v>992</v>
      </c>
      <c r="B116" s="186" t="s">
        <v>1192</v>
      </c>
      <c r="C116" s="187"/>
      <c r="D116" s="188"/>
      <c r="E116" s="189"/>
      <c r="F116" s="190"/>
      <c r="G116" s="189"/>
      <c r="H116" s="191">
        <f>ROUND(H125/Coeficiente_Paso,2)</f>
        <v>0</v>
      </c>
      <c r="I116" s="192"/>
    </row>
    <row r="117" spans="1:9" ht="20.149999999999999" customHeight="1" x14ac:dyDescent="0.25">
      <c r="A117" s="193" t="s">
        <v>993</v>
      </c>
      <c r="B117" s="198" t="str">
        <f>"COSTO FINANCIERO  "&amp;ROUND(Costo_Financiero*100,2)&amp;" % de ( 1 )"</f>
        <v>COSTO FINANCIERO  0 % de ( 1 )</v>
      </c>
      <c r="C117" s="199"/>
      <c r="D117" s="265"/>
      <c r="E117" s="196">
        <f>Costo_Financiero</f>
        <v>0</v>
      </c>
      <c r="F117" s="80"/>
      <c r="H117" s="197">
        <f>ROUND(H116*Costo_Financiero,2)</f>
        <v>0</v>
      </c>
      <c r="I117" s="192"/>
    </row>
    <row r="118" spans="1:9" ht="20.149999999999999" customHeight="1" x14ac:dyDescent="0.25">
      <c r="A118" s="193" t="s">
        <v>994</v>
      </c>
      <c r="B118" s="198" t="s">
        <v>1197</v>
      </c>
      <c r="C118" s="199"/>
      <c r="D118" s="265"/>
      <c r="F118" s="80"/>
      <c r="H118" s="197">
        <f>H116+H117</f>
        <v>0</v>
      </c>
      <c r="I118" s="192"/>
    </row>
    <row r="119" spans="1:9" ht="20.149999999999999" customHeight="1" x14ac:dyDescent="0.25">
      <c r="A119" s="193" t="s">
        <v>995</v>
      </c>
      <c r="B119" s="194" t="str">
        <f>CONCATENATE("GASTOS GENERALES  ",ROUND(Gasto_Generales_Porcentaje*100,3)," % de ( 3 )")</f>
        <v>GASTOS GENERALES  0 % de ( 3 )</v>
      </c>
      <c r="C119" s="194"/>
      <c r="D119" s="195"/>
      <c r="E119" s="196">
        <f>Gasto_Generales_Porcentaje</f>
        <v>0</v>
      </c>
      <c r="F119" s="80"/>
      <c r="H119" s="197">
        <f>ROUND(Gasto_Generales_Porcentaje*H118,2)</f>
        <v>0</v>
      </c>
      <c r="I119" s="195"/>
    </row>
    <row r="120" spans="1:9" ht="20.149999999999999" customHeight="1" x14ac:dyDescent="0.25">
      <c r="A120" s="193" t="s">
        <v>996</v>
      </c>
      <c r="B120" s="194" t="str">
        <f>CONCATENATE("BENEFICIOS  ",ROUND(Beneficio*100,2)," % de ( 3 )")</f>
        <v>BENEFICIOS  0 % de ( 3 )</v>
      </c>
      <c r="C120" s="194"/>
      <c r="D120" s="195"/>
      <c r="E120" s="196">
        <f>Beneficio</f>
        <v>0</v>
      </c>
      <c r="F120" s="80"/>
      <c r="H120" s="197">
        <f>IF(Beneficio=0,,ROUND(Beneficio*H118,2))</f>
        <v>0</v>
      </c>
      <c r="I120" s="195"/>
    </row>
    <row r="121" spans="1:9" ht="20.149999999999999" customHeight="1" x14ac:dyDescent="0.25">
      <c r="A121" s="193">
        <v>6</v>
      </c>
      <c r="B121" s="198" t="s">
        <v>1193</v>
      </c>
      <c r="C121" s="199"/>
      <c r="D121" s="195"/>
      <c r="F121" s="80"/>
      <c r="H121" s="197">
        <f>H118+H119+H120</f>
        <v>0</v>
      </c>
      <c r="I121" s="195"/>
    </row>
    <row r="122" spans="1:9" ht="20.149999999999999" customHeight="1" x14ac:dyDescent="0.25">
      <c r="A122" s="193" t="s">
        <v>1194</v>
      </c>
      <c r="B122" s="194" t="str">
        <f>CONCATENATE("INGRESOS BRUTOS Y LOTE HOGAR  ",ROUND(Ingresos_Brutos*100,2)," % de ( 6 )")</f>
        <v>INGRESOS BRUTOS Y LOTE HOGAR  0 % de ( 6 )</v>
      </c>
      <c r="C122" s="194"/>
      <c r="D122" s="195"/>
      <c r="E122" s="196">
        <f>Ingresos_Brutos</f>
        <v>0</v>
      </c>
      <c r="F122" s="80"/>
      <c r="H122" s="197">
        <f>ROUND(Ingresos_Brutos*H121,2)</f>
        <v>0</v>
      </c>
      <c r="I122" s="195"/>
    </row>
    <row r="123" spans="1:9" ht="20.149999999999999" customHeight="1" thickBot="1" x14ac:dyDescent="0.3">
      <c r="A123" s="200" t="s">
        <v>1195</v>
      </c>
      <c r="B123" s="201" t="str">
        <f>CONCATENATE("IMPUESTO AL VALOR AGREGADO ",IVA*100," % de ( 6 )")</f>
        <v>IMPUESTO AL VALOR AGREGADO 0 % de ( 6 )</v>
      </c>
      <c r="C123" s="201"/>
      <c r="D123" s="202"/>
      <c r="E123" s="203">
        <f>IVA</f>
        <v>0</v>
      </c>
      <c r="F123" s="204"/>
      <c r="G123" s="205"/>
      <c r="H123" s="206">
        <f>ROUND(IVA*H121,2)</f>
        <v>0</v>
      </c>
      <c r="I123" s="195"/>
    </row>
    <row r="124" spans="1:9" ht="20.149999999999999" customHeight="1" thickTop="1" x14ac:dyDescent="0.25">
      <c r="A124" s="207"/>
      <c r="B124" s="194"/>
      <c r="C124" s="194"/>
      <c r="D124" s="195"/>
      <c r="E124" s="196"/>
      <c r="F124" s="80"/>
      <c r="H124" s="208"/>
      <c r="I124" s="195"/>
    </row>
    <row r="125" spans="1:9" ht="20.149999999999999" customHeight="1" x14ac:dyDescent="0.25">
      <c r="A125" s="209"/>
      <c r="B125" s="209" t="s">
        <v>1038</v>
      </c>
      <c r="C125" s="209"/>
      <c r="D125" s="195"/>
      <c r="F125" s="80"/>
      <c r="H125" s="208">
        <f>Monto_Oferta</f>
        <v>0</v>
      </c>
      <c r="I125" s="195"/>
    </row>
    <row r="126" spans="1:9" ht="20.149999999999999" customHeight="1" x14ac:dyDescent="0.25">
      <c r="I126" s="210"/>
    </row>
    <row r="127" spans="1:9" ht="60" customHeight="1" x14ac:dyDescent="0.25">
      <c r="B127" s="328" t="str">
        <f>"El presente presupuesto asciende a la suma de: " &amp; UPPER(CONVERTIRNUM(Monto_Oferta))</f>
        <v>El presente presupuesto asciende a la suma de: CERO PESOS CON 00/100</v>
      </c>
      <c r="C127" s="328"/>
      <c r="D127" s="328"/>
      <c r="E127" s="328"/>
      <c r="F127" s="328"/>
      <c r="G127" s="328"/>
      <c r="H127" s="328"/>
      <c r="I127" s="328"/>
    </row>
    <row r="128" spans="1:9" x14ac:dyDescent="0.25">
      <c r="A128" s="81" t="s">
        <v>1012</v>
      </c>
    </row>
    <row r="291" spans="2:2" x14ac:dyDescent="0.25">
      <c r="B291" s="150">
        <v>4</v>
      </c>
    </row>
    <row r="341" spans="2:2" x14ac:dyDescent="0.25">
      <c r="B341" s="150">
        <v>4</v>
      </c>
    </row>
    <row r="391" spans="2:2" x14ac:dyDescent="0.25">
      <c r="B391" s="150">
        <v>4</v>
      </c>
    </row>
    <row r="441" spans="2:2" x14ac:dyDescent="0.25">
      <c r="B441" s="150">
        <v>4</v>
      </c>
    </row>
    <row r="491" spans="2:2" x14ac:dyDescent="0.25">
      <c r="B491" s="150">
        <v>5</v>
      </c>
    </row>
    <row r="541" spans="2:2" x14ac:dyDescent="0.25">
      <c r="B541" s="150">
        <v>5</v>
      </c>
    </row>
    <row r="591" spans="2:2" x14ac:dyDescent="0.25">
      <c r="B591" s="150">
        <v>5</v>
      </c>
    </row>
    <row r="641" spans="2:2" x14ac:dyDescent="0.25">
      <c r="B641" s="150">
        <v>5</v>
      </c>
    </row>
    <row r="691" spans="2:2" x14ac:dyDescent="0.25">
      <c r="B691" s="150">
        <v>5</v>
      </c>
    </row>
    <row r="741" spans="2:2" x14ac:dyDescent="0.25">
      <c r="B741" s="150">
        <v>5</v>
      </c>
    </row>
    <row r="791" spans="2:2" x14ac:dyDescent="0.25">
      <c r="B791" s="150">
        <v>5</v>
      </c>
    </row>
    <row r="841" spans="2:2" x14ac:dyDescent="0.25">
      <c r="B841" s="150">
        <v>5</v>
      </c>
    </row>
    <row r="891" spans="2:2" x14ac:dyDescent="0.25">
      <c r="B891" s="150">
        <v>5</v>
      </c>
    </row>
    <row r="941" spans="2:2" x14ac:dyDescent="0.25">
      <c r="B941" s="150">
        <v>5</v>
      </c>
    </row>
    <row r="991" spans="2:2" x14ac:dyDescent="0.25">
      <c r="B991" s="150">
        <v>5</v>
      </c>
    </row>
    <row r="1041" spans="2:2" x14ac:dyDescent="0.25">
      <c r="B1041" s="150">
        <v>5</v>
      </c>
    </row>
    <row r="1042" spans="2:2" x14ac:dyDescent="0.25">
      <c r="B1042" s="150" t="str">
        <f>CyP!A42</f>
        <v>3.7</v>
      </c>
    </row>
    <row r="1091" spans="2:2" x14ac:dyDescent="0.25">
      <c r="B1091" s="150">
        <v>5</v>
      </c>
    </row>
    <row r="1092" spans="2:2" x14ac:dyDescent="0.25">
      <c r="B1092" s="150" t="str">
        <f>CyP!A43</f>
        <v>3.8</v>
      </c>
    </row>
    <row r="1141" spans="2:2" x14ac:dyDescent="0.25">
      <c r="B1141" s="150">
        <v>5</v>
      </c>
    </row>
    <row r="1142" spans="2:2" x14ac:dyDescent="0.25">
      <c r="B1142" s="150" t="str">
        <f>CyP!A44</f>
        <v>3.9</v>
      </c>
    </row>
    <row r="1191" spans="2:2" x14ac:dyDescent="0.25">
      <c r="B1191" s="150">
        <v>5</v>
      </c>
    </row>
    <row r="1192" spans="2:2" x14ac:dyDescent="0.25">
      <c r="B1192" s="150" t="str">
        <f>CyP!A45</f>
        <v>4</v>
      </c>
    </row>
    <row r="1242" spans="2:2" x14ac:dyDescent="0.25">
      <c r="B1242" s="150" t="str">
        <f>CyP!A46</f>
        <v>4.1</v>
      </c>
    </row>
    <row r="1291" spans="2:2" x14ac:dyDescent="0.25">
      <c r="B1291" s="150">
        <v>7</v>
      </c>
    </row>
    <row r="1292" spans="2:2" x14ac:dyDescent="0.25">
      <c r="B1292" s="150" t="str">
        <f>CyP!A48</f>
        <v>4.3</v>
      </c>
    </row>
    <row r="1342" spans="2:2" x14ac:dyDescent="0.25">
      <c r="B1342" s="150" t="str">
        <f>CyP!A49</f>
        <v>4.4</v>
      </c>
    </row>
    <row r="1391" spans="2:2" x14ac:dyDescent="0.25">
      <c r="B1391" s="150">
        <v>8</v>
      </c>
    </row>
    <row r="1392" spans="2:2" x14ac:dyDescent="0.25">
      <c r="B1392" s="150" t="str">
        <f>CyP!A51</f>
        <v>5</v>
      </c>
    </row>
    <row r="1441" spans="2:2" x14ac:dyDescent="0.25">
      <c r="B1441" s="150">
        <v>8</v>
      </c>
    </row>
    <row r="1442" spans="2:2" x14ac:dyDescent="0.25">
      <c r="B1442" s="150" t="str">
        <f>CyP!A52</f>
        <v>5.1</v>
      </c>
    </row>
    <row r="1491" spans="2:2" x14ac:dyDescent="0.25">
      <c r="B1491" s="150">
        <v>8</v>
      </c>
    </row>
    <row r="1492" spans="2:2" x14ac:dyDescent="0.25">
      <c r="B1492" s="150" t="str">
        <f>CyP!A53</f>
        <v>6</v>
      </c>
    </row>
    <row r="1541" spans="2:2" x14ac:dyDescent="0.25">
      <c r="B1541" s="150">
        <v>8</v>
      </c>
    </row>
    <row r="1542" spans="2:2" x14ac:dyDescent="0.25">
      <c r="B1542" s="150" t="str">
        <f>CyP!A54</f>
        <v>6.1</v>
      </c>
    </row>
    <row r="1591" spans="2:2" x14ac:dyDescent="0.25">
      <c r="B1591" s="150">
        <v>8</v>
      </c>
    </row>
    <row r="1592" spans="2:2" x14ac:dyDescent="0.25">
      <c r="B1592" s="150" t="str">
        <f>CyP!A55</f>
        <v>7</v>
      </c>
    </row>
    <row r="1642" spans="2:2" x14ac:dyDescent="0.25">
      <c r="B1642" s="150" t="str">
        <f>CyP!A56</f>
        <v>7.1</v>
      </c>
    </row>
    <row r="1692" spans="2:2" x14ac:dyDescent="0.25">
      <c r="B1692" s="150" t="str">
        <f>CyP!A57</f>
        <v>7.1.1</v>
      </c>
    </row>
    <row r="1742" spans="2:2" x14ac:dyDescent="0.25">
      <c r="B1742" s="150" t="str">
        <f>CyP!A58</f>
        <v>7.1.3</v>
      </c>
    </row>
    <row r="1791" spans="2:2" x14ac:dyDescent="0.25">
      <c r="B1791" s="150">
        <v>12</v>
      </c>
    </row>
    <row r="1792" spans="2:2" x14ac:dyDescent="0.25">
      <c r="B1792" s="150" t="str">
        <f>CyP!A60</f>
        <v>7.1.5</v>
      </c>
    </row>
    <row r="1841" spans="2:2" x14ac:dyDescent="0.25">
      <c r="B1841" s="150">
        <v>12</v>
      </c>
    </row>
    <row r="1842" spans="2:2" x14ac:dyDescent="0.25">
      <c r="B1842" s="150" t="str">
        <f>CyP!A61</f>
        <v>7.1.6</v>
      </c>
    </row>
    <row r="1891" spans="2:2" x14ac:dyDescent="0.25">
      <c r="B1891" s="150">
        <v>12</v>
      </c>
    </row>
    <row r="1892" spans="2:2" x14ac:dyDescent="0.25">
      <c r="B1892" s="150" t="str">
        <f>CyP!A62</f>
        <v>7.1.7</v>
      </c>
    </row>
    <row r="1941" spans="2:2" x14ac:dyDescent="0.25">
      <c r="B1941" s="150">
        <v>12</v>
      </c>
    </row>
    <row r="1942" spans="2:2" x14ac:dyDescent="0.25">
      <c r="B1942" s="150" t="str">
        <f>CyP!A63</f>
        <v>7.1.8</v>
      </c>
    </row>
    <row r="1991" spans="2:2" x14ac:dyDescent="0.25">
      <c r="B1991" s="150">
        <v>12</v>
      </c>
    </row>
    <row r="1992" spans="2:2" x14ac:dyDescent="0.25">
      <c r="B1992" s="150" t="str">
        <f>CyP!A64</f>
        <v>7.1.9</v>
      </c>
    </row>
    <row r="2041" spans="2:2" x14ac:dyDescent="0.25">
      <c r="B2041" s="150">
        <v>13</v>
      </c>
    </row>
    <row r="2042" spans="2:2" x14ac:dyDescent="0.25">
      <c r="B2042" s="150" t="str">
        <f>CyP!A66</f>
        <v>7.2.1</v>
      </c>
    </row>
    <row r="2091" spans="2:2" x14ac:dyDescent="0.25">
      <c r="B2091" s="150">
        <v>13</v>
      </c>
    </row>
    <row r="2092" spans="2:2" x14ac:dyDescent="0.25">
      <c r="B2092" s="150" t="str">
        <f>CyP!A67</f>
        <v>8</v>
      </c>
    </row>
  </sheetData>
  <mergeCells count="104">
    <mergeCell ref="B109:C109"/>
    <mergeCell ref="B110:C110"/>
    <mergeCell ref="B111:C111"/>
    <mergeCell ref="B112:C112"/>
    <mergeCell ref="B104:C104"/>
    <mergeCell ref="B105:C105"/>
    <mergeCell ref="B106:C106"/>
    <mergeCell ref="B107:C107"/>
    <mergeCell ref="B108:C108"/>
    <mergeCell ref="B99:C99"/>
    <mergeCell ref="B100:C100"/>
    <mergeCell ref="B101:C101"/>
    <mergeCell ref="B102:C102"/>
    <mergeCell ref="B103:C103"/>
    <mergeCell ref="B94:C94"/>
    <mergeCell ref="B95:C95"/>
    <mergeCell ref="B96:C96"/>
    <mergeCell ref="B97:C97"/>
    <mergeCell ref="B98:C98"/>
    <mergeCell ref="B89:C89"/>
    <mergeCell ref="B90:C90"/>
    <mergeCell ref="B91:C91"/>
    <mergeCell ref="B92:C92"/>
    <mergeCell ref="B93:C93"/>
    <mergeCell ref="B84:C84"/>
    <mergeCell ref="B85:C85"/>
    <mergeCell ref="B86:C86"/>
    <mergeCell ref="B87:C87"/>
    <mergeCell ref="B88:C88"/>
    <mergeCell ref="B79:C79"/>
    <mergeCell ref="B80:C80"/>
    <mergeCell ref="B81:C81"/>
    <mergeCell ref="B82:C82"/>
    <mergeCell ref="B83:C83"/>
    <mergeCell ref="B65:C65"/>
    <mergeCell ref="B66:C66"/>
    <mergeCell ref="B67:C67"/>
    <mergeCell ref="B68:C68"/>
    <mergeCell ref="B69:C69"/>
    <mergeCell ref="B70:C70"/>
    <mergeCell ref="B71:C71"/>
    <mergeCell ref="B72:C72"/>
    <mergeCell ref="B73:C73"/>
    <mergeCell ref="B74:C74"/>
    <mergeCell ref="B75:C75"/>
    <mergeCell ref="B76:C76"/>
    <mergeCell ref="B77:C77"/>
    <mergeCell ref="B78:C78"/>
    <mergeCell ref="B60:C60"/>
    <mergeCell ref="B61:C61"/>
    <mergeCell ref="B62:C62"/>
    <mergeCell ref="B63:C63"/>
    <mergeCell ref="B64:C64"/>
    <mergeCell ref="B55:C55"/>
    <mergeCell ref="B56:C56"/>
    <mergeCell ref="B57:C57"/>
    <mergeCell ref="B58:C58"/>
    <mergeCell ref="B59:C59"/>
    <mergeCell ref="B37:C37"/>
    <mergeCell ref="B38:C38"/>
    <mergeCell ref="B39:C39"/>
    <mergeCell ref="B50:C50"/>
    <mergeCell ref="B51:C51"/>
    <mergeCell ref="B52:C52"/>
    <mergeCell ref="B53:C53"/>
    <mergeCell ref="B54:C54"/>
    <mergeCell ref="B45:C45"/>
    <mergeCell ref="B46:C46"/>
    <mergeCell ref="B47:C47"/>
    <mergeCell ref="B48:C48"/>
    <mergeCell ref="B49:C49"/>
    <mergeCell ref="A15:A16"/>
    <mergeCell ref="B15:C16"/>
    <mergeCell ref="D15:D16"/>
    <mergeCell ref="E15:E16"/>
    <mergeCell ref="I15:I16"/>
    <mergeCell ref="H15:H16"/>
    <mergeCell ref="B25:C25"/>
    <mergeCell ref="B26:C26"/>
    <mergeCell ref="B27:C27"/>
    <mergeCell ref="B127:I127"/>
    <mergeCell ref="F15:F16"/>
    <mergeCell ref="G15:G16"/>
    <mergeCell ref="B18:C18"/>
    <mergeCell ref="B19:C19"/>
    <mergeCell ref="B20:C20"/>
    <mergeCell ref="B21:C21"/>
    <mergeCell ref="B22:C22"/>
    <mergeCell ref="B23:C23"/>
    <mergeCell ref="B24:C24"/>
    <mergeCell ref="B43:C43"/>
    <mergeCell ref="B44:C44"/>
    <mergeCell ref="B35:C35"/>
    <mergeCell ref="B28:C28"/>
    <mergeCell ref="B29:C29"/>
    <mergeCell ref="B40:C40"/>
    <mergeCell ref="B41:C41"/>
    <mergeCell ref="B42:C42"/>
    <mergeCell ref="B30:C30"/>
    <mergeCell ref="B31:C31"/>
    <mergeCell ref="B32:C32"/>
    <mergeCell ref="B33:C33"/>
    <mergeCell ref="B34:C34"/>
    <mergeCell ref="B36:C36"/>
  </mergeCells>
  <conditionalFormatting sqref="A119:D125 I126">
    <cfRule type="expression" dxfId="122" priority="281" stopIfTrue="1">
      <formula>#REF!=1</formula>
    </cfRule>
  </conditionalFormatting>
  <conditionalFormatting sqref="A18:A113">
    <cfRule type="expression" dxfId="121" priority="282" stopIfTrue="1">
      <formula>#REF!&gt;0</formula>
    </cfRule>
    <cfRule type="expression" dxfId="120" priority="283" stopIfTrue="1">
      <formula>#REF!&gt;0</formula>
    </cfRule>
    <cfRule type="expression" dxfId="119" priority="284" stopIfTrue="1">
      <formula>#REF!&gt;0</formula>
    </cfRule>
  </conditionalFormatting>
  <conditionalFormatting sqref="B113:C113 B19:B112">
    <cfRule type="expression" dxfId="118" priority="285" stopIfTrue="1">
      <formula>#REF!&gt;0</formula>
    </cfRule>
    <cfRule type="expression" dxfId="117" priority="286" stopIfTrue="1">
      <formula>#REF!&gt;0</formula>
    </cfRule>
    <cfRule type="expression" dxfId="116" priority="287" stopIfTrue="1">
      <formula>#REF!&gt;0</formula>
    </cfRule>
  </conditionalFormatting>
  <conditionalFormatting sqref="A118:D118 B119:C120 B122:C125 A120 A122">
    <cfRule type="expression" dxfId="115" priority="288" stopIfTrue="1">
      <formula>#REF!=1</formula>
    </cfRule>
  </conditionalFormatting>
  <conditionalFormatting sqref="D118:D125 B118:C120 B122:C125 A118:A125 F118:F125 H119:I120 H122:I125 I121 I118">
    <cfRule type="expression" dxfId="114" priority="289" stopIfTrue="1">
      <formula>#REF!=1</formula>
    </cfRule>
  </conditionalFormatting>
  <conditionalFormatting sqref="I119">
    <cfRule type="expression" dxfId="113" priority="279" stopIfTrue="1">
      <formula>#REF!=1</formula>
    </cfRule>
  </conditionalFormatting>
  <conditionalFormatting sqref="I121">
    <cfRule type="expression" dxfId="112" priority="278" stopIfTrue="1">
      <formula>#REF!=1</formula>
    </cfRule>
  </conditionalFormatting>
  <conditionalFormatting sqref="I123:I124">
    <cfRule type="expression" dxfId="111" priority="277" stopIfTrue="1">
      <formula>#REF!=1</formula>
    </cfRule>
  </conditionalFormatting>
  <conditionalFormatting sqref="I125">
    <cfRule type="expression" dxfId="110" priority="276" stopIfTrue="1">
      <formula>#REF!=1</formula>
    </cfRule>
  </conditionalFormatting>
  <conditionalFormatting sqref="I122">
    <cfRule type="expression" dxfId="109" priority="275" stopIfTrue="1">
      <formula>#REF!=1</formula>
    </cfRule>
  </conditionalFormatting>
  <conditionalFormatting sqref="I120">
    <cfRule type="expression" dxfId="108" priority="274" stopIfTrue="1">
      <formula>#REF!=1</formula>
    </cfRule>
  </conditionalFormatting>
  <conditionalFormatting sqref="A118 A120 A122">
    <cfRule type="expression" dxfId="107" priority="273" stopIfTrue="1">
      <formula>#REF!=1</formula>
    </cfRule>
  </conditionalFormatting>
  <conditionalFormatting sqref="B118:C118">
    <cfRule type="expression" dxfId="106" priority="272" stopIfTrue="1">
      <formula>#REF!=1</formula>
    </cfRule>
  </conditionalFormatting>
  <conditionalFormatting sqref="B121:C121">
    <cfRule type="expression" dxfId="105" priority="271" stopIfTrue="1">
      <formula>#REF!=1</formula>
    </cfRule>
  </conditionalFormatting>
  <conditionalFormatting sqref="B123:C124">
    <cfRule type="expression" dxfId="104" priority="270" stopIfTrue="1">
      <formula>#REF!=1</formula>
    </cfRule>
  </conditionalFormatting>
  <conditionalFormatting sqref="A119 A121 A123:A124">
    <cfRule type="expression" dxfId="103" priority="269" stopIfTrue="1">
      <formula>#REF!=1</formula>
    </cfRule>
  </conditionalFormatting>
  <conditionalFormatting sqref="A119 A121 A123:A124">
    <cfRule type="expression" dxfId="102" priority="268" stopIfTrue="1">
      <formula>#REF!=1</formula>
    </cfRule>
  </conditionalFormatting>
  <conditionalFormatting sqref="B122:C122">
    <cfRule type="expression" dxfId="101" priority="138" stopIfTrue="1">
      <formula>#REF!=1</formula>
    </cfRule>
  </conditionalFormatting>
  <conditionalFormatting sqref="B18 E18:E112">
    <cfRule type="expression" dxfId="100" priority="36" stopIfTrue="1">
      <formula>#REF!&gt;0</formula>
    </cfRule>
    <cfRule type="expression" dxfId="99" priority="37" stopIfTrue="1">
      <formula>#REF!&gt;0</formula>
    </cfRule>
    <cfRule type="expression" dxfId="98" priority="38" stopIfTrue="1">
      <formula>#REF!&gt;0</formula>
    </cfRule>
  </conditionalFormatting>
  <conditionalFormatting sqref="A114">
    <cfRule type="expression" dxfId="97" priority="12" stopIfTrue="1">
      <formula>#REF!&gt;0</formula>
    </cfRule>
    <cfRule type="expression" dxfId="96" priority="13" stopIfTrue="1">
      <formula>#REF!&gt;0</formula>
    </cfRule>
    <cfRule type="expression" dxfId="95" priority="14" stopIfTrue="1">
      <formula>#REF!&gt;0</formula>
    </cfRule>
  </conditionalFormatting>
  <conditionalFormatting sqref="H121">
    <cfRule type="expression" dxfId="94" priority="11" stopIfTrue="1">
      <formula>#REF!=1</formula>
    </cfRule>
  </conditionalFormatting>
  <conditionalFormatting sqref="H118">
    <cfRule type="expression" dxfId="93" priority="10" stopIfTrue="1">
      <formula>#REF!=1</formula>
    </cfRule>
  </conditionalFormatting>
  <conditionalFormatting sqref="A116:D117">
    <cfRule type="expression" dxfId="92" priority="5" stopIfTrue="1">
      <formula>#REF!=1</formula>
    </cfRule>
  </conditionalFormatting>
  <conditionalFormatting sqref="A116:D117 F116:F117 I116:I117 A118">
    <cfRule type="expression" dxfId="91" priority="6" stopIfTrue="1">
      <formula>#REF!=1</formula>
    </cfRule>
  </conditionalFormatting>
  <conditionalFormatting sqref="A116:A118">
    <cfRule type="expression" dxfId="90" priority="4" stopIfTrue="1">
      <formula>#REF!=1</formula>
    </cfRule>
  </conditionalFormatting>
  <conditionalFormatting sqref="B116:C117">
    <cfRule type="expression" dxfId="89" priority="3" stopIfTrue="1">
      <formula>#REF!=1</formula>
    </cfRule>
  </conditionalFormatting>
  <conditionalFormatting sqref="H116">
    <cfRule type="expression" dxfId="88" priority="2" stopIfTrue="1">
      <formula>#REF!=1</formula>
    </cfRule>
  </conditionalFormatting>
  <conditionalFormatting sqref="H117">
    <cfRule type="expression" dxfId="87" priority="1" stopIfTrue="1">
      <formula>#REF!=1</formula>
    </cfRule>
  </conditionalFormatting>
  <pageMargins left="1.1811023622047245" right="0.78740157480314965" top="0.98425196850393704" bottom="0.78740157480314965" header="0.39370078740157483" footer="0.39370078740157483"/>
  <pageSetup paperSize="9" scale="50"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DS3098"/>
  <sheetViews>
    <sheetView showGridLines="0" showZeros="0" view="pageBreakPreview" topLeftCell="A1606" zoomScaleNormal="120" zoomScaleSheetLayoutView="100" workbookViewId="0">
      <selection sqref="A1:G1650"/>
    </sheetView>
  </sheetViews>
  <sheetFormatPr baseColWidth="10" defaultColWidth="11.453125" defaultRowHeight="24" customHeight="1" x14ac:dyDescent="0.25"/>
  <cols>
    <col min="1" max="1" width="15.7265625" style="89" customWidth="1"/>
    <col min="2" max="2" width="20.7265625" style="89" customWidth="1"/>
    <col min="3" max="3" width="43.7265625" style="89" customWidth="1"/>
    <col min="4" max="4" width="10.7265625" style="89" customWidth="1"/>
    <col min="5" max="5" width="12.7265625" style="89" customWidth="1"/>
    <col min="6" max="7" width="15.7265625" style="96" customWidth="1"/>
    <col min="8" max="123" width="11.453125" style="223"/>
    <col min="124" max="16384" width="11.453125" style="89"/>
  </cols>
  <sheetData>
    <row r="1" spans="1:123" ht="24" customHeight="1" x14ac:dyDescent="0.25">
      <c r="A1" s="268" t="s">
        <v>37</v>
      </c>
      <c r="B1" s="269"/>
      <c r="C1" s="269"/>
      <c r="D1" s="269"/>
      <c r="E1" s="269"/>
      <c r="F1" s="269"/>
      <c r="G1" s="270"/>
    </row>
    <row r="2" spans="1:123" ht="24" customHeight="1" x14ac:dyDescent="0.25">
      <c r="A2" s="271" t="s">
        <v>602</v>
      </c>
      <c r="B2" s="90" t="str">
        <f>Comitente</f>
        <v>SUBSECRETARIA DE ARQUITECTURA</v>
      </c>
      <c r="C2" s="86"/>
      <c r="D2" s="91"/>
      <c r="E2" s="91"/>
      <c r="F2" s="92"/>
      <c r="G2" s="272"/>
    </row>
    <row r="3" spans="1:123" ht="24" customHeight="1" x14ac:dyDescent="0.25">
      <c r="A3" s="271" t="s">
        <v>603</v>
      </c>
      <c r="B3" s="90">
        <f>Contratista</f>
        <v>0</v>
      </c>
      <c r="C3" s="87"/>
      <c r="D3" s="87"/>
      <c r="E3" s="87"/>
      <c r="F3" s="93"/>
      <c r="G3" s="273"/>
    </row>
    <row r="4" spans="1:123" ht="24" customHeight="1" x14ac:dyDescent="0.25">
      <c r="A4" s="271" t="s">
        <v>24</v>
      </c>
      <c r="B4" s="90" t="str">
        <f>Obra</f>
        <v>PERFORACION DE POZO DE AGUA Y CONST. DE SALA DE BOMBA ESC. AGROIND. 25 DE MAYO</v>
      </c>
      <c r="C4" s="87"/>
      <c r="D4" s="87"/>
      <c r="E4" s="87"/>
      <c r="F4" s="93" t="s">
        <v>38</v>
      </c>
      <c r="G4" s="274">
        <f>Fecha_Base</f>
        <v>0</v>
      </c>
    </row>
    <row r="5" spans="1:123" ht="24" customHeight="1" x14ac:dyDescent="0.25">
      <c r="A5" s="275" t="s">
        <v>601</v>
      </c>
      <c r="B5" s="88" t="str">
        <f>Ubicación</f>
        <v>Calle San Martin s/n - 25 de Mayo</v>
      </c>
      <c r="C5" s="88"/>
      <c r="D5" s="94"/>
      <c r="E5" s="95"/>
      <c r="G5" s="276"/>
    </row>
    <row r="6" spans="1:123" ht="24" customHeight="1" x14ac:dyDescent="0.25">
      <c r="A6" s="275" t="s">
        <v>39</v>
      </c>
      <c r="B6" s="97">
        <f>IFERROR(VALUE(LEFT(B7,FIND(".",B7)-1)),"")</f>
        <v>1</v>
      </c>
      <c r="C6" s="89" t="str">
        <f>IFERROR(VLOOKUP(B6,Tabla_CyP,2,FALSE),"")</f>
        <v xml:space="preserve"> TRABAJOS PREPARATORIOS</v>
      </c>
      <c r="E6" s="95"/>
      <c r="G6" s="276"/>
    </row>
    <row r="7" spans="1:123" ht="24" customHeight="1" x14ac:dyDescent="0.25">
      <c r="A7" s="275" t="s">
        <v>25</v>
      </c>
      <c r="B7" s="98" t="str">
        <f>IFERROR(VLOOKUP(COUNTIF($A$1:A7,"ANALISIS DE PRECIOS"),Tabla_NumeroItem,2,FALSE),"")</f>
        <v>1.2</v>
      </c>
      <c r="C7" s="89" t="str">
        <f>IFERROR(VLOOKUP(B7,Tabla_CyP,2,FALSE),"")</f>
        <v>Construcción del Obrador, Depósitos de materiales, Sanitarios de personal</v>
      </c>
      <c r="D7" s="94"/>
      <c r="E7" s="95"/>
      <c r="F7" s="93" t="s">
        <v>26</v>
      </c>
      <c r="G7" s="277" t="str">
        <f>IFERROR(VLOOKUP(B7,Tabla_CyP,4,FALSE),"")</f>
        <v>Un</v>
      </c>
    </row>
    <row r="8" spans="1:123" ht="24" customHeight="1" x14ac:dyDescent="0.25">
      <c r="A8" s="275"/>
      <c r="B8" s="88"/>
      <c r="D8" s="94"/>
      <c r="E8" s="95"/>
      <c r="G8" s="276"/>
    </row>
    <row r="9" spans="1:123" ht="24" customHeight="1" x14ac:dyDescent="0.25">
      <c r="A9" s="338" t="s">
        <v>507</v>
      </c>
      <c r="B9" s="339"/>
      <c r="C9" s="340" t="s">
        <v>0</v>
      </c>
      <c r="D9" s="340" t="s">
        <v>27</v>
      </c>
      <c r="E9" s="342" t="s">
        <v>28</v>
      </c>
      <c r="F9" s="344" t="s">
        <v>29</v>
      </c>
      <c r="G9" s="344" t="s">
        <v>30</v>
      </c>
    </row>
    <row r="10" spans="1:123" s="94" customFormat="1" ht="24" customHeight="1" x14ac:dyDescent="0.25">
      <c r="A10" s="99" t="s">
        <v>508</v>
      </c>
      <c r="B10" s="99" t="s">
        <v>509</v>
      </c>
      <c r="C10" s="341"/>
      <c r="D10" s="341"/>
      <c r="E10" s="343"/>
      <c r="F10" s="345"/>
      <c r="G10" s="345"/>
      <c r="H10" s="224"/>
      <c r="I10" s="224"/>
      <c r="J10" s="224"/>
      <c r="K10" s="224"/>
      <c r="L10" s="224"/>
      <c r="M10" s="224"/>
      <c r="N10" s="224"/>
      <c r="O10" s="224"/>
      <c r="P10" s="224"/>
      <c r="Q10" s="224"/>
      <c r="R10" s="224"/>
      <c r="S10" s="224"/>
      <c r="T10" s="224"/>
      <c r="U10" s="224"/>
      <c r="V10" s="224"/>
      <c r="W10" s="224"/>
      <c r="X10" s="224"/>
      <c r="Y10" s="224"/>
      <c r="Z10" s="224"/>
      <c r="AA10" s="224"/>
      <c r="AB10" s="224"/>
      <c r="AC10" s="224"/>
      <c r="AD10" s="224"/>
      <c r="AE10" s="224"/>
      <c r="AF10" s="224"/>
      <c r="AG10" s="224"/>
      <c r="AH10" s="224"/>
      <c r="AI10" s="224"/>
      <c r="AJ10" s="224"/>
      <c r="AK10" s="224"/>
      <c r="AL10" s="224"/>
      <c r="AM10" s="224"/>
      <c r="AN10" s="224"/>
      <c r="AO10" s="224"/>
      <c r="AP10" s="224"/>
      <c r="AQ10" s="224"/>
      <c r="AR10" s="224"/>
      <c r="AS10" s="224"/>
      <c r="AT10" s="224"/>
      <c r="AU10" s="224"/>
      <c r="AV10" s="224"/>
      <c r="AW10" s="224"/>
      <c r="AX10" s="224"/>
      <c r="AY10" s="224"/>
      <c r="AZ10" s="224"/>
      <c r="BA10" s="224"/>
      <c r="BB10" s="224"/>
      <c r="BC10" s="224"/>
      <c r="BD10" s="224"/>
      <c r="BE10" s="224"/>
      <c r="BF10" s="224"/>
      <c r="BG10" s="224"/>
      <c r="BH10" s="224"/>
      <c r="BI10" s="224"/>
      <c r="BJ10" s="224"/>
      <c r="BK10" s="224"/>
      <c r="BL10" s="224"/>
      <c r="BM10" s="224"/>
      <c r="BN10" s="224"/>
      <c r="BO10" s="224"/>
      <c r="BP10" s="224"/>
      <c r="BQ10" s="224"/>
      <c r="BR10" s="224"/>
      <c r="BS10" s="224"/>
      <c r="BT10" s="224"/>
      <c r="BU10" s="224"/>
      <c r="BV10" s="224"/>
      <c r="BW10" s="224"/>
      <c r="BX10" s="224"/>
      <c r="BY10" s="224"/>
      <c r="BZ10" s="224"/>
      <c r="CA10" s="224"/>
      <c r="CB10" s="224"/>
      <c r="CC10" s="224"/>
      <c r="CD10" s="224"/>
      <c r="CE10" s="224"/>
      <c r="CF10" s="224"/>
      <c r="CG10" s="224"/>
      <c r="CH10" s="224"/>
      <c r="CI10" s="224"/>
      <c r="CJ10" s="224"/>
      <c r="CK10" s="224"/>
      <c r="CL10" s="224"/>
      <c r="CM10" s="224"/>
      <c r="CN10" s="224"/>
      <c r="CO10" s="224"/>
      <c r="CP10" s="224"/>
      <c r="CQ10" s="224"/>
      <c r="CR10" s="224"/>
      <c r="CS10" s="224"/>
      <c r="CT10" s="224"/>
      <c r="CU10" s="224"/>
      <c r="CV10" s="224"/>
      <c r="CW10" s="224"/>
      <c r="CX10" s="224"/>
      <c r="CY10" s="224"/>
      <c r="CZ10" s="224"/>
      <c r="DA10" s="224"/>
      <c r="DB10" s="224"/>
      <c r="DC10" s="224"/>
      <c r="DD10" s="224"/>
      <c r="DE10" s="224"/>
      <c r="DF10" s="224"/>
      <c r="DG10" s="224"/>
      <c r="DH10" s="224"/>
      <c r="DI10" s="224"/>
      <c r="DJ10" s="224"/>
      <c r="DK10" s="224"/>
      <c r="DL10" s="224"/>
      <c r="DM10" s="224"/>
      <c r="DN10" s="224"/>
      <c r="DO10" s="224"/>
      <c r="DP10" s="224"/>
      <c r="DQ10" s="224"/>
      <c r="DR10" s="224"/>
      <c r="DS10" s="224"/>
    </row>
    <row r="11" spans="1:123" ht="24" customHeight="1" x14ac:dyDescent="0.25">
      <c r="A11" s="278"/>
      <c r="B11" s="100"/>
      <c r="C11" s="137" t="s">
        <v>604</v>
      </c>
      <c r="D11" s="101"/>
      <c r="E11" s="102"/>
      <c r="F11" s="103"/>
      <c r="G11" s="279"/>
    </row>
    <row r="12" spans="1:123" s="223" customFormat="1" ht="24" customHeight="1" x14ac:dyDescent="0.25">
      <c r="A12" s="218" t="str">
        <f t="shared" ref="A12:A25" si="0">IFERROR(VLOOKUP(C12,Tabla_Insumos,4,FALSE),"")</f>
        <v/>
      </c>
      <c r="B12" s="216" t="str">
        <f>IFERROR(VLOOKUP(C12,Tabla_Insumos,5,FALSE),"")</f>
        <v/>
      </c>
      <c r="C12" s="217"/>
      <c r="D12" s="218" t="str">
        <f t="shared" ref="D12:D25" si="1">IFERROR(VLOOKUP(C12,Tabla_Insumos,2,FALSE),"")</f>
        <v/>
      </c>
      <c r="E12" s="219"/>
      <c r="F12" s="220">
        <f t="shared" ref="F12:F25" si="2">IFERROR(VLOOKUP(C12,Tabla_Insumos,3,FALSE),0)</f>
        <v>0</v>
      </c>
      <c r="G12" s="280">
        <f>ROUND(E12*F12,2)</f>
        <v>0</v>
      </c>
    </row>
    <row r="13" spans="1:123" s="223" customFormat="1" ht="24" customHeight="1" x14ac:dyDescent="0.25">
      <c r="A13" s="218" t="str">
        <f t="shared" si="0"/>
        <v/>
      </c>
      <c r="B13" s="216" t="str">
        <f t="shared" ref="B13:B25" si="3">IFERROR(VLOOKUP(C13,Tabla_Insumos,5,FALSE),"")</f>
        <v/>
      </c>
      <c r="C13" s="217"/>
      <c r="D13" s="218" t="str">
        <f t="shared" si="1"/>
        <v/>
      </c>
      <c r="E13" s="219"/>
      <c r="F13" s="220">
        <f t="shared" si="2"/>
        <v>0</v>
      </c>
      <c r="G13" s="280">
        <f t="shared" ref="G13:G25" si="4">ROUND(E13*F13,2)</f>
        <v>0</v>
      </c>
    </row>
    <row r="14" spans="1:123" s="223" customFormat="1" ht="24" customHeight="1" x14ac:dyDescent="0.25">
      <c r="A14" s="218" t="str">
        <f t="shared" si="0"/>
        <v/>
      </c>
      <c r="B14" s="216" t="str">
        <f t="shared" si="3"/>
        <v/>
      </c>
      <c r="C14" s="217"/>
      <c r="D14" s="218" t="str">
        <f t="shared" si="1"/>
        <v/>
      </c>
      <c r="E14" s="219"/>
      <c r="F14" s="220">
        <f t="shared" si="2"/>
        <v>0</v>
      </c>
      <c r="G14" s="280">
        <f t="shared" si="4"/>
        <v>0</v>
      </c>
    </row>
    <row r="15" spans="1:123" s="223" customFormat="1" ht="24" customHeight="1" x14ac:dyDescent="0.25">
      <c r="A15" s="218" t="str">
        <f t="shared" si="0"/>
        <v/>
      </c>
      <c r="B15" s="216" t="str">
        <f t="shared" si="3"/>
        <v/>
      </c>
      <c r="C15" s="217"/>
      <c r="D15" s="218" t="str">
        <f t="shared" si="1"/>
        <v/>
      </c>
      <c r="E15" s="219"/>
      <c r="F15" s="220">
        <f t="shared" si="2"/>
        <v>0</v>
      </c>
      <c r="G15" s="280">
        <f t="shared" si="4"/>
        <v>0</v>
      </c>
    </row>
    <row r="16" spans="1:123" s="223" customFormat="1" ht="24" customHeight="1" x14ac:dyDescent="0.25">
      <c r="A16" s="218" t="str">
        <f t="shared" si="0"/>
        <v/>
      </c>
      <c r="B16" s="216" t="str">
        <f t="shared" si="3"/>
        <v/>
      </c>
      <c r="C16" s="217"/>
      <c r="D16" s="218" t="str">
        <f t="shared" si="1"/>
        <v/>
      </c>
      <c r="E16" s="219"/>
      <c r="F16" s="220">
        <f t="shared" si="2"/>
        <v>0</v>
      </c>
      <c r="G16" s="280">
        <f t="shared" si="4"/>
        <v>0</v>
      </c>
    </row>
    <row r="17" spans="1:7" s="223" customFormat="1" ht="24" customHeight="1" x14ac:dyDescent="0.25">
      <c r="A17" s="218" t="str">
        <f t="shared" si="0"/>
        <v/>
      </c>
      <c r="B17" s="216" t="str">
        <f t="shared" si="3"/>
        <v/>
      </c>
      <c r="C17" s="217"/>
      <c r="D17" s="218" t="str">
        <f t="shared" si="1"/>
        <v/>
      </c>
      <c r="E17" s="219"/>
      <c r="F17" s="220">
        <f t="shared" si="2"/>
        <v>0</v>
      </c>
      <c r="G17" s="280">
        <f t="shared" si="4"/>
        <v>0</v>
      </c>
    </row>
    <row r="18" spans="1:7" s="223" customFormat="1" ht="24" customHeight="1" x14ac:dyDescent="0.25">
      <c r="A18" s="218" t="str">
        <f t="shared" si="0"/>
        <v/>
      </c>
      <c r="B18" s="216" t="str">
        <f t="shared" si="3"/>
        <v/>
      </c>
      <c r="C18" s="217"/>
      <c r="D18" s="218" t="str">
        <f t="shared" si="1"/>
        <v/>
      </c>
      <c r="E18" s="219"/>
      <c r="F18" s="220">
        <f t="shared" si="2"/>
        <v>0</v>
      </c>
      <c r="G18" s="280">
        <f t="shared" si="4"/>
        <v>0</v>
      </c>
    </row>
    <row r="19" spans="1:7" s="223" customFormat="1" ht="24" customHeight="1" x14ac:dyDescent="0.25">
      <c r="A19" s="218" t="str">
        <f t="shared" si="0"/>
        <v/>
      </c>
      <c r="B19" s="216" t="str">
        <f t="shared" si="3"/>
        <v/>
      </c>
      <c r="C19" s="217"/>
      <c r="D19" s="218" t="str">
        <f t="shared" si="1"/>
        <v/>
      </c>
      <c r="E19" s="219"/>
      <c r="F19" s="220">
        <f t="shared" si="2"/>
        <v>0</v>
      </c>
      <c r="G19" s="280">
        <f t="shared" si="4"/>
        <v>0</v>
      </c>
    </row>
    <row r="20" spans="1:7" s="223" customFormat="1" ht="24" customHeight="1" x14ac:dyDescent="0.25">
      <c r="A20" s="218" t="str">
        <f t="shared" si="0"/>
        <v/>
      </c>
      <c r="B20" s="216" t="str">
        <f t="shared" si="3"/>
        <v/>
      </c>
      <c r="C20" s="217"/>
      <c r="D20" s="218" t="str">
        <f t="shared" si="1"/>
        <v/>
      </c>
      <c r="E20" s="219"/>
      <c r="F20" s="220">
        <f t="shared" si="2"/>
        <v>0</v>
      </c>
      <c r="G20" s="280">
        <f t="shared" si="4"/>
        <v>0</v>
      </c>
    </row>
    <row r="21" spans="1:7" s="223" customFormat="1" ht="24" customHeight="1" x14ac:dyDescent="0.25">
      <c r="A21" s="218" t="str">
        <f t="shared" si="0"/>
        <v/>
      </c>
      <c r="B21" s="216" t="str">
        <f t="shared" si="3"/>
        <v/>
      </c>
      <c r="C21" s="217"/>
      <c r="D21" s="218" t="str">
        <f t="shared" si="1"/>
        <v/>
      </c>
      <c r="E21" s="219"/>
      <c r="F21" s="220">
        <f t="shared" si="2"/>
        <v>0</v>
      </c>
      <c r="G21" s="280">
        <f t="shared" si="4"/>
        <v>0</v>
      </c>
    </row>
    <row r="22" spans="1:7" s="223" customFormat="1" ht="24" customHeight="1" x14ac:dyDescent="0.25">
      <c r="A22" s="218" t="str">
        <f t="shared" si="0"/>
        <v/>
      </c>
      <c r="B22" s="216" t="str">
        <f t="shared" si="3"/>
        <v/>
      </c>
      <c r="C22" s="217"/>
      <c r="D22" s="218" t="str">
        <f t="shared" si="1"/>
        <v/>
      </c>
      <c r="E22" s="219"/>
      <c r="F22" s="220">
        <f t="shared" si="2"/>
        <v>0</v>
      </c>
      <c r="G22" s="280">
        <f t="shared" si="4"/>
        <v>0</v>
      </c>
    </row>
    <row r="23" spans="1:7" s="223" customFormat="1" ht="24" customHeight="1" x14ac:dyDescent="0.25">
      <c r="A23" s="218" t="str">
        <f t="shared" si="0"/>
        <v/>
      </c>
      <c r="B23" s="216" t="str">
        <f t="shared" si="3"/>
        <v/>
      </c>
      <c r="C23" s="217"/>
      <c r="D23" s="218" t="str">
        <f t="shared" si="1"/>
        <v/>
      </c>
      <c r="E23" s="219"/>
      <c r="F23" s="220">
        <f t="shared" si="2"/>
        <v>0</v>
      </c>
      <c r="G23" s="280">
        <f t="shared" si="4"/>
        <v>0</v>
      </c>
    </row>
    <row r="24" spans="1:7" s="223" customFormat="1" ht="24" customHeight="1" x14ac:dyDescent="0.25">
      <c r="A24" s="218" t="str">
        <f t="shared" si="0"/>
        <v/>
      </c>
      <c r="B24" s="216" t="str">
        <f t="shared" si="3"/>
        <v/>
      </c>
      <c r="C24" s="217"/>
      <c r="D24" s="218" t="str">
        <f t="shared" si="1"/>
        <v/>
      </c>
      <c r="E24" s="219"/>
      <c r="F24" s="220">
        <f t="shared" si="2"/>
        <v>0</v>
      </c>
      <c r="G24" s="280">
        <f t="shared" si="4"/>
        <v>0</v>
      </c>
    </row>
    <row r="25" spans="1:7" s="223" customFormat="1" ht="24" customHeight="1" x14ac:dyDescent="0.25">
      <c r="A25" s="218" t="str">
        <f t="shared" si="0"/>
        <v/>
      </c>
      <c r="B25" s="216" t="str">
        <f t="shared" si="3"/>
        <v/>
      </c>
      <c r="C25" s="217"/>
      <c r="D25" s="218" t="str">
        <f t="shared" si="1"/>
        <v/>
      </c>
      <c r="E25" s="219"/>
      <c r="F25" s="221">
        <f t="shared" si="2"/>
        <v>0</v>
      </c>
      <c r="G25" s="280">
        <f t="shared" si="4"/>
        <v>0</v>
      </c>
    </row>
    <row r="26" spans="1:7" ht="24" customHeight="1" x14ac:dyDescent="0.25">
      <c r="A26" s="281"/>
      <c r="D26" s="94"/>
      <c r="E26" s="95"/>
      <c r="F26" s="267" t="s">
        <v>31</v>
      </c>
      <c r="G26" s="282">
        <f>SUBTOTAL(9,G12:G25)</f>
        <v>0</v>
      </c>
    </row>
    <row r="27" spans="1:7" ht="24" customHeight="1" x14ac:dyDescent="0.25">
      <c r="A27" s="281"/>
      <c r="C27" s="104" t="s">
        <v>605</v>
      </c>
      <c r="D27" s="94"/>
      <c r="E27" s="95"/>
      <c r="G27" s="283"/>
    </row>
    <row r="28" spans="1:7" s="223" customFormat="1" ht="24" customHeight="1" x14ac:dyDescent="0.25">
      <c r="A28" s="218" t="str">
        <f t="shared" ref="A28:A35" si="5">IFERROR(VLOOKUP(C28,Tabla_Insumos,4,FALSE),"")</f>
        <v/>
      </c>
      <c r="B28" s="216">
        <f t="shared" ref="B28:B35" si="6">IFERROR(VLOOKUP(A28,Tabla_Indices,5,FALSE),"")</f>
        <v>0</v>
      </c>
      <c r="C28" s="217"/>
      <c r="D28" s="218" t="str">
        <f t="shared" ref="D28:D31" si="7">IFERROR(VLOOKUP(C28,Tabla_Insumos,2,FALSE),"")</f>
        <v/>
      </c>
      <c r="E28" s="219"/>
      <c r="F28" s="222">
        <f t="shared" ref="F28:F35" si="8">IFERROR(VLOOKUP(C28,Tabla_Insumos,3,FALSE),0)</f>
        <v>0</v>
      </c>
      <c r="G28" s="280">
        <f>ROUND(E28*F28,2)</f>
        <v>0</v>
      </c>
    </row>
    <row r="29" spans="1:7" s="223" customFormat="1" ht="24" customHeight="1" x14ac:dyDescent="0.25">
      <c r="A29" s="218" t="str">
        <f t="shared" si="5"/>
        <v/>
      </c>
      <c r="B29" s="216">
        <f t="shared" si="6"/>
        <v>0</v>
      </c>
      <c r="C29" s="217"/>
      <c r="D29" s="218" t="str">
        <f t="shared" si="7"/>
        <v/>
      </c>
      <c r="E29" s="219"/>
      <c r="F29" s="222">
        <f t="shared" si="8"/>
        <v>0</v>
      </c>
      <c r="G29" s="280">
        <f>ROUND(E29*F29,2)</f>
        <v>0</v>
      </c>
    </row>
    <row r="30" spans="1:7" s="223" customFormat="1" ht="24" customHeight="1" x14ac:dyDescent="0.25">
      <c r="A30" s="218" t="str">
        <f t="shared" si="5"/>
        <v/>
      </c>
      <c r="B30" s="216">
        <f t="shared" si="6"/>
        <v>0</v>
      </c>
      <c r="C30" s="217"/>
      <c r="D30" s="218" t="str">
        <f t="shared" si="7"/>
        <v/>
      </c>
      <c r="E30" s="219"/>
      <c r="F30" s="222">
        <f t="shared" si="8"/>
        <v>0</v>
      </c>
      <c r="G30" s="280">
        <f t="shared" ref="G30:G35" si="9">ROUND(E30*F30,2)</f>
        <v>0</v>
      </c>
    </row>
    <row r="31" spans="1:7" s="223" customFormat="1" ht="24" customHeight="1" x14ac:dyDescent="0.25">
      <c r="A31" s="218" t="str">
        <f t="shared" si="5"/>
        <v/>
      </c>
      <c r="B31" s="216">
        <f t="shared" si="6"/>
        <v>0</v>
      </c>
      <c r="C31" s="217"/>
      <c r="D31" s="218" t="str">
        <f t="shared" si="7"/>
        <v/>
      </c>
      <c r="E31" s="219"/>
      <c r="F31" s="222">
        <f t="shared" si="8"/>
        <v>0</v>
      </c>
      <c r="G31" s="280">
        <f t="shared" si="9"/>
        <v>0</v>
      </c>
    </row>
    <row r="32" spans="1:7" s="223" customFormat="1" ht="24" customHeight="1" x14ac:dyDescent="0.25">
      <c r="A32" s="218" t="str">
        <f t="shared" si="5"/>
        <v/>
      </c>
      <c r="B32" s="216">
        <f t="shared" si="6"/>
        <v>0</v>
      </c>
      <c r="C32" s="217"/>
      <c r="D32" s="218" t="str">
        <f t="shared" ref="D32:D35" si="10">IFERROR(VLOOKUP(C32,Tabla_Insumos,2,FALSE),"")</f>
        <v/>
      </c>
      <c r="E32" s="219"/>
      <c r="F32" s="220">
        <f t="shared" si="8"/>
        <v>0</v>
      </c>
      <c r="G32" s="280">
        <f t="shared" si="9"/>
        <v>0</v>
      </c>
    </row>
    <row r="33" spans="1:7" s="223" customFormat="1" ht="24" customHeight="1" x14ac:dyDescent="0.25">
      <c r="A33" s="218" t="str">
        <f t="shared" si="5"/>
        <v/>
      </c>
      <c r="B33" s="216">
        <f t="shared" si="6"/>
        <v>0</v>
      </c>
      <c r="C33" s="217"/>
      <c r="D33" s="218" t="str">
        <f t="shared" si="10"/>
        <v/>
      </c>
      <c r="E33" s="219"/>
      <c r="F33" s="220">
        <f t="shared" si="8"/>
        <v>0</v>
      </c>
      <c r="G33" s="280">
        <f t="shared" si="9"/>
        <v>0</v>
      </c>
    </row>
    <row r="34" spans="1:7" s="223" customFormat="1" ht="24" customHeight="1" x14ac:dyDescent="0.25">
      <c r="A34" s="218" t="str">
        <f t="shared" si="5"/>
        <v/>
      </c>
      <c r="B34" s="216">
        <f t="shared" si="6"/>
        <v>0</v>
      </c>
      <c r="C34" s="217"/>
      <c r="D34" s="218" t="str">
        <f t="shared" si="10"/>
        <v/>
      </c>
      <c r="E34" s="219"/>
      <c r="F34" s="220">
        <f t="shared" si="8"/>
        <v>0</v>
      </c>
      <c r="G34" s="280">
        <f t="shared" si="9"/>
        <v>0</v>
      </c>
    </row>
    <row r="35" spans="1:7" s="223" customFormat="1" ht="24" customHeight="1" x14ac:dyDescent="0.25">
      <c r="A35" s="218" t="str">
        <f t="shared" si="5"/>
        <v/>
      </c>
      <c r="B35" s="216">
        <f t="shared" si="6"/>
        <v>0</v>
      </c>
      <c r="C35" s="217"/>
      <c r="D35" s="218" t="str">
        <f t="shared" si="10"/>
        <v/>
      </c>
      <c r="E35" s="219"/>
      <c r="F35" s="220">
        <f t="shared" si="8"/>
        <v>0</v>
      </c>
      <c r="G35" s="280">
        <f t="shared" si="9"/>
        <v>0</v>
      </c>
    </row>
    <row r="36" spans="1:7" ht="24" customHeight="1" x14ac:dyDescent="0.25">
      <c r="A36" s="281"/>
      <c r="D36" s="94"/>
      <c r="E36" s="95"/>
      <c r="F36" s="267" t="s">
        <v>32</v>
      </c>
      <c r="G36" s="282">
        <f>SUBTOTAL(9,G28:G35)</f>
        <v>0</v>
      </c>
    </row>
    <row r="37" spans="1:7" ht="24" customHeight="1" x14ac:dyDescent="0.25">
      <c r="A37" s="281"/>
      <c r="C37" s="104" t="s">
        <v>606</v>
      </c>
      <c r="D37" s="94"/>
      <c r="E37" s="95"/>
      <c r="G37" s="283"/>
    </row>
    <row r="38" spans="1:7" s="223" customFormat="1" ht="24" customHeight="1" x14ac:dyDescent="0.25">
      <c r="A38" s="218" t="str">
        <f t="shared" ref="A38:A46" si="11">IFERROR(VLOOKUP(C38,Tabla_Insumos,4,FALSE),"")</f>
        <v/>
      </c>
      <c r="B38" s="216" t="str">
        <f t="shared" ref="B38:B46" si="12">IFERROR(VLOOKUP(C38,Tabla_Insumos,5,FALSE),"")</f>
        <v/>
      </c>
      <c r="C38" s="217"/>
      <c r="D38" s="218" t="str">
        <f t="shared" ref="D38:D46" si="13">IFERROR(VLOOKUP(C38,Tabla_Insumos,2,FALSE),"")</f>
        <v/>
      </c>
      <c r="E38" s="219"/>
      <c r="F38" s="220">
        <f t="shared" ref="F38:F46" si="14">IFERROR(VLOOKUP(C38,Tabla_Insumos,3,FALSE),0)</f>
        <v>0</v>
      </c>
      <c r="G38" s="280">
        <f t="shared" ref="G38:G46" si="15">ROUND(E38*F38,2)</f>
        <v>0</v>
      </c>
    </row>
    <row r="39" spans="1:7" s="223" customFormat="1" ht="24" customHeight="1" x14ac:dyDescent="0.25">
      <c r="A39" s="218" t="str">
        <f t="shared" si="11"/>
        <v/>
      </c>
      <c r="B39" s="216" t="str">
        <f t="shared" si="12"/>
        <v/>
      </c>
      <c r="C39" s="217"/>
      <c r="D39" s="218" t="str">
        <f t="shared" si="13"/>
        <v/>
      </c>
      <c r="E39" s="219"/>
      <c r="F39" s="220">
        <f t="shared" si="14"/>
        <v>0</v>
      </c>
      <c r="G39" s="280">
        <f t="shared" si="15"/>
        <v>0</v>
      </c>
    </row>
    <row r="40" spans="1:7" s="223" customFormat="1" ht="24" customHeight="1" x14ac:dyDescent="0.25">
      <c r="A40" s="218" t="str">
        <f t="shared" si="11"/>
        <v/>
      </c>
      <c r="B40" s="216" t="str">
        <f t="shared" si="12"/>
        <v/>
      </c>
      <c r="C40" s="217"/>
      <c r="D40" s="218" t="str">
        <f t="shared" si="13"/>
        <v/>
      </c>
      <c r="E40" s="219"/>
      <c r="F40" s="220">
        <f t="shared" si="14"/>
        <v>0</v>
      </c>
      <c r="G40" s="280">
        <f t="shared" si="15"/>
        <v>0</v>
      </c>
    </row>
    <row r="41" spans="1:7" s="223" customFormat="1" ht="24" customHeight="1" x14ac:dyDescent="0.25">
      <c r="A41" s="218" t="str">
        <f t="shared" si="11"/>
        <v/>
      </c>
      <c r="B41" s="216" t="str">
        <f t="shared" si="12"/>
        <v/>
      </c>
      <c r="C41" s="217"/>
      <c r="D41" s="218" t="str">
        <f t="shared" si="13"/>
        <v/>
      </c>
      <c r="E41" s="219"/>
      <c r="F41" s="220">
        <f t="shared" si="14"/>
        <v>0</v>
      </c>
      <c r="G41" s="280">
        <f t="shared" si="15"/>
        <v>0</v>
      </c>
    </row>
    <row r="42" spans="1:7" s="223" customFormat="1" ht="24" customHeight="1" x14ac:dyDescent="0.25">
      <c r="A42" s="218" t="str">
        <f t="shared" si="11"/>
        <v/>
      </c>
      <c r="B42" s="216" t="str">
        <f t="shared" si="12"/>
        <v/>
      </c>
      <c r="C42" s="217"/>
      <c r="D42" s="218" t="str">
        <f t="shared" si="13"/>
        <v/>
      </c>
      <c r="E42" s="219"/>
      <c r="F42" s="220">
        <f t="shared" si="14"/>
        <v>0</v>
      </c>
      <c r="G42" s="280">
        <f t="shared" si="15"/>
        <v>0</v>
      </c>
    </row>
    <row r="43" spans="1:7" s="223" customFormat="1" ht="24" customHeight="1" x14ac:dyDescent="0.25">
      <c r="A43" s="218" t="str">
        <f t="shared" si="11"/>
        <v/>
      </c>
      <c r="B43" s="216" t="str">
        <f t="shared" si="12"/>
        <v/>
      </c>
      <c r="C43" s="217"/>
      <c r="D43" s="218" t="str">
        <f t="shared" si="13"/>
        <v/>
      </c>
      <c r="E43" s="219"/>
      <c r="F43" s="220">
        <f t="shared" si="14"/>
        <v>0</v>
      </c>
      <c r="G43" s="280">
        <f t="shared" si="15"/>
        <v>0</v>
      </c>
    </row>
    <row r="44" spans="1:7" s="223" customFormat="1" ht="24" customHeight="1" x14ac:dyDescent="0.25">
      <c r="A44" s="218" t="str">
        <f t="shared" si="11"/>
        <v/>
      </c>
      <c r="B44" s="216" t="str">
        <f t="shared" si="12"/>
        <v/>
      </c>
      <c r="C44" s="217"/>
      <c r="D44" s="218" t="str">
        <f t="shared" si="13"/>
        <v/>
      </c>
      <c r="E44" s="219"/>
      <c r="F44" s="220">
        <f t="shared" si="14"/>
        <v>0</v>
      </c>
      <c r="G44" s="280">
        <f t="shared" si="15"/>
        <v>0</v>
      </c>
    </row>
    <row r="45" spans="1:7" s="223" customFormat="1" ht="24" customHeight="1" x14ac:dyDescent="0.25">
      <c r="A45" s="218" t="str">
        <f t="shared" si="11"/>
        <v/>
      </c>
      <c r="B45" s="216" t="str">
        <f t="shared" si="12"/>
        <v/>
      </c>
      <c r="C45" s="217"/>
      <c r="D45" s="218" t="str">
        <f t="shared" si="13"/>
        <v/>
      </c>
      <c r="E45" s="219"/>
      <c r="F45" s="220">
        <f t="shared" si="14"/>
        <v>0</v>
      </c>
      <c r="G45" s="280">
        <f t="shared" si="15"/>
        <v>0</v>
      </c>
    </row>
    <row r="46" spans="1:7" s="223" customFormat="1" ht="24" customHeight="1" x14ac:dyDescent="0.25">
      <c r="A46" s="218" t="str">
        <f t="shared" si="11"/>
        <v/>
      </c>
      <c r="B46" s="216" t="str">
        <f t="shared" si="12"/>
        <v/>
      </c>
      <c r="C46" s="217"/>
      <c r="D46" s="218" t="str">
        <f t="shared" si="13"/>
        <v/>
      </c>
      <c r="E46" s="219"/>
      <c r="F46" s="220">
        <f t="shared" si="14"/>
        <v>0</v>
      </c>
      <c r="G46" s="280">
        <f t="shared" si="15"/>
        <v>0</v>
      </c>
    </row>
    <row r="47" spans="1:7" ht="24" customHeight="1" x14ac:dyDescent="0.25">
      <c r="A47" s="284"/>
      <c r="B47" s="94"/>
      <c r="D47" s="94"/>
      <c r="E47" s="95"/>
      <c r="F47" s="267" t="s">
        <v>33</v>
      </c>
      <c r="G47" s="282">
        <f>SUBTOTAL(9,G38:G46)</f>
        <v>0</v>
      </c>
    </row>
    <row r="48" spans="1:7" ht="24" customHeight="1" x14ac:dyDescent="0.25">
      <c r="A48" s="285"/>
      <c r="B48" s="94"/>
      <c r="D48" s="94"/>
      <c r="E48" s="95"/>
      <c r="G48" s="283"/>
    </row>
    <row r="49" spans="1:123" ht="24" customHeight="1" x14ac:dyDescent="0.25">
      <c r="A49" s="286" t="str">
        <f>B7</f>
        <v>1.2</v>
      </c>
      <c r="B49" s="287" t="str">
        <f>C7</f>
        <v>Construcción del Obrador, Depósitos de materiales, Sanitarios de personal</v>
      </c>
      <c r="C49" s="101"/>
      <c r="D49" s="101" t="s">
        <v>34</v>
      </c>
      <c r="E49" s="102"/>
      <c r="F49" s="289" t="s">
        <v>35</v>
      </c>
      <c r="G49" s="288">
        <f>SUBTOTAL(9,G12:G48)</f>
        <v>0</v>
      </c>
    </row>
    <row r="51" spans="1:123" ht="24" customHeight="1" x14ac:dyDescent="0.25">
      <c r="A51" s="268" t="s">
        <v>37</v>
      </c>
      <c r="B51" s="269"/>
      <c r="C51" s="269"/>
      <c r="D51" s="269"/>
      <c r="E51" s="269"/>
      <c r="F51" s="269"/>
      <c r="G51" s="270"/>
    </row>
    <row r="52" spans="1:123" ht="24" customHeight="1" x14ac:dyDescent="0.25">
      <c r="A52" s="271" t="s">
        <v>602</v>
      </c>
      <c r="B52" s="90" t="str">
        <f>Comitente</f>
        <v>SUBSECRETARIA DE ARQUITECTURA</v>
      </c>
      <c r="C52" s="86"/>
      <c r="D52" s="91"/>
      <c r="E52" s="91"/>
      <c r="F52" s="92"/>
      <c r="G52" s="272"/>
    </row>
    <row r="53" spans="1:123" ht="24" customHeight="1" x14ac:dyDescent="0.25">
      <c r="A53" s="271" t="s">
        <v>603</v>
      </c>
      <c r="B53" s="90">
        <f>Contratista</f>
        <v>0</v>
      </c>
      <c r="C53" s="87"/>
      <c r="D53" s="87"/>
      <c r="E53" s="87"/>
      <c r="F53" s="93"/>
      <c r="G53" s="273"/>
    </row>
    <row r="54" spans="1:123" ht="24" customHeight="1" x14ac:dyDescent="0.25">
      <c r="A54" s="271" t="s">
        <v>24</v>
      </c>
      <c r="B54" s="90" t="str">
        <f>Obra</f>
        <v>PERFORACION DE POZO DE AGUA Y CONST. DE SALA DE BOMBA ESC. AGROIND. 25 DE MAYO</v>
      </c>
      <c r="C54" s="87"/>
      <c r="D54" s="87"/>
      <c r="E54" s="87"/>
      <c r="F54" s="93" t="s">
        <v>38</v>
      </c>
      <c r="G54" s="274">
        <f>Fecha_Base</f>
        <v>0</v>
      </c>
    </row>
    <row r="55" spans="1:123" ht="24" customHeight="1" x14ac:dyDescent="0.25">
      <c r="A55" s="275" t="s">
        <v>601</v>
      </c>
      <c r="B55" s="88" t="str">
        <f>Ubicación</f>
        <v>Calle San Martin s/n - 25 de Mayo</v>
      </c>
      <c r="C55" s="88"/>
      <c r="D55" s="94"/>
      <c r="E55" s="95"/>
      <c r="G55" s="276"/>
    </row>
    <row r="56" spans="1:123" ht="24" customHeight="1" x14ac:dyDescent="0.25">
      <c r="A56" s="275" t="s">
        <v>39</v>
      </c>
      <c r="B56" s="97">
        <f>IFERROR(VALUE(LEFT(B57,FIND(".",B57)-1)),"")</f>
        <v>1</v>
      </c>
      <c r="C56" s="89" t="str">
        <f>IFERROR(VLOOKUP(B56,Tabla_CyP,2,FALSE),"")</f>
        <v xml:space="preserve"> TRABAJOS PREPARATORIOS</v>
      </c>
      <c r="E56" s="95"/>
      <c r="G56" s="276"/>
    </row>
    <row r="57" spans="1:123" ht="24" customHeight="1" x14ac:dyDescent="0.25">
      <c r="A57" s="275" t="s">
        <v>25</v>
      </c>
      <c r="B57" s="98" t="str">
        <f>IFERROR(VLOOKUP(COUNTIF($A$1:A57,"ANALISIS DE PRECIOS"),Tabla_NumeroItem,2,FALSE),"")</f>
        <v>1.3</v>
      </c>
      <c r="C57" s="89" t="str">
        <f>IFERROR(VLOOKUP(B57,Tabla_CyP,2,FALSE),"")</f>
        <v>Provisión y colocación del Cartel de Obra</v>
      </c>
      <c r="D57" s="94"/>
      <c r="E57" s="95"/>
      <c r="F57" s="93" t="s">
        <v>26</v>
      </c>
      <c r="G57" s="277" t="str">
        <f>IFERROR(VLOOKUP(B57,Tabla_CyP,4,FALSE),"")</f>
        <v>Un</v>
      </c>
    </row>
    <row r="58" spans="1:123" ht="24" customHeight="1" x14ac:dyDescent="0.25">
      <c r="A58" s="275"/>
      <c r="B58" s="88"/>
      <c r="D58" s="94"/>
      <c r="E58" s="95"/>
      <c r="G58" s="276"/>
    </row>
    <row r="59" spans="1:123" ht="24" customHeight="1" x14ac:dyDescent="0.25">
      <c r="A59" s="338" t="s">
        <v>507</v>
      </c>
      <c r="B59" s="339"/>
      <c r="C59" s="340" t="s">
        <v>0</v>
      </c>
      <c r="D59" s="340" t="s">
        <v>27</v>
      </c>
      <c r="E59" s="342" t="s">
        <v>28</v>
      </c>
      <c r="F59" s="344" t="s">
        <v>29</v>
      </c>
      <c r="G59" s="344" t="s">
        <v>30</v>
      </c>
    </row>
    <row r="60" spans="1:123" s="94" customFormat="1" ht="24" customHeight="1" x14ac:dyDescent="0.25">
      <c r="A60" s="99" t="s">
        <v>508</v>
      </c>
      <c r="B60" s="99" t="s">
        <v>509</v>
      </c>
      <c r="C60" s="341"/>
      <c r="D60" s="341"/>
      <c r="E60" s="343"/>
      <c r="F60" s="345"/>
      <c r="G60" s="345"/>
      <c r="H60" s="224"/>
      <c r="I60" s="224"/>
      <c r="J60" s="224"/>
      <c r="K60" s="224"/>
      <c r="L60" s="224"/>
      <c r="M60" s="224"/>
      <c r="N60" s="224"/>
      <c r="O60" s="224"/>
      <c r="P60" s="224"/>
      <c r="Q60" s="224"/>
      <c r="R60" s="224"/>
      <c r="S60" s="224"/>
      <c r="T60" s="224"/>
      <c r="U60" s="224"/>
      <c r="V60" s="224"/>
      <c r="W60" s="224"/>
      <c r="X60" s="224"/>
      <c r="Y60" s="224"/>
      <c r="Z60" s="224"/>
      <c r="AA60" s="224"/>
      <c r="AB60" s="224"/>
      <c r="AC60" s="224"/>
      <c r="AD60" s="224"/>
      <c r="AE60" s="224"/>
      <c r="AF60" s="224"/>
      <c r="AG60" s="224"/>
      <c r="AH60" s="224"/>
      <c r="AI60" s="224"/>
      <c r="AJ60" s="224"/>
      <c r="AK60" s="224"/>
      <c r="AL60" s="224"/>
      <c r="AM60" s="224"/>
      <c r="AN60" s="224"/>
      <c r="AO60" s="224"/>
      <c r="AP60" s="224"/>
      <c r="AQ60" s="224"/>
      <c r="AR60" s="224"/>
      <c r="AS60" s="224"/>
      <c r="AT60" s="224"/>
      <c r="AU60" s="224"/>
      <c r="AV60" s="224"/>
      <c r="AW60" s="224"/>
      <c r="AX60" s="224"/>
      <c r="AY60" s="224"/>
      <c r="AZ60" s="224"/>
      <c r="BA60" s="224"/>
      <c r="BB60" s="224"/>
      <c r="BC60" s="224"/>
      <c r="BD60" s="224"/>
      <c r="BE60" s="224"/>
      <c r="BF60" s="224"/>
      <c r="BG60" s="224"/>
      <c r="BH60" s="224"/>
      <c r="BI60" s="224"/>
      <c r="BJ60" s="224"/>
      <c r="BK60" s="224"/>
      <c r="BL60" s="224"/>
      <c r="BM60" s="224"/>
      <c r="BN60" s="224"/>
      <c r="BO60" s="224"/>
      <c r="BP60" s="224"/>
      <c r="BQ60" s="224"/>
      <c r="BR60" s="224"/>
      <c r="BS60" s="224"/>
      <c r="BT60" s="224"/>
      <c r="BU60" s="224"/>
      <c r="BV60" s="224"/>
      <c r="BW60" s="224"/>
      <c r="BX60" s="224"/>
      <c r="BY60" s="224"/>
      <c r="BZ60" s="224"/>
      <c r="CA60" s="224"/>
      <c r="CB60" s="224"/>
      <c r="CC60" s="224"/>
      <c r="CD60" s="224"/>
      <c r="CE60" s="224"/>
      <c r="CF60" s="224"/>
      <c r="CG60" s="224"/>
      <c r="CH60" s="224"/>
      <c r="CI60" s="224"/>
      <c r="CJ60" s="224"/>
      <c r="CK60" s="224"/>
      <c r="CL60" s="224"/>
      <c r="CM60" s="224"/>
      <c r="CN60" s="224"/>
      <c r="CO60" s="224"/>
      <c r="CP60" s="224"/>
      <c r="CQ60" s="224"/>
      <c r="CR60" s="224"/>
      <c r="CS60" s="224"/>
      <c r="CT60" s="224"/>
      <c r="CU60" s="224"/>
      <c r="CV60" s="224"/>
      <c r="CW60" s="224"/>
      <c r="CX60" s="224"/>
      <c r="CY60" s="224"/>
      <c r="CZ60" s="224"/>
      <c r="DA60" s="224"/>
      <c r="DB60" s="224"/>
      <c r="DC60" s="224"/>
      <c r="DD60" s="224"/>
      <c r="DE60" s="224"/>
      <c r="DF60" s="224"/>
      <c r="DG60" s="224"/>
      <c r="DH60" s="224"/>
      <c r="DI60" s="224"/>
      <c r="DJ60" s="224"/>
      <c r="DK60" s="224"/>
      <c r="DL60" s="224"/>
      <c r="DM60" s="224"/>
      <c r="DN60" s="224"/>
      <c r="DO60" s="224"/>
      <c r="DP60" s="224"/>
      <c r="DQ60" s="224"/>
      <c r="DR60" s="224"/>
      <c r="DS60" s="224"/>
    </row>
    <row r="61" spans="1:123" ht="24" customHeight="1" x14ac:dyDescent="0.25">
      <c r="A61" s="278"/>
      <c r="B61" s="100"/>
      <c r="C61" s="137" t="s">
        <v>604</v>
      </c>
      <c r="D61" s="101"/>
      <c r="E61" s="102"/>
      <c r="F61" s="103"/>
      <c r="G61" s="279"/>
    </row>
    <row r="62" spans="1:123" s="223" customFormat="1" ht="24" customHeight="1" x14ac:dyDescent="0.25">
      <c r="A62" s="218" t="str">
        <f t="shared" ref="A62:A75" si="16">IFERROR(VLOOKUP(C62,Tabla_Insumos,4,FALSE),"")</f>
        <v/>
      </c>
      <c r="B62" s="216" t="str">
        <f>IFERROR(VLOOKUP(C62,Tabla_Insumos,5,FALSE),"")</f>
        <v/>
      </c>
      <c r="C62" s="217"/>
      <c r="D62" s="218" t="str">
        <f t="shared" ref="D62:D75" si="17">IFERROR(VLOOKUP(C62,Tabla_Insumos,2,FALSE),"")</f>
        <v/>
      </c>
      <c r="E62" s="219"/>
      <c r="F62" s="220">
        <f t="shared" ref="F62:F75" si="18">IFERROR(VLOOKUP(C62,Tabla_Insumos,3,FALSE),0)</f>
        <v>0</v>
      </c>
      <c r="G62" s="280">
        <f>ROUND(E62*F62,2)</f>
        <v>0</v>
      </c>
    </row>
    <row r="63" spans="1:123" s="223" customFormat="1" ht="24" customHeight="1" x14ac:dyDescent="0.25">
      <c r="A63" s="218" t="str">
        <f t="shared" si="16"/>
        <v/>
      </c>
      <c r="B63" s="216" t="str">
        <f t="shared" ref="B63:B75" si="19">IFERROR(VLOOKUP(C63,Tabla_Insumos,5,FALSE),"")</f>
        <v/>
      </c>
      <c r="C63" s="217"/>
      <c r="D63" s="218" t="str">
        <f t="shared" si="17"/>
        <v/>
      </c>
      <c r="E63" s="219"/>
      <c r="F63" s="220">
        <f t="shared" si="18"/>
        <v>0</v>
      </c>
      <c r="G63" s="280">
        <f t="shared" ref="G63:G75" si="20">ROUND(E63*F63,2)</f>
        <v>0</v>
      </c>
    </row>
    <row r="64" spans="1:123" s="223" customFormat="1" ht="24" customHeight="1" x14ac:dyDescent="0.25">
      <c r="A64" s="218" t="str">
        <f t="shared" si="16"/>
        <v/>
      </c>
      <c r="B64" s="216" t="str">
        <f t="shared" si="19"/>
        <v/>
      </c>
      <c r="C64" s="217"/>
      <c r="D64" s="218" t="str">
        <f t="shared" si="17"/>
        <v/>
      </c>
      <c r="E64" s="219"/>
      <c r="F64" s="220">
        <f t="shared" si="18"/>
        <v>0</v>
      </c>
      <c r="G64" s="280">
        <f t="shared" si="20"/>
        <v>0</v>
      </c>
    </row>
    <row r="65" spans="1:7" s="223" customFormat="1" ht="24" customHeight="1" x14ac:dyDescent="0.25">
      <c r="A65" s="218" t="str">
        <f t="shared" si="16"/>
        <v/>
      </c>
      <c r="B65" s="216" t="str">
        <f t="shared" si="19"/>
        <v/>
      </c>
      <c r="C65" s="217"/>
      <c r="D65" s="218" t="str">
        <f t="shared" si="17"/>
        <v/>
      </c>
      <c r="E65" s="219"/>
      <c r="F65" s="220">
        <f t="shared" si="18"/>
        <v>0</v>
      </c>
      <c r="G65" s="280">
        <f t="shared" si="20"/>
        <v>0</v>
      </c>
    </row>
    <row r="66" spans="1:7" s="223" customFormat="1" ht="24" customHeight="1" x14ac:dyDescent="0.25">
      <c r="A66" s="218" t="str">
        <f t="shared" si="16"/>
        <v/>
      </c>
      <c r="B66" s="216" t="str">
        <f t="shared" si="19"/>
        <v/>
      </c>
      <c r="C66" s="217"/>
      <c r="D66" s="218" t="str">
        <f t="shared" si="17"/>
        <v/>
      </c>
      <c r="E66" s="219"/>
      <c r="F66" s="220">
        <f t="shared" si="18"/>
        <v>0</v>
      </c>
      <c r="G66" s="280">
        <f t="shared" si="20"/>
        <v>0</v>
      </c>
    </row>
    <row r="67" spans="1:7" s="223" customFormat="1" ht="24" customHeight="1" x14ac:dyDescent="0.25">
      <c r="A67" s="218" t="str">
        <f t="shared" si="16"/>
        <v/>
      </c>
      <c r="B67" s="216" t="str">
        <f t="shared" si="19"/>
        <v/>
      </c>
      <c r="C67" s="217"/>
      <c r="D67" s="218" t="str">
        <f t="shared" si="17"/>
        <v/>
      </c>
      <c r="E67" s="219"/>
      <c r="F67" s="220">
        <f t="shared" si="18"/>
        <v>0</v>
      </c>
      <c r="G67" s="280">
        <f t="shared" si="20"/>
        <v>0</v>
      </c>
    </row>
    <row r="68" spans="1:7" s="223" customFormat="1" ht="24" customHeight="1" x14ac:dyDescent="0.25">
      <c r="A68" s="218" t="str">
        <f t="shared" si="16"/>
        <v/>
      </c>
      <c r="B68" s="216" t="str">
        <f t="shared" si="19"/>
        <v/>
      </c>
      <c r="C68" s="217"/>
      <c r="D68" s="218" t="str">
        <f t="shared" si="17"/>
        <v/>
      </c>
      <c r="E68" s="219"/>
      <c r="F68" s="220">
        <f t="shared" si="18"/>
        <v>0</v>
      </c>
      <c r="G68" s="280">
        <f t="shared" si="20"/>
        <v>0</v>
      </c>
    </row>
    <row r="69" spans="1:7" s="223" customFormat="1" ht="24" customHeight="1" x14ac:dyDescent="0.25">
      <c r="A69" s="218" t="str">
        <f t="shared" si="16"/>
        <v/>
      </c>
      <c r="B69" s="216" t="str">
        <f t="shared" si="19"/>
        <v/>
      </c>
      <c r="C69" s="217"/>
      <c r="D69" s="218" t="str">
        <f t="shared" si="17"/>
        <v/>
      </c>
      <c r="E69" s="219"/>
      <c r="F69" s="220">
        <f t="shared" si="18"/>
        <v>0</v>
      </c>
      <c r="G69" s="280">
        <f t="shared" si="20"/>
        <v>0</v>
      </c>
    </row>
    <row r="70" spans="1:7" s="223" customFormat="1" ht="24" customHeight="1" x14ac:dyDescent="0.25">
      <c r="A70" s="218" t="str">
        <f t="shared" si="16"/>
        <v/>
      </c>
      <c r="B70" s="216" t="str">
        <f t="shared" si="19"/>
        <v/>
      </c>
      <c r="C70" s="217"/>
      <c r="D70" s="218" t="str">
        <f t="shared" si="17"/>
        <v/>
      </c>
      <c r="E70" s="219"/>
      <c r="F70" s="220">
        <f t="shared" si="18"/>
        <v>0</v>
      </c>
      <c r="G70" s="280">
        <f t="shared" si="20"/>
        <v>0</v>
      </c>
    </row>
    <row r="71" spans="1:7" s="223" customFormat="1" ht="24" customHeight="1" x14ac:dyDescent="0.25">
      <c r="A71" s="218" t="str">
        <f t="shared" si="16"/>
        <v/>
      </c>
      <c r="B71" s="216" t="str">
        <f t="shared" si="19"/>
        <v/>
      </c>
      <c r="C71" s="217"/>
      <c r="D71" s="218" t="str">
        <f t="shared" si="17"/>
        <v/>
      </c>
      <c r="E71" s="219"/>
      <c r="F71" s="220">
        <f t="shared" si="18"/>
        <v>0</v>
      </c>
      <c r="G71" s="280">
        <f t="shared" si="20"/>
        <v>0</v>
      </c>
    </row>
    <row r="72" spans="1:7" s="223" customFormat="1" ht="24" customHeight="1" x14ac:dyDescent="0.25">
      <c r="A72" s="218" t="str">
        <f t="shared" si="16"/>
        <v/>
      </c>
      <c r="B72" s="216" t="str">
        <f t="shared" si="19"/>
        <v/>
      </c>
      <c r="C72" s="217"/>
      <c r="D72" s="218" t="str">
        <f t="shared" si="17"/>
        <v/>
      </c>
      <c r="E72" s="219"/>
      <c r="F72" s="220">
        <f t="shared" si="18"/>
        <v>0</v>
      </c>
      <c r="G72" s="280">
        <f t="shared" si="20"/>
        <v>0</v>
      </c>
    </row>
    <row r="73" spans="1:7" s="223" customFormat="1" ht="24" customHeight="1" x14ac:dyDescent="0.25">
      <c r="A73" s="218" t="str">
        <f t="shared" si="16"/>
        <v/>
      </c>
      <c r="B73" s="216" t="str">
        <f t="shared" si="19"/>
        <v/>
      </c>
      <c r="C73" s="217"/>
      <c r="D73" s="218" t="str">
        <f t="shared" si="17"/>
        <v/>
      </c>
      <c r="E73" s="219"/>
      <c r="F73" s="220">
        <f t="shared" si="18"/>
        <v>0</v>
      </c>
      <c r="G73" s="280">
        <f t="shared" si="20"/>
        <v>0</v>
      </c>
    </row>
    <row r="74" spans="1:7" s="223" customFormat="1" ht="24" customHeight="1" x14ac:dyDescent="0.25">
      <c r="A74" s="218" t="str">
        <f t="shared" si="16"/>
        <v/>
      </c>
      <c r="B74" s="216" t="str">
        <f t="shared" si="19"/>
        <v/>
      </c>
      <c r="C74" s="217"/>
      <c r="D74" s="218" t="str">
        <f t="shared" si="17"/>
        <v/>
      </c>
      <c r="E74" s="219"/>
      <c r="F74" s="220">
        <f t="shared" si="18"/>
        <v>0</v>
      </c>
      <c r="G74" s="280">
        <f t="shared" si="20"/>
        <v>0</v>
      </c>
    </row>
    <row r="75" spans="1:7" s="223" customFormat="1" ht="24" customHeight="1" x14ac:dyDescent="0.25">
      <c r="A75" s="218" t="str">
        <f t="shared" si="16"/>
        <v/>
      </c>
      <c r="B75" s="216" t="str">
        <f t="shared" si="19"/>
        <v/>
      </c>
      <c r="C75" s="217"/>
      <c r="D75" s="218" t="str">
        <f t="shared" si="17"/>
        <v/>
      </c>
      <c r="E75" s="219"/>
      <c r="F75" s="221">
        <f t="shared" si="18"/>
        <v>0</v>
      </c>
      <c r="G75" s="280">
        <f t="shared" si="20"/>
        <v>0</v>
      </c>
    </row>
    <row r="76" spans="1:7" ht="24" customHeight="1" x14ac:dyDescent="0.25">
      <c r="A76" s="281"/>
      <c r="D76" s="94"/>
      <c r="E76" s="95"/>
      <c r="F76" s="267" t="s">
        <v>31</v>
      </c>
      <c r="G76" s="282">
        <f>SUBTOTAL(9,G62:G75)</f>
        <v>0</v>
      </c>
    </row>
    <row r="77" spans="1:7" ht="24" customHeight="1" x14ac:dyDescent="0.25">
      <c r="A77" s="281"/>
      <c r="C77" s="104" t="s">
        <v>605</v>
      </c>
      <c r="D77" s="94"/>
      <c r="E77" s="95"/>
      <c r="G77" s="283"/>
    </row>
    <row r="78" spans="1:7" s="223" customFormat="1" ht="24" customHeight="1" x14ac:dyDescent="0.25">
      <c r="A78" s="218" t="str">
        <f t="shared" ref="A78:A85" si="21">IFERROR(VLOOKUP(C78,Tabla_Insumos,4,FALSE),"")</f>
        <v/>
      </c>
      <c r="B78" s="216">
        <f t="shared" ref="B78:B85" si="22">IFERROR(VLOOKUP(A78,Tabla_Indices,5,FALSE),"")</f>
        <v>0</v>
      </c>
      <c r="C78" s="217"/>
      <c r="D78" s="218" t="str">
        <f t="shared" ref="D78:D85" si="23">IFERROR(VLOOKUP(C78,Tabla_Insumos,2,FALSE),"")</f>
        <v/>
      </c>
      <c r="E78" s="219"/>
      <c r="F78" s="222">
        <f t="shared" ref="F78:F85" si="24">IFERROR(VLOOKUP(C78,Tabla_Insumos,3,FALSE),0)</f>
        <v>0</v>
      </c>
      <c r="G78" s="280">
        <f>ROUND(E78*F78,2)</f>
        <v>0</v>
      </c>
    </row>
    <row r="79" spans="1:7" s="223" customFormat="1" ht="24" customHeight="1" x14ac:dyDescent="0.25">
      <c r="A79" s="218" t="str">
        <f t="shared" si="21"/>
        <v/>
      </c>
      <c r="B79" s="216">
        <f t="shared" si="22"/>
        <v>0</v>
      </c>
      <c r="C79" s="217"/>
      <c r="D79" s="218" t="str">
        <f t="shared" si="23"/>
        <v/>
      </c>
      <c r="E79" s="219"/>
      <c r="F79" s="222">
        <f t="shared" si="24"/>
        <v>0</v>
      </c>
      <c r="G79" s="280">
        <f>ROUND(E79*F79,2)</f>
        <v>0</v>
      </c>
    </row>
    <row r="80" spans="1:7" s="223" customFormat="1" ht="24" customHeight="1" x14ac:dyDescent="0.25">
      <c r="A80" s="218" t="str">
        <f t="shared" si="21"/>
        <v/>
      </c>
      <c r="B80" s="216">
        <f t="shared" si="22"/>
        <v>0</v>
      </c>
      <c r="C80" s="217"/>
      <c r="D80" s="218" t="str">
        <f t="shared" si="23"/>
        <v/>
      </c>
      <c r="E80" s="219"/>
      <c r="F80" s="222">
        <f t="shared" si="24"/>
        <v>0</v>
      </c>
      <c r="G80" s="280">
        <f t="shared" ref="G80:G85" si="25">ROUND(E80*F80,2)</f>
        <v>0</v>
      </c>
    </row>
    <row r="81" spans="1:7" s="223" customFormat="1" ht="24" customHeight="1" x14ac:dyDescent="0.25">
      <c r="A81" s="218" t="str">
        <f t="shared" si="21"/>
        <v/>
      </c>
      <c r="B81" s="216">
        <f t="shared" si="22"/>
        <v>0</v>
      </c>
      <c r="C81" s="217"/>
      <c r="D81" s="218" t="str">
        <f t="shared" si="23"/>
        <v/>
      </c>
      <c r="E81" s="219"/>
      <c r="F81" s="222">
        <f t="shared" si="24"/>
        <v>0</v>
      </c>
      <c r="G81" s="280">
        <f t="shared" si="25"/>
        <v>0</v>
      </c>
    </row>
    <row r="82" spans="1:7" s="223" customFormat="1" ht="24" customHeight="1" x14ac:dyDescent="0.25">
      <c r="A82" s="218" t="str">
        <f t="shared" si="21"/>
        <v/>
      </c>
      <c r="B82" s="216">
        <f t="shared" si="22"/>
        <v>0</v>
      </c>
      <c r="C82" s="217"/>
      <c r="D82" s="218" t="str">
        <f t="shared" si="23"/>
        <v/>
      </c>
      <c r="E82" s="219"/>
      <c r="F82" s="220">
        <f t="shared" si="24"/>
        <v>0</v>
      </c>
      <c r="G82" s="280">
        <f t="shared" si="25"/>
        <v>0</v>
      </c>
    </row>
    <row r="83" spans="1:7" s="223" customFormat="1" ht="24" customHeight="1" x14ac:dyDescent="0.25">
      <c r="A83" s="218" t="str">
        <f t="shared" si="21"/>
        <v/>
      </c>
      <c r="B83" s="216">
        <f t="shared" si="22"/>
        <v>0</v>
      </c>
      <c r="C83" s="217"/>
      <c r="D83" s="218" t="str">
        <f t="shared" si="23"/>
        <v/>
      </c>
      <c r="E83" s="219"/>
      <c r="F83" s="220">
        <f t="shared" si="24"/>
        <v>0</v>
      </c>
      <c r="G83" s="280">
        <f t="shared" si="25"/>
        <v>0</v>
      </c>
    </row>
    <row r="84" spans="1:7" s="223" customFormat="1" ht="24" customHeight="1" x14ac:dyDescent="0.25">
      <c r="A84" s="218" t="str">
        <f t="shared" si="21"/>
        <v/>
      </c>
      <c r="B84" s="216">
        <f t="shared" si="22"/>
        <v>0</v>
      </c>
      <c r="C84" s="217"/>
      <c r="D84" s="218" t="str">
        <f t="shared" si="23"/>
        <v/>
      </c>
      <c r="E84" s="219"/>
      <c r="F84" s="220">
        <f t="shared" si="24"/>
        <v>0</v>
      </c>
      <c r="G84" s="280">
        <f t="shared" si="25"/>
        <v>0</v>
      </c>
    </row>
    <row r="85" spans="1:7" s="223" customFormat="1" ht="24" customHeight="1" x14ac:dyDescent="0.25">
      <c r="A85" s="218" t="str">
        <f t="shared" si="21"/>
        <v/>
      </c>
      <c r="B85" s="216">
        <f t="shared" si="22"/>
        <v>0</v>
      </c>
      <c r="C85" s="217"/>
      <c r="D85" s="218" t="str">
        <f t="shared" si="23"/>
        <v/>
      </c>
      <c r="E85" s="219"/>
      <c r="F85" s="220">
        <f t="shared" si="24"/>
        <v>0</v>
      </c>
      <c r="G85" s="280">
        <f t="shared" si="25"/>
        <v>0</v>
      </c>
    </row>
    <row r="86" spans="1:7" ht="24" customHeight="1" x14ac:dyDescent="0.25">
      <c r="A86" s="281"/>
      <c r="D86" s="94"/>
      <c r="E86" s="95"/>
      <c r="F86" s="267" t="s">
        <v>32</v>
      </c>
      <c r="G86" s="282">
        <f>SUBTOTAL(9,G78:G85)</f>
        <v>0</v>
      </c>
    </row>
    <row r="87" spans="1:7" ht="24" customHeight="1" x14ac:dyDescent="0.25">
      <c r="A87" s="281"/>
      <c r="C87" s="104" t="s">
        <v>606</v>
      </c>
      <c r="D87" s="94"/>
      <c r="E87" s="95"/>
      <c r="G87" s="283"/>
    </row>
    <row r="88" spans="1:7" s="223" customFormat="1" ht="24" customHeight="1" x14ac:dyDescent="0.25">
      <c r="A88" s="218" t="str">
        <f t="shared" ref="A88:A96" si="26">IFERROR(VLOOKUP(C88,Tabla_Insumos,4,FALSE),"")</f>
        <v/>
      </c>
      <c r="B88" s="216" t="str">
        <f t="shared" ref="B88:B96" si="27">IFERROR(VLOOKUP(C88,Tabla_Insumos,5,FALSE),"")</f>
        <v/>
      </c>
      <c r="C88" s="217"/>
      <c r="D88" s="218" t="str">
        <f t="shared" ref="D88:D96" si="28">IFERROR(VLOOKUP(C88,Tabla_Insumos,2,FALSE),"")</f>
        <v/>
      </c>
      <c r="E88" s="219"/>
      <c r="F88" s="220">
        <f t="shared" ref="F88:F96" si="29">IFERROR(VLOOKUP(C88,Tabla_Insumos,3,FALSE),0)</f>
        <v>0</v>
      </c>
      <c r="G88" s="280">
        <f t="shared" ref="G88:G96" si="30">ROUND(E88*F88,2)</f>
        <v>0</v>
      </c>
    </row>
    <row r="89" spans="1:7" s="223" customFormat="1" ht="24" customHeight="1" x14ac:dyDescent="0.25">
      <c r="A89" s="218" t="str">
        <f t="shared" si="26"/>
        <v/>
      </c>
      <c r="B89" s="216" t="str">
        <f t="shared" si="27"/>
        <v/>
      </c>
      <c r="C89" s="217"/>
      <c r="D89" s="218" t="str">
        <f t="shared" si="28"/>
        <v/>
      </c>
      <c r="E89" s="219"/>
      <c r="F89" s="220">
        <f t="shared" si="29"/>
        <v>0</v>
      </c>
      <c r="G89" s="280">
        <f t="shared" si="30"/>
        <v>0</v>
      </c>
    </row>
    <row r="90" spans="1:7" s="223" customFormat="1" ht="24" customHeight="1" x14ac:dyDescent="0.25">
      <c r="A90" s="218" t="str">
        <f t="shared" si="26"/>
        <v/>
      </c>
      <c r="B90" s="216" t="str">
        <f t="shared" si="27"/>
        <v/>
      </c>
      <c r="C90" s="217"/>
      <c r="D90" s="218" t="str">
        <f t="shared" si="28"/>
        <v/>
      </c>
      <c r="E90" s="219"/>
      <c r="F90" s="220">
        <f t="shared" si="29"/>
        <v>0</v>
      </c>
      <c r="G90" s="280">
        <f t="shared" si="30"/>
        <v>0</v>
      </c>
    </row>
    <row r="91" spans="1:7" s="223" customFormat="1" ht="24" customHeight="1" x14ac:dyDescent="0.25">
      <c r="A91" s="218" t="str">
        <f t="shared" si="26"/>
        <v/>
      </c>
      <c r="B91" s="216" t="str">
        <f t="shared" si="27"/>
        <v/>
      </c>
      <c r="C91" s="217"/>
      <c r="D91" s="218" t="str">
        <f t="shared" si="28"/>
        <v/>
      </c>
      <c r="E91" s="219"/>
      <c r="F91" s="220">
        <f t="shared" si="29"/>
        <v>0</v>
      </c>
      <c r="G91" s="280">
        <f t="shared" si="30"/>
        <v>0</v>
      </c>
    </row>
    <row r="92" spans="1:7" s="223" customFormat="1" ht="24" customHeight="1" x14ac:dyDescent="0.25">
      <c r="A92" s="218" t="str">
        <f t="shared" si="26"/>
        <v/>
      </c>
      <c r="B92" s="216" t="str">
        <f t="shared" si="27"/>
        <v/>
      </c>
      <c r="C92" s="217"/>
      <c r="D92" s="218" t="str">
        <f t="shared" si="28"/>
        <v/>
      </c>
      <c r="E92" s="219"/>
      <c r="F92" s="220">
        <f t="shared" si="29"/>
        <v>0</v>
      </c>
      <c r="G92" s="280">
        <f t="shared" si="30"/>
        <v>0</v>
      </c>
    </row>
    <row r="93" spans="1:7" s="223" customFormat="1" ht="24" customHeight="1" x14ac:dyDescent="0.25">
      <c r="A93" s="218" t="str">
        <f t="shared" si="26"/>
        <v/>
      </c>
      <c r="B93" s="216" t="str">
        <f t="shared" si="27"/>
        <v/>
      </c>
      <c r="C93" s="217"/>
      <c r="D93" s="218" t="str">
        <f t="shared" si="28"/>
        <v/>
      </c>
      <c r="E93" s="219"/>
      <c r="F93" s="220">
        <f t="shared" si="29"/>
        <v>0</v>
      </c>
      <c r="G93" s="280">
        <f t="shared" si="30"/>
        <v>0</v>
      </c>
    </row>
    <row r="94" spans="1:7" s="223" customFormat="1" ht="24" customHeight="1" x14ac:dyDescent="0.25">
      <c r="A94" s="218" t="str">
        <f t="shared" si="26"/>
        <v/>
      </c>
      <c r="B94" s="216" t="str">
        <f t="shared" si="27"/>
        <v/>
      </c>
      <c r="C94" s="217"/>
      <c r="D94" s="218" t="str">
        <f t="shared" si="28"/>
        <v/>
      </c>
      <c r="E94" s="219"/>
      <c r="F94" s="220">
        <f t="shared" si="29"/>
        <v>0</v>
      </c>
      <c r="G94" s="280">
        <f t="shared" si="30"/>
        <v>0</v>
      </c>
    </row>
    <row r="95" spans="1:7" s="223" customFormat="1" ht="24" customHeight="1" x14ac:dyDescent="0.25">
      <c r="A95" s="218" t="str">
        <f t="shared" si="26"/>
        <v/>
      </c>
      <c r="B95" s="216" t="str">
        <f t="shared" si="27"/>
        <v/>
      </c>
      <c r="C95" s="217"/>
      <c r="D95" s="218" t="str">
        <f t="shared" si="28"/>
        <v/>
      </c>
      <c r="E95" s="219"/>
      <c r="F95" s="220">
        <f t="shared" si="29"/>
        <v>0</v>
      </c>
      <c r="G95" s="280">
        <f t="shared" si="30"/>
        <v>0</v>
      </c>
    </row>
    <row r="96" spans="1:7" s="223" customFormat="1" ht="24" customHeight="1" x14ac:dyDescent="0.25">
      <c r="A96" s="218" t="str">
        <f t="shared" si="26"/>
        <v/>
      </c>
      <c r="B96" s="216" t="str">
        <f t="shared" si="27"/>
        <v/>
      </c>
      <c r="C96" s="217"/>
      <c r="D96" s="218" t="str">
        <f t="shared" si="28"/>
        <v/>
      </c>
      <c r="E96" s="219"/>
      <c r="F96" s="220">
        <f t="shared" si="29"/>
        <v>0</v>
      </c>
      <c r="G96" s="280">
        <f t="shared" si="30"/>
        <v>0</v>
      </c>
    </row>
    <row r="97" spans="1:123" ht="24" customHeight="1" x14ac:dyDescent="0.25">
      <c r="A97" s="284"/>
      <c r="B97" s="94"/>
      <c r="D97" s="94"/>
      <c r="E97" s="95"/>
      <c r="F97" s="267" t="s">
        <v>33</v>
      </c>
      <c r="G97" s="282">
        <f>SUBTOTAL(9,G88:G96)</f>
        <v>0</v>
      </c>
    </row>
    <row r="98" spans="1:123" ht="24" customHeight="1" x14ac:dyDescent="0.25">
      <c r="A98" s="285"/>
      <c r="B98" s="94"/>
      <c r="D98" s="94"/>
      <c r="E98" s="95"/>
      <c r="G98" s="283"/>
    </row>
    <row r="99" spans="1:123" ht="24" customHeight="1" x14ac:dyDescent="0.25">
      <c r="A99" s="286" t="str">
        <f>B57</f>
        <v>1.3</v>
      </c>
      <c r="B99" s="287" t="str">
        <f>C57</f>
        <v>Provisión y colocación del Cartel de Obra</v>
      </c>
      <c r="C99" s="101"/>
      <c r="D99" s="101" t="s">
        <v>34</v>
      </c>
      <c r="E99" s="102"/>
      <c r="F99" s="289" t="s">
        <v>35</v>
      </c>
      <c r="G99" s="288">
        <f>SUBTOTAL(9,G62:G98)</f>
        <v>0</v>
      </c>
    </row>
    <row r="101" spans="1:123" ht="24" customHeight="1" x14ac:dyDescent="0.25">
      <c r="A101" s="268" t="s">
        <v>37</v>
      </c>
      <c r="B101" s="269"/>
      <c r="C101" s="269"/>
      <c r="D101" s="269"/>
      <c r="E101" s="269"/>
      <c r="F101" s="269"/>
      <c r="G101" s="270"/>
    </row>
    <row r="102" spans="1:123" ht="24" customHeight="1" x14ac:dyDescent="0.25">
      <c r="A102" s="271" t="s">
        <v>602</v>
      </c>
      <c r="B102" s="90" t="str">
        <f>Comitente</f>
        <v>SUBSECRETARIA DE ARQUITECTURA</v>
      </c>
      <c r="C102" s="86"/>
      <c r="D102" s="91"/>
      <c r="E102" s="91"/>
      <c r="F102" s="92"/>
      <c r="G102" s="272"/>
    </row>
    <row r="103" spans="1:123" ht="24" customHeight="1" x14ac:dyDescent="0.25">
      <c r="A103" s="271" t="s">
        <v>603</v>
      </c>
      <c r="B103" s="90">
        <f>Contratista</f>
        <v>0</v>
      </c>
      <c r="C103" s="87"/>
      <c r="D103" s="87"/>
      <c r="E103" s="87"/>
      <c r="F103" s="93"/>
      <c r="G103" s="273"/>
    </row>
    <row r="104" spans="1:123" ht="24" customHeight="1" x14ac:dyDescent="0.25">
      <c r="A104" s="271" t="s">
        <v>24</v>
      </c>
      <c r="B104" s="90" t="str">
        <f>Obra</f>
        <v>PERFORACION DE POZO DE AGUA Y CONST. DE SALA DE BOMBA ESC. AGROIND. 25 DE MAYO</v>
      </c>
      <c r="C104" s="87"/>
      <c r="D104" s="87"/>
      <c r="E104" s="87"/>
      <c r="F104" s="93" t="s">
        <v>38</v>
      </c>
      <c r="G104" s="274">
        <f>Fecha_Base</f>
        <v>0</v>
      </c>
    </row>
    <row r="105" spans="1:123" ht="24" customHeight="1" x14ac:dyDescent="0.25">
      <c r="A105" s="275" t="s">
        <v>601</v>
      </c>
      <c r="B105" s="88" t="str">
        <f>Ubicación</f>
        <v>Calle San Martin s/n - 25 de Mayo</v>
      </c>
      <c r="C105" s="88"/>
      <c r="D105" s="94"/>
      <c r="E105" s="95"/>
      <c r="G105" s="276"/>
    </row>
    <row r="106" spans="1:123" ht="24" customHeight="1" x14ac:dyDescent="0.25">
      <c r="A106" s="275" t="s">
        <v>39</v>
      </c>
      <c r="B106" s="97">
        <f>IFERROR(VALUE(LEFT(B107,FIND(".",B107)-1)),"")</f>
        <v>1</v>
      </c>
      <c r="C106" s="89" t="str">
        <f>IFERROR(VLOOKUP(B106,Tabla_CyP,2,FALSE),"")</f>
        <v xml:space="preserve"> TRABAJOS PREPARATORIOS</v>
      </c>
      <c r="E106" s="95"/>
      <c r="G106" s="276"/>
    </row>
    <row r="107" spans="1:123" ht="24" customHeight="1" x14ac:dyDescent="0.25">
      <c r="A107" s="275" t="s">
        <v>25</v>
      </c>
      <c r="B107" s="98" t="str">
        <f>IFERROR(VLOOKUP(COUNTIF($A$1:A107,"ANALISIS DE PRECIOS"),Tabla_NumeroItem,2,FALSE),"")</f>
        <v>1.4.1</v>
      </c>
      <c r="C107" s="89" t="str">
        <f>IFERROR(VLOOKUP(B107,Tabla_CyP,2,FALSE),"")</f>
        <v>Replanteo de la Obra</v>
      </c>
      <c r="D107" s="94"/>
      <c r="E107" s="95"/>
      <c r="F107" s="93" t="s">
        <v>26</v>
      </c>
      <c r="G107" s="277" t="str">
        <f>IFERROR(VLOOKUP(B107,Tabla_CyP,4,FALSE),"")</f>
        <v>gl</v>
      </c>
    </row>
    <row r="108" spans="1:123" ht="24" customHeight="1" x14ac:dyDescent="0.25">
      <c r="A108" s="275"/>
      <c r="B108" s="88"/>
      <c r="D108" s="94"/>
      <c r="E108" s="95"/>
      <c r="G108" s="276"/>
    </row>
    <row r="109" spans="1:123" ht="24" customHeight="1" x14ac:dyDescent="0.25">
      <c r="A109" s="338" t="s">
        <v>507</v>
      </c>
      <c r="B109" s="339"/>
      <c r="C109" s="340" t="s">
        <v>0</v>
      </c>
      <c r="D109" s="340" t="s">
        <v>27</v>
      </c>
      <c r="E109" s="342" t="s">
        <v>28</v>
      </c>
      <c r="F109" s="344" t="s">
        <v>29</v>
      </c>
      <c r="G109" s="344" t="s">
        <v>30</v>
      </c>
    </row>
    <row r="110" spans="1:123" s="94" customFormat="1" ht="24" customHeight="1" x14ac:dyDescent="0.25">
      <c r="A110" s="99" t="s">
        <v>508</v>
      </c>
      <c r="B110" s="99" t="s">
        <v>509</v>
      </c>
      <c r="C110" s="341"/>
      <c r="D110" s="341"/>
      <c r="E110" s="343"/>
      <c r="F110" s="345"/>
      <c r="G110" s="345"/>
      <c r="H110" s="224"/>
      <c r="I110" s="224"/>
      <c r="J110" s="224"/>
      <c r="K110" s="224"/>
      <c r="L110" s="224"/>
      <c r="M110" s="224"/>
      <c r="N110" s="224"/>
      <c r="O110" s="224"/>
      <c r="P110" s="224"/>
      <c r="Q110" s="224"/>
      <c r="R110" s="224"/>
      <c r="S110" s="224"/>
      <c r="T110" s="224"/>
      <c r="U110" s="224"/>
      <c r="V110" s="224"/>
      <c r="W110" s="224"/>
      <c r="X110" s="224"/>
      <c r="Y110" s="224"/>
      <c r="Z110" s="224"/>
      <c r="AA110" s="224"/>
      <c r="AB110" s="224"/>
      <c r="AC110" s="224"/>
      <c r="AD110" s="224"/>
      <c r="AE110" s="224"/>
      <c r="AF110" s="224"/>
      <c r="AG110" s="224"/>
      <c r="AH110" s="224"/>
      <c r="AI110" s="224"/>
      <c r="AJ110" s="224"/>
      <c r="AK110" s="224"/>
      <c r="AL110" s="224"/>
      <c r="AM110" s="224"/>
      <c r="AN110" s="224"/>
      <c r="AO110" s="224"/>
      <c r="AP110" s="224"/>
      <c r="AQ110" s="224"/>
      <c r="AR110" s="224"/>
      <c r="AS110" s="224"/>
      <c r="AT110" s="224"/>
      <c r="AU110" s="224"/>
      <c r="AV110" s="224"/>
      <c r="AW110" s="224"/>
      <c r="AX110" s="224"/>
      <c r="AY110" s="224"/>
      <c r="AZ110" s="224"/>
      <c r="BA110" s="224"/>
      <c r="BB110" s="224"/>
      <c r="BC110" s="224"/>
      <c r="BD110" s="224"/>
      <c r="BE110" s="224"/>
      <c r="BF110" s="224"/>
      <c r="BG110" s="224"/>
      <c r="BH110" s="224"/>
      <c r="BI110" s="224"/>
      <c r="BJ110" s="224"/>
      <c r="BK110" s="224"/>
      <c r="BL110" s="224"/>
      <c r="BM110" s="224"/>
      <c r="BN110" s="224"/>
      <c r="BO110" s="224"/>
      <c r="BP110" s="224"/>
      <c r="BQ110" s="224"/>
      <c r="BR110" s="224"/>
      <c r="BS110" s="224"/>
      <c r="BT110" s="224"/>
      <c r="BU110" s="224"/>
      <c r="BV110" s="224"/>
      <c r="BW110" s="224"/>
      <c r="BX110" s="224"/>
      <c r="BY110" s="224"/>
      <c r="BZ110" s="224"/>
      <c r="CA110" s="224"/>
      <c r="CB110" s="224"/>
      <c r="CC110" s="224"/>
      <c r="CD110" s="224"/>
      <c r="CE110" s="224"/>
      <c r="CF110" s="224"/>
      <c r="CG110" s="224"/>
      <c r="CH110" s="224"/>
      <c r="CI110" s="224"/>
      <c r="CJ110" s="224"/>
      <c r="CK110" s="224"/>
      <c r="CL110" s="224"/>
      <c r="CM110" s="224"/>
      <c r="CN110" s="224"/>
      <c r="CO110" s="224"/>
      <c r="CP110" s="224"/>
      <c r="CQ110" s="224"/>
      <c r="CR110" s="224"/>
      <c r="CS110" s="224"/>
      <c r="CT110" s="224"/>
      <c r="CU110" s="224"/>
      <c r="CV110" s="224"/>
      <c r="CW110" s="224"/>
      <c r="CX110" s="224"/>
      <c r="CY110" s="224"/>
      <c r="CZ110" s="224"/>
      <c r="DA110" s="224"/>
      <c r="DB110" s="224"/>
      <c r="DC110" s="224"/>
      <c r="DD110" s="224"/>
      <c r="DE110" s="224"/>
      <c r="DF110" s="224"/>
      <c r="DG110" s="224"/>
      <c r="DH110" s="224"/>
      <c r="DI110" s="224"/>
      <c r="DJ110" s="224"/>
      <c r="DK110" s="224"/>
      <c r="DL110" s="224"/>
      <c r="DM110" s="224"/>
      <c r="DN110" s="224"/>
      <c r="DO110" s="224"/>
      <c r="DP110" s="224"/>
      <c r="DQ110" s="224"/>
      <c r="DR110" s="224"/>
      <c r="DS110" s="224"/>
    </row>
    <row r="111" spans="1:123" ht="24" customHeight="1" x14ac:dyDescent="0.25">
      <c r="A111" s="278"/>
      <c r="B111" s="100"/>
      <c r="C111" s="137" t="s">
        <v>604</v>
      </c>
      <c r="D111" s="101"/>
      <c r="E111" s="102"/>
      <c r="F111" s="103"/>
      <c r="G111" s="279"/>
    </row>
    <row r="112" spans="1:123" s="223" customFormat="1" ht="24" customHeight="1" x14ac:dyDescent="0.25">
      <c r="A112" s="218" t="str">
        <f t="shared" ref="A112:A125" si="31">IFERROR(VLOOKUP(C112,Tabla_Insumos,4,FALSE),"")</f>
        <v/>
      </c>
      <c r="B112" s="216" t="str">
        <f>IFERROR(VLOOKUP(C112,Tabla_Insumos,5,FALSE),"")</f>
        <v/>
      </c>
      <c r="C112" s="217"/>
      <c r="D112" s="218" t="str">
        <f t="shared" ref="D112:D125" si="32">IFERROR(VLOOKUP(C112,Tabla_Insumos,2,FALSE),"")</f>
        <v/>
      </c>
      <c r="E112" s="219"/>
      <c r="F112" s="220">
        <f t="shared" ref="F112:F125" si="33">IFERROR(VLOOKUP(C112,Tabla_Insumos,3,FALSE),0)</f>
        <v>0</v>
      </c>
      <c r="G112" s="280">
        <f>ROUND(E112*F112,2)</f>
        <v>0</v>
      </c>
    </row>
    <row r="113" spans="1:7" s="223" customFormat="1" ht="24" customHeight="1" x14ac:dyDescent="0.25">
      <c r="A113" s="218" t="str">
        <f t="shared" si="31"/>
        <v/>
      </c>
      <c r="B113" s="216" t="str">
        <f t="shared" ref="B113:B125" si="34">IFERROR(VLOOKUP(C113,Tabla_Insumos,5,FALSE),"")</f>
        <v/>
      </c>
      <c r="C113" s="217"/>
      <c r="D113" s="218" t="str">
        <f t="shared" si="32"/>
        <v/>
      </c>
      <c r="E113" s="219"/>
      <c r="F113" s="220">
        <f t="shared" si="33"/>
        <v>0</v>
      </c>
      <c r="G113" s="280">
        <f t="shared" ref="G113:G125" si="35">ROUND(E113*F113,2)</f>
        <v>0</v>
      </c>
    </row>
    <row r="114" spans="1:7" s="223" customFormat="1" ht="24" customHeight="1" x14ac:dyDescent="0.25">
      <c r="A114" s="218" t="str">
        <f t="shared" si="31"/>
        <v/>
      </c>
      <c r="B114" s="216" t="str">
        <f t="shared" si="34"/>
        <v/>
      </c>
      <c r="C114" s="217"/>
      <c r="D114" s="218" t="str">
        <f t="shared" si="32"/>
        <v/>
      </c>
      <c r="E114" s="219"/>
      <c r="F114" s="220">
        <f t="shared" si="33"/>
        <v>0</v>
      </c>
      <c r="G114" s="280">
        <f t="shared" si="35"/>
        <v>0</v>
      </c>
    </row>
    <row r="115" spans="1:7" s="223" customFormat="1" ht="24" customHeight="1" x14ac:dyDescent="0.25">
      <c r="A115" s="218" t="str">
        <f t="shared" si="31"/>
        <v/>
      </c>
      <c r="B115" s="216" t="str">
        <f t="shared" si="34"/>
        <v/>
      </c>
      <c r="C115" s="217"/>
      <c r="D115" s="218" t="str">
        <f t="shared" si="32"/>
        <v/>
      </c>
      <c r="E115" s="219"/>
      <c r="F115" s="220">
        <f t="shared" si="33"/>
        <v>0</v>
      </c>
      <c r="G115" s="280">
        <f t="shared" si="35"/>
        <v>0</v>
      </c>
    </row>
    <row r="116" spans="1:7" s="223" customFormat="1" ht="24" customHeight="1" x14ac:dyDescent="0.25">
      <c r="A116" s="218" t="str">
        <f t="shared" si="31"/>
        <v/>
      </c>
      <c r="B116" s="216" t="str">
        <f t="shared" si="34"/>
        <v/>
      </c>
      <c r="C116" s="217"/>
      <c r="D116" s="218" t="str">
        <f t="shared" si="32"/>
        <v/>
      </c>
      <c r="E116" s="219"/>
      <c r="F116" s="220">
        <f t="shared" si="33"/>
        <v>0</v>
      </c>
      <c r="G116" s="280">
        <f t="shared" si="35"/>
        <v>0</v>
      </c>
    </row>
    <row r="117" spans="1:7" s="223" customFormat="1" ht="24" customHeight="1" x14ac:dyDescent="0.25">
      <c r="A117" s="218" t="str">
        <f t="shared" si="31"/>
        <v/>
      </c>
      <c r="B117" s="216" t="str">
        <f t="shared" si="34"/>
        <v/>
      </c>
      <c r="C117" s="217"/>
      <c r="D117" s="218" t="str">
        <f t="shared" si="32"/>
        <v/>
      </c>
      <c r="E117" s="219"/>
      <c r="F117" s="220">
        <f t="shared" si="33"/>
        <v>0</v>
      </c>
      <c r="G117" s="280">
        <f t="shared" si="35"/>
        <v>0</v>
      </c>
    </row>
    <row r="118" spans="1:7" s="223" customFormat="1" ht="24" customHeight="1" x14ac:dyDescent="0.25">
      <c r="A118" s="218" t="str">
        <f t="shared" si="31"/>
        <v/>
      </c>
      <c r="B118" s="216" t="str">
        <f t="shared" si="34"/>
        <v/>
      </c>
      <c r="C118" s="217"/>
      <c r="D118" s="218" t="str">
        <f t="shared" si="32"/>
        <v/>
      </c>
      <c r="E118" s="219"/>
      <c r="F118" s="220">
        <f t="shared" si="33"/>
        <v>0</v>
      </c>
      <c r="G118" s="280">
        <f t="shared" si="35"/>
        <v>0</v>
      </c>
    </row>
    <row r="119" spans="1:7" s="223" customFormat="1" ht="24" customHeight="1" x14ac:dyDescent="0.25">
      <c r="A119" s="218" t="str">
        <f t="shared" si="31"/>
        <v/>
      </c>
      <c r="B119" s="216" t="str">
        <f t="shared" si="34"/>
        <v/>
      </c>
      <c r="C119" s="217"/>
      <c r="D119" s="218" t="str">
        <f t="shared" si="32"/>
        <v/>
      </c>
      <c r="E119" s="219"/>
      <c r="F119" s="220">
        <f t="shared" si="33"/>
        <v>0</v>
      </c>
      <c r="G119" s="280">
        <f t="shared" si="35"/>
        <v>0</v>
      </c>
    </row>
    <row r="120" spans="1:7" s="223" customFormat="1" ht="24" customHeight="1" x14ac:dyDescent="0.25">
      <c r="A120" s="218" t="str">
        <f t="shared" si="31"/>
        <v/>
      </c>
      <c r="B120" s="216" t="str">
        <f t="shared" si="34"/>
        <v/>
      </c>
      <c r="C120" s="217"/>
      <c r="D120" s="218" t="str">
        <f t="shared" si="32"/>
        <v/>
      </c>
      <c r="E120" s="219"/>
      <c r="F120" s="220">
        <f t="shared" si="33"/>
        <v>0</v>
      </c>
      <c r="G120" s="280">
        <f t="shared" si="35"/>
        <v>0</v>
      </c>
    </row>
    <row r="121" spans="1:7" s="223" customFormat="1" ht="24" customHeight="1" x14ac:dyDescent="0.25">
      <c r="A121" s="218" t="str">
        <f t="shared" si="31"/>
        <v/>
      </c>
      <c r="B121" s="216" t="str">
        <f t="shared" si="34"/>
        <v/>
      </c>
      <c r="C121" s="217"/>
      <c r="D121" s="218" t="str">
        <f t="shared" si="32"/>
        <v/>
      </c>
      <c r="E121" s="219"/>
      <c r="F121" s="220">
        <f t="shared" si="33"/>
        <v>0</v>
      </c>
      <c r="G121" s="280">
        <f t="shared" si="35"/>
        <v>0</v>
      </c>
    </row>
    <row r="122" spans="1:7" s="223" customFormat="1" ht="24" customHeight="1" x14ac:dyDescent="0.25">
      <c r="A122" s="218" t="str">
        <f t="shared" si="31"/>
        <v/>
      </c>
      <c r="B122" s="216" t="str">
        <f t="shared" si="34"/>
        <v/>
      </c>
      <c r="C122" s="217"/>
      <c r="D122" s="218" t="str">
        <f t="shared" si="32"/>
        <v/>
      </c>
      <c r="E122" s="219"/>
      <c r="F122" s="220">
        <f t="shared" si="33"/>
        <v>0</v>
      </c>
      <c r="G122" s="280">
        <f t="shared" si="35"/>
        <v>0</v>
      </c>
    </row>
    <row r="123" spans="1:7" s="223" customFormat="1" ht="24" customHeight="1" x14ac:dyDescent="0.25">
      <c r="A123" s="218" t="str">
        <f t="shared" si="31"/>
        <v/>
      </c>
      <c r="B123" s="216" t="str">
        <f t="shared" si="34"/>
        <v/>
      </c>
      <c r="C123" s="217"/>
      <c r="D123" s="218" t="str">
        <f t="shared" si="32"/>
        <v/>
      </c>
      <c r="E123" s="219"/>
      <c r="F123" s="220">
        <f t="shared" si="33"/>
        <v>0</v>
      </c>
      <c r="G123" s="280">
        <f t="shared" si="35"/>
        <v>0</v>
      </c>
    </row>
    <row r="124" spans="1:7" s="223" customFormat="1" ht="24" customHeight="1" x14ac:dyDescent="0.25">
      <c r="A124" s="218" t="str">
        <f t="shared" si="31"/>
        <v/>
      </c>
      <c r="B124" s="216" t="str">
        <f t="shared" si="34"/>
        <v/>
      </c>
      <c r="C124" s="217"/>
      <c r="D124" s="218" t="str">
        <f t="shared" si="32"/>
        <v/>
      </c>
      <c r="E124" s="219"/>
      <c r="F124" s="220">
        <f t="shared" si="33"/>
        <v>0</v>
      </c>
      <c r="G124" s="280">
        <f t="shared" si="35"/>
        <v>0</v>
      </c>
    </row>
    <row r="125" spans="1:7" s="223" customFormat="1" ht="24" customHeight="1" x14ac:dyDescent="0.25">
      <c r="A125" s="218" t="str">
        <f t="shared" si="31"/>
        <v/>
      </c>
      <c r="B125" s="216" t="str">
        <f t="shared" si="34"/>
        <v/>
      </c>
      <c r="C125" s="217"/>
      <c r="D125" s="218" t="str">
        <f t="shared" si="32"/>
        <v/>
      </c>
      <c r="E125" s="219"/>
      <c r="F125" s="221">
        <f t="shared" si="33"/>
        <v>0</v>
      </c>
      <c r="G125" s="280">
        <f t="shared" si="35"/>
        <v>0</v>
      </c>
    </row>
    <row r="126" spans="1:7" ht="24" customHeight="1" x14ac:dyDescent="0.25">
      <c r="A126" s="281"/>
      <c r="D126" s="94"/>
      <c r="E126" s="95"/>
      <c r="F126" s="267" t="s">
        <v>31</v>
      </c>
      <c r="G126" s="282">
        <f>SUBTOTAL(9,G112:G125)</f>
        <v>0</v>
      </c>
    </row>
    <row r="127" spans="1:7" ht="24" customHeight="1" x14ac:dyDescent="0.25">
      <c r="A127" s="281"/>
      <c r="C127" s="104" t="s">
        <v>605</v>
      </c>
      <c r="D127" s="94"/>
      <c r="E127" s="95"/>
      <c r="G127" s="283"/>
    </row>
    <row r="128" spans="1:7" s="223" customFormat="1" ht="24" customHeight="1" x14ac:dyDescent="0.25">
      <c r="A128" s="218" t="str">
        <f t="shared" ref="A128:A135" si="36">IFERROR(VLOOKUP(C128,Tabla_Insumos,4,FALSE),"")</f>
        <v/>
      </c>
      <c r="B128" s="216">
        <f t="shared" ref="B128:B135" si="37">IFERROR(VLOOKUP(A128,Tabla_Indices,5,FALSE),"")</f>
        <v>0</v>
      </c>
      <c r="C128" s="217"/>
      <c r="D128" s="218" t="str">
        <f t="shared" ref="D128:D135" si="38">IFERROR(VLOOKUP(C128,Tabla_Insumos,2,FALSE),"")</f>
        <v/>
      </c>
      <c r="E128" s="219"/>
      <c r="F128" s="222">
        <f t="shared" ref="F128:F135" si="39">IFERROR(VLOOKUP(C128,Tabla_Insumos,3,FALSE),0)</f>
        <v>0</v>
      </c>
      <c r="G128" s="280">
        <f>ROUND(E128*F128,2)</f>
        <v>0</v>
      </c>
    </row>
    <row r="129" spans="1:7" s="223" customFormat="1" ht="24" customHeight="1" x14ac:dyDescent="0.25">
      <c r="A129" s="218" t="str">
        <f t="shared" si="36"/>
        <v/>
      </c>
      <c r="B129" s="216">
        <f t="shared" si="37"/>
        <v>0</v>
      </c>
      <c r="C129" s="217"/>
      <c r="D129" s="218" t="str">
        <f t="shared" si="38"/>
        <v/>
      </c>
      <c r="E129" s="219"/>
      <c r="F129" s="222">
        <f t="shared" si="39"/>
        <v>0</v>
      </c>
      <c r="G129" s="280">
        <f>ROUND(E129*F129,2)</f>
        <v>0</v>
      </c>
    </row>
    <row r="130" spans="1:7" s="223" customFormat="1" ht="24" customHeight="1" x14ac:dyDescent="0.25">
      <c r="A130" s="218" t="str">
        <f t="shared" si="36"/>
        <v/>
      </c>
      <c r="B130" s="216">
        <f t="shared" si="37"/>
        <v>0</v>
      </c>
      <c r="C130" s="217"/>
      <c r="D130" s="218" t="str">
        <f t="shared" si="38"/>
        <v/>
      </c>
      <c r="E130" s="219"/>
      <c r="F130" s="222">
        <f t="shared" si="39"/>
        <v>0</v>
      </c>
      <c r="G130" s="280">
        <f t="shared" ref="G130:G135" si="40">ROUND(E130*F130,2)</f>
        <v>0</v>
      </c>
    </row>
    <row r="131" spans="1:7" s="223" customFormat="1" ht="24" customHeight="1" x14ac:dyDescent="0.25">
      <c r="A131" s="218" t="str">
        <f t="shared" si="36"/>
        <v/>
      </c>
      <c r="B131" s="216">
        <f t="shared" si="37"/>
        <v>0</v>
      </c>
      <c r="C131" s="217"/>
      <c r="D131" s="218" t="str">
        <f t="shared" si="38"/>
        <v/>
      </c>
      <c r="E131" s="219"/>
      <c r="F131" s="222">
        <f t="shared" si="39"/>
        <v>0</v>
      </c>
      <c r="G131" s="280">
        <f t="shared" si="40"/>
        <v>0</v>
      </c>
    </row>
    <row r="132" spans="1:7" s="223" customFormat="1" ht="24" customHeight="1" x14ac:dyDescent="0.25">
      <c r="A132" s="218" t="str">
        <f t="shared" si="36"/>
        <v/>
      </c>
      <c r="B132" s="216">
        <f t="shared" si="37"/>
        <v>0</v>
      </c>
      <c r="C132" s="217"/>
      <c r="D132" s="218" t="str">
        <f t="shared" si="38"/>
        <v/>
      </c>
      <c r="E132" s="219"/>
      <c r="F132" s="220">
        <f t="shared" si="39"/>
        <v>0</v>
      </c>
      <c r="G132" s="280">
        <f t="shared" si="40"/>
        <v>0</v>
      </c>
    </row>
    <row r="133" spans="1:7" s="223" customFormat="1" ht="24" customHeight="1" x14ac:dyDescent="0.25">
      <c r="A133" s="218" t="str">
        <f t="shared" si="36"/>
        <v/>
      </c>
      <c r="B133" s="216">
        <f t="shared" si="37"/>
        <v>0</v>
      </c>
      <c r="C133" s="217"/>
      <c r="D133" s="218" t="str">
        <f t="shared" si="38"/>
        <v/>
      </c>
      <c r="E133" s="219"/>
      <c r="F133" s="220">
        <f t="shared" si="39"/>
        <v>0</v>
      </c>
      <c r="G133" s="280">
        <f t="shared" si="40"/>
        <v>0</v>
      </c>
    </row>
    <row r="134" spans="1:7" s="223" customFormat="1" ht="24" customHeight="1" x14ac:dyDescent="0.25">
      <c r="A134" s="218" t="str">
        <f t="shared" si="36"/>
        <v/>
      </c>
      <c r="B134" s="216">
        <f t="shared" si="37"/>
        <v>0</v>
      </c>
      <c r="C134" s="217"/>
      <c r="D134" s="218" t="str">
        <f t="shared" si="38"/>
        <v/>
      </c>
      <c r="E134" s="219"/>
      <c r="F134" s="220">
        <f t="shared" si="39"/>
        <v>0</v>
      </c>
      <c r="G134" s="280">
        <f t="shared" si="40"/>
        <v>0</v>
      </c>
    </row>
    <row r="135" spans="1:7" s="223" customFormat="1" ht="24" customHeight="1" x14ac:dyDescent="0.25">
      <c r="A135" s="218" t="str">
        <f t="shared" si="36"/>
        <v/>
      </c>
      <c r="B135" s="216">
        <f t="shared" si="37"/>
        <v>0</v>
      </c>
      <c r="C135" s="217"/>
      <c r="D135" s="218" t="str">
        <f t="shared" si="38"/>
        <v/>
      </c>
      <c r="E135" s="219"/>
      <c r="F135" s="220">
        <f t="shared" si="39"/>
        <v>0</v>
      </c>
      <c r="G135" s="280">
        <f t="shared" si="40"/>
        <v>0</v>
      </c>
    </row>
    <row r="136" spans="1:7" ht="24" customHeight="1" x14ac:dyDescent="0.25">
      <c r="A136" s="281"/>
      <c r="D136" s="94"/>
      <c r="E136" s="95"/>
      <c r="F136" s="267" t="s">
        <v>32</v>
      </c>
      <c r="G136" s="282">
        <f>SUBTOTAL(9,G128:G135)</f>
        <v>0</v>
      </c>
    </row>
    <row r="137" spans="1:7" ht="24" customHeight="1" x14ac:dyDescent="0.25">
      <c r="A137" s="281"/>
      <c r="C137" s="104" t="s">
        <v>606</v>
      </c>
      <c r="D137" s="94"/>
      <c r="E137" s="95"/>
      <c r="G137" s="283"/>
    </row>
    <row r="138" spans="1:7" s="223" customFormat="1" ht="24" customHeight="1" x14ac:dyDescent="0.25">
      <c r="A138" s="218" t="str">
        <f t="shared" ref="A138:A146" si="41">IFERROR(VLOOKUP(C138,Tabla_Insumos,4,FALSE),"")</f>
        <v/>
      </c>
      <c r="B138" s="216" t="str">
        <f t="shared" ref="B138:B146" si="42">IFERROR(VLOOKUP(C138,Tabla_Insumos,5,FALSE),"")</f>
        <v/>
      </c>
      <c r="C138" s="217"/>
      <c r="D138" s="218" t="str">
        <f t="shared" ref="D138:D146" si="43">IFERROR(VLOOKUP(C138,Tabla_Insumos,2,FALSE),"")</f>
        <v/>
      </c>
      <c r="E138" s="219"/>
      <c r="F138" s="220">
        <f t="shared" ref="F138:F146" si="44">IFERROR(VLOOKUP(C138,Tabla_Insumos,3,FALSE),0)</f>
        <v>0</v>
      </c>
      <c r="G138" s="280">
        <f t="shared" ref="G138:G146" si="45">ROUND(E138*F138,2)</f>
        <v>0</v>
      </c>
    </row>
    <row r="139" spans="1:7" s="223" customFormat="1" ht="24" customHeight="1" x14ac:dyDescent="0.25">
      <c r="A139" s="218" t="str">
        <f t="shared" si="41"/>
        <v/>
      </c>
      <c r="B139" s="216" t="str">
        <f t="shared" si="42"/>
        <v/>
      </c>
      <c r="C139" s="217"/>
      <c r="D139" s="218" t="str">
        <f t="shared" si="43"/>
        <v/>
      </c>
      <c r="E139" s="219"/>
      <c r="F139" s="220">
        <f t="shared" si="44"/>
        <v>0</v>
      </c>
      <c r="G139" s="280">
        <f t="shared" si="45"/>
        <v>0</v>
      </c>
    </row>
    <row r="140" spans="1:7" s="223" customFormat="1" ht="24" customHeight="1" x14ac:dyDescent="0.25">
      <c r="A140" s="218" t="str">
        <f t="shared" si="41"/>
        <v/>
      </c>
      <c r="B140" s="216" t="str">
        <f t="shared" si="42"/>
        <v/>
      </c>
      <c r="C140" s="217"/>
      <c r="D140" s="218" t="str">
        <f t="shared" si="43"/>
        <v/>
      </c>
      <c r="E140" s="219"/>
      <c r="F140" s="220">
        <f t="shared" si="44"/>
        <v>0</v>
      </c>
      <c r="G140" s="280">
        <f t="shared" si="45"/>
        <v>0</v>
      </c>
    </row>
    <row r="141" spans="1:7" s="223" customFormat="1" ht="24" customHeight="1" x14ac:dyDescent="0.25">
      <c r="A141" s="218" t="str">
        <f t="shared" si="41"/>
        <v/>
      </c>
      <c r="B141" s="216" t="str">
        <f t="shared" si="42"/>
        <v/>
      </c>
      <c r="C141" s="217"/>
      <c r="D141" s="218" t="str">
        <f t="shared" si="43"/>
        <v/>
      </c>
      <c r="E141" s="219"/>
      <c r="F141" s="220">
        <f t="shared" si="44"/>
        <v>0</v>
      </c>
      <c r="G141" s="280">
        <f t="shared" si="45"/>
        <v>0</v>
      </c>
    </row>
    <row r="142" spans="1:7" s="223" customFormat="1" ht="24" customHeight="1" x14ac:dyDescent="0.25">
      <c r="A142" s="218" t="str">
        <f t="shared" si="41"/>
        <v/>
      </c>
      <c r="B142" s="216" t="str">
        <f t="shared" si="42"/>
        <v/>
      </c>
      <c r="C142" s="217"/>
      <c r="D142" s="218" t="str">
        <f t="shared" si="43"/>
        <v/>
      </c>
      <c r="E142" s="219"/>
      <c r="F142" s="220">
        <f t="shared" si="44"/>
        <v>0</v>
      </c>
      <c r="G142" s="280">
        <f t="shared" si="45"/>
        <v>0</v>
      </c>
    </row>
    <row r="143" spans="1:7" s="223" customFormat="1" ht="24" customHeight="1" x14ac:dyDescent="0.25">
      <c r="A143" s="218" t="str">
        <f t="shared" si="41"/>
        <v/>
      </c>
      <c r="B143" s="216" t="str">
        <f t="shared" si="42"/>
        <v/>
      </c>
      <c r="C143" s="217"/>
      <c r="D143" s="218" t="str">
        <f t="shared" si="43"/>
        <v/>
      </c>
      <c r="E143" s="219"/>
      <c r="F143" s="220">
        <f t="shared" si="44"/>
        <v>0</v>
      </c>
      <c r="G143" s="280">
        <f t="shared" si="45"/>
        <v>0</v>
      </c>
    </row>
    <row r="144" spans="1:7" s="223" customFormat="1" ht="24" customHeight="1" x14ac:dyDescent="0.25">
      <c r="A144" s="218" t="str">
        <f t="shared" si="41"/>
        <v/>
      </c>
      <c r="B144" s="216" t="str">
        <f t="shared" si="42"/>
        <v/>
      </c>
      <c r="C144" s="217"/>
      <c r="D144" s="218" t="str">
        <f t="shared" si="43"/>
        <v/>
      </c>
      <c r="E144" s="219"/>
      <c r="F144" s="220">
        <f t="shared" si="44"/>
        <v>0</v>
      </c>
      <c r="G144" s="280">
        <f t="shared" si="45"/>
        <v>0</v>
      </c>
    </row>
    <row r="145" spans="1:123" s="223" customFormat="1" ht="24" customHeight="1" x14ac:dyDescent="0.25">
      <c r="A145" s="218" t="str">
        <f t="shared" si="41"/>
        <v/>
      </c>
      <c r="B145" s="216" t="str">
        <f t="shared" si="42"/>
        <v/>
      </c>
      <c r="C145" s="217"/>
      <c r="D145" s="218" t="str">
        <f t="shared" si="43"/>
        <v/>
      </c>
      <c r="E145" s="219"/>
      <c r="F145" s="220">
        <f t="shared" si="44"/>
        <v>0</v>
      </c>
      <c r="G145" s="280">
        <f t="shared" si="45"/>
        <v>0</v>
      </c>
    </row>
    <row r="146" spans="1:123" s="223" customFormat="1" ht="24" customHeight="1" x14ac:dyDescent="0.25">
      <c r="A146" s="218" t="str">
        <f t="shared" si="41"/>
        <v/>
      </c>
      <c r="B146" s="216" t="str">
        <f t="shared" si="42"/>
        <v/>
      </c>
      <c r="C146" s="217"/>
      <c r="D146" s="218" t="str">
        <f t="shared" si="43"/>
        <v/>
      </c>
      <c r="E146" s="219"/>
      <c r="F146" s="220">
        <f t="shared" si="44"/>
        <v>0</v>
      </c>
      <c r="G146" s="280">
        <f t="shared" si="45"/>
        <v>0</v>
      </c>
    </row>
    <row r="147" spans="1:123" ht="24" customHeight="1" x14ac:dyDescent="0.25">
      <c r="A147" s="284"/>
      <c r="B147" s="94"/>
      <c r="D147" s="94"/>
      <c r="E147" s="95"/>
      <c r="F147" s="267" t="s">
        <v>33</v>
      </c>
      <c r="G147" s="282">
        <f>SUBTOTAL(9,G138:G146)</f>
        <v>0</v>
      </c>
    </row>
    <row r="148" spans="1:123" ht="24" customHeight="1" x14ac:dyDescent="0.25">
      <c r="A148" s="285"/>
      <c r="B148" s="94"/>
      <c r="D148" s="94"/>
      <c r="E148" s="95"/>
      <c r="G148" s="283"/>
    </row>
    <row r="149" spans="1:123" ht="24" customHeight="1" x14ac:dyDescent="0.25">
      <c r="A149" s="286" t="str">
        <f>B107</f>
        <v>1.4.1</v>
      </c>
      <c r="B149" s="287" t="str">
        <f>C107</f>
        <v>Replanteo de la Obra</v>
      </c>
      <c r="C149" s="101"/>
      <c r="D149" s="101" t="s">
        <v>34</v>
      </c>
      <c r="E149" s="102"/>
      <c r="F149" s="289" t="s">
        <v>35</v>
      </c>
      <c r="G149" s="288">
        <f>SUBTOTAL(9,G112:G148)</f>
        <v>0</v>
      </c>
    </row>
    <row r="151" spans="1:123" ht="24" customHeight="1" x14ac:dyDescent="0.25">
      <c r="A151" s="268" t="s">
        <v>37</v>
      </c>
      <c r="B151" s="269"/>
      <c r="C151" s="269"/>
      <c r="D151" s="269"/>
      <c r="E151" s="269"/>
      <c r="F151" s="269"/>
      <c r="G151" s="270"/>
    </row>
    <row r="152" spans="1:123" ht="24" customHeight="1" x14ac:dyDescent="0.25">
      <c r="A152" s="271" t="s">
        <v>602</v>
      </c>
      <c r="B152" s="90" t="str">
        <f>Comitente</f>
        <v>SUBSECRETARIA DE ARQUITECTURA</v>
      </c>
      <c r="C152" s="86"/>
      <c r="D152" s="91"/>
      <c r="E152" s="91"/>
      <c r="F152" s="92"/>
      <c r="G152" s="272"/>
    </row>
    <row r="153" spans="1:123" ht="24" customHeight="1" x14ac:dyDescent="0.25">
      <c r="A153" s="271" t="s">
        <v>603</v>
      </c>
      <c r="B153" s="90">
        <f>Contratista</f>
        <v>0</v>
      </c>
      <c r="C153" s="87"/>
      <c r="D153" s="87"/>
      <c r="E153" s="87"/>
      <c r="F153" s="93"/>
      <c r="G153" s="273"/>
    </row>
    <row r="154" spans="1:123" ht="24" customHeight="1" x14ac:dyDescent="0.25">
      <c r="A154" s="271" t="s">
        <v>24</v>
      </c>
      <c r="B154" s="90" t="str">
        <f>Obra</f>
        <v>PERFORACION DE POZO DE AGUA Y CONST. DE SALA DE BOMBA ESC. AGROIND. 25 DE MAYO</v>
      </c>
      <c r="C154" s="87"/>
      <c r="D154" s="87"/>
      <c r="E154" s="87"/>
      <c r="F154" s="93" t="s">
        <v>38</v>
      </c>
      <c r="G154" s="274">
        <f>Fecha_Base</f>
        <v>0</v>
      </c>
    </row>
    <row r="155" spans="1:123" ht="24" customHeight="1" x14ac:dyDescent="0.25">
      <c r="A155" s="275" t="s">
        <v>601</v>
      </c>
      <c r="B155" s="88" t="str">
        <f>Ubicación</f>
        <v>Calle San Martin s/n - 25 de Mayo</v>
      </c>
      <c r="C155" s="88"/>
      <c r="D155" s="94"/>
      <c r="E155" s="95"/>
      <c r="G155" s="276"/>
    </row>
    <row r="156" spans="1:123" ht="24" customHeight="1" x14ac:dyDescent="0.25">
      <c r="A156" s="275" t="s">
        <v>39</v>
      </c>
      <c r="B156" s="97">
        <f>IFERROR(VALUE(LEFT(B157,FIND(".",B157)-1)),"")</f>
        <v>1</v>
      </c>
      <c r="C156" s="89" t="str">
        <f>IFERROR(VLOOKUP(B156,Tabla_CyP,2,FALSE),"")</f>
        <v xml:space="preserve"> TRABAJOS PREPARATORIOS</v>
      </c>
      <c r="E156" s="95"/>
      <c r="G156" s="276"/>
    </row>
    <row r="157" spans="1:123" ht="24" customHeight="1" x14ac:dyDescent="0.25">
      <c r="A157" s="275" t="s">
        <v>25</v>
      </c>
      <c r="B157" s="98" t="str">
        <f>IFERROR(VLOOKUP(COUNTIF($A$1:A157,"ANALISIS DE PRECIOS"),Tabla_NumeroItem,2,FALSE),"")</f>
        <v>1.4.2</v>
      </c>
      <c r="C157" s="89" t="str">
        <f>IFERROR(VLOOKUP(B157,Tabla_CyP,2,FALSE),"")</f>
        <v>Oficina para la Inspección</v>
      </c>
      <c r="D157" s="94"/>
      <c r="E157" s="95"/>
      <c r="F157" s="93" t="s">
        <v>26</v>
      </c>
      <c r="G157" s="277" t="str">
        <f>IFERROR(VLOOKUP(B157,Tabla_CyP,4,FALSE),"")</f>
        <v>Un</v>
      </c>
    </row>
    <row r="158" spans="1:123" ht="24" customHeight="1" x14ac:dyDescent="0.25">
      <c r="A158" s="275"/>
      <c r="B158" s="88"/>
      <c r="D158" s="94"/>
      <c r="E158" s="95"/>
      <c r="G158" s="276"/>
    </row>
    <row r="159" spans="1:123" ht="24" customHeight="1" x14ac:dyDescent="0.25">
      <c r="A159" s="338" t="s">
        <v>507</v>
      </c>
      <c r="B159" s="339"/>
      <c r="C159" s="340" t="s">
        <v>0</v>
      </c>
      <c r="D159" s="340" t="s">
        <v>27</v>
      </c>
      <c r="E159" s="342" t="s">
        <v>28</v>
      </c>
      <c r="F159" s="344" t="s">
        <v>29</v>
      </c>
      <c r="G159" s="344" t="s">
        <v>30</v>
      </c>
    </row>
    <row r="160" spans="1:123" s="94" customFormat="1" ht="24" customHeight="1" x14ac:dyDescent="0.25">
      <c r="A160" s="99" t="s">
        <v>508</v>
      </c>
      <c r="B160" s="99" t="s">
        <v>509</v>
      </c>
      <c r="C160" s="341"/>
      <c r="D160" s="341"/>
      <c r="E160" s="343"/>
      <c r="F160" s="345"/>
      <c r="G160" s="345"/>
      <c r="H160" s="224"/>
      <c r="I160" s="224"/>
      <c r="J160" s="224"/>
      <c r="K160" s="224"/>
      <c r="L160" s="224"/>
      <c r="M160" s="224"/>
      <c r="N160" s="224"/>
      <c r="O160" s="224"/>
      <c r="P160" s="224"/>
      <c r="Q160" s="224"/>
      <c r="R160" s="224"/>
      <c r="S160" s="224"/>
      <c r="T160" s="224"/>
      <c r="U160" s="224"/>
      <c r="V160" s="224"/>
      <c r="W160" s="224"/>
      <c r="X160" s="224"/>
      <c r="Y160" s="224"/>
      <c r="Z160" s="224"/>
      <c r="AA160" s="224"/>
      <c r="AB160" s="224"/>
      <c r="AC160" s="224"/>
      <c r="AD160" s="224"/>
      <c r="AE160" s="224"/>
      <c r="AF160" s="224"/>
      <c r="AG160" s="224"/>
      <c r="AH160" s="224"/>
      <c r="AI160" s="224"/>
      <c r="AJ160" s="224"/>
      <c r="AK160" s="224"/>
      <c r="AL160" s="224"/>
      <c r="AM160" s="224"/>
      <c r="AN160" s="224"/>
      <c r="AO160" s="224"/>
      <c r="AP160" s="224"/>
      <c r="AQ160" s="224"/>
      <c r="AR160" s="224"/>
      <c r="AS160" s="224"/>
      <c r="AT160" s="224"/>
      <c r="AU160" s="224"/>
      <c r="AV160" s="224"/>
      <c r="AW160" s="224"/>
      <c r="AX160" s="224"/>
      <c r="AY160" s="224"/>
      <c r="AZ160" s="224"/>
      <c r="BA160" s="224"/>
      <c r="BB160" s="224"/>
      <c r="BC160" s="224"/>
      <c r="BD160" s="224"/>
      <c r="BE160" s="224"/>
      <c r="BF160" s="224"/>
      <c r="BG160" s="224"/>
      <c r="BH160" s="224"/>
      <c r="BI160" s="224"/>
      <c r="BJ160" s="224"/>
      <c r="BK160" s="224"/>
      <c r="BL160" s="224"/>
      <c r="BM160" s="224"/>
      <c r="BN160" s="224"/>
      <c r="BO160" s="224"/>
      <c r="BP160" s="224"/>
      <c r="BQ160" s="224"/>
      <c r="BR160" s="224"/>
      <c r="BS160" s="224"/>
      <c r="BT160" s="224"/>
      <c r="BU160" s="224"/>
      <c r="BV160" s="224"/>
      <c r="BW160" s="224"/>
      <c r="BX160" s="224"/>
      <c r="BY160" s="224"/>
      <c r="BZ160" s="224"/>
      <c r="CA160" s="224"/>
      <c r="CB160" s="224"/>
      <c r="CC160" s="224"/>
      <c r="CD160" s="224"/>
      <c r="CE160" s="224"/>
      <c r="CF160" s="224"/>
      <c r="CG160" s="224"/>
      <c r="CH160" s="224"/>
      <c r="CI160" s="224"/>
      <c r="CJ160" s="224"/>
      <c r="CK160" s="224"/>
      <c r="CL160" s="224"/>
      <c r="CM160" s="224"/>
      <c r="CN160" s="224"/>
      <c r="CO160" s="224"/>
      <c r="CP160" s="224"/>
      <c r="CQ160" s="224"/>
      <c r="CR160" s="224"/>
      <c r="CS160" s="224"/>
      <c r="CT160" s="224"/>
      <c r="CU160" s="224"/>
      <c r="CV160" s="224"/>
      <c r="CW160" s="224"/>
      <c r="CX160" s="224"/>
      <c r="CY160" s="224"/>
      <c r="CZ160" s="224"/>
      <c r="DA160" s="224"/>
      <c r="DB160" s="224"/>
      <c r="DC160" s="224"/>
      <c r="DD160" s="224"/>
      <c r="DE160" s="224"/>
      <c r="DF160" s="224"/>
      <c r="DG160" s="224"/>
      <c r="DH160" s="224"/>
      <c r="DI160" s="224"/>
      <c r="DJ160" s="224"/>
      <c r="DK160" s="224"/>
      <c r="DL160" s="224"/>
      <c r="DM160" s="224"/>
      <c r="DN160" s="224"/>
      <c r="DO160" s="224"/>
      <c r="DP160" s="224"/>
      <c r="DQ160" s="224"/>
      <c r="DR160" s="224"/>
      <c r="DS160" s="224"/>
    </row>
    <row r="161" spans="1:7" ht="24" customHeight="1" x14ac:dyDescent="0.25">
      <c r="A161" s="278"/>
      <c r="B161" s="100"/>
      <c r="C161" s="137" t="s">
        <v>604</v>
      </c>
      <c r="D161" s="101"/>
      <c r="E161" s="102"/>
      <c r="F161" s="103"/>
      <c r="G161" s="279"/>
    </row>
    <row r="162" spans="1:7" s="223" customFormat="1" ht="24" customHeight="1" x14ac:dyDescent="0.25">
      <c r="A162" s="218" t="str">
        <f t="shared" ref="A162:A175" si="46">IFERROR(VLOOKUP(C162,Tabla_Insumos,4,FALSE),"")</f>
        <v/>
      </c>
      <c r="B162" s="216" t="str">
        <f>IFERROR(VLOOKUP(C162,Tabla_Insumos,5,FALSE),"")</f>
        <v/>
      </c>
      <c r="C162" s="217"/>
      <c r="D162" s="218" t="str">
        <f t="shared" ref="D162:D175" si="47">IFERROR(VLOOKUP(C162,Tabla_Insumos,2,FALSE),"")</f>
        <v/>
      </c>
      <c r="E162" s="219"/>
      <c r="F162" s="220">
        <f t="shared" ref="F162:F175" si="48">IFERROR(VLOOKUP(C162,Tabla_Insumos,3,FALSE),0)</f>
        <v>0</v>
      </c>
      <c r="G162" s="280">
        <f>ROUND(E162*F162,2)</f>
        <v>0</v>
      </c>
    </row>
    <row r="163" spans="1:7" s="223" customFormat="1" ht="24" customHeight="1" x14ac:dyDescent="0.25">
      <c r="A163" s="218" t="str">
        <f t="shared" si="46"/>
        <v/>
      </c>
      <c r="B163" s="216" t="str">
        <f t="shared" ref="B163:B175" si="49">IFERROR(VLOOKUP(C163,Tabla_Insumos,5,FALSE),"")</f>
        <v/>
      </c>
      <c r="C163" s="217"/>
      <c r="D163" s="218" t="str">
        <f t="shared" si="47"/>
        <v/>
      </c>
      <c r="E163" s="219"/>
      <c r="F163" s="220">
        <f t="shared" si="48"/>
        <v>0</v>
      </c>
      <c r="G163" s="280">
        <f t="shared" ref="G163:G175" si="50">ROUND(E163*F163,2)</f>
        <v>0</v>
      </c>
    </row>
    <row r="164" spans="1:7" s="223" customFormat="1" ht="24" customHeight="1" x14ac:dyDescent="0.25">
      <c r="A164" s="218" t="str">
        <f t="shared" si="46"/>
        <v/>
      </c>
      <c r="B164" s="216" t="str">
        <f t="shared" si="49"/>
        <v/>
      </c>
      <c r="C164" s="217"/>
      <c r="D164" s="218" t="str">
        <f t="shared" si="47"/>
        <v/>
      </c>
      <c r="E164" s="219"/>
      <c r="F164" s="220">
        <f t="shared" si="48"/>
        <v>0</v>
      </c>
      <c r="G164" s="280">
        <f t="shared" si="50"/>
        <v>0</v>
      </c>
    </row>
    <row r="165" spans="1:7" s="223" customFormat="1" ht="24" customHeight="1" x14ac:dyDescent="0.25">
      <c r="A165" s="218" t="str">
        <f t="shared" si="46"/>
        <v/>
      </c>
      <c r="B165" s="216" t="str">
        <f t="shared" si="49"/>
        <v/>
      </c>
      <c r="C165" s="217"/>
      <c r="D165" s="218" t="str">
        <f t="shared" si="47"/>
        <v/>
      </c>
      <c r="E165" s="219"/>
      <c r="F165" s="220">
        <f t="shared" si="48"/>
        <v>0</v>
      </c>
      <c r="G165" s="280">
        <f t="shared" si="50"/>
        <v>0</v>
      </c>
    </row>
    <row r="166" spans="1:7" s="223" customFormat="1" ht="24" customHeight="1" x14ac:dyDescent="0.25">
      <c r="A166" s="218" t="str">
        <f t="shared" si="46"/>
        <v/>
      </c>
      <c r="B166" s="216" t="str">
        <f t="shared" si="49"/>
        <v/>
      </c>
      <c r="C166" s="217"/>
      <c r="D166" s="218" t="str">
        <f t="shared" si="47"/>
        <v/>
      </c>
      <c r="E166" s="219"/>
      <c r="F166" s="220">
        <f t="shared" si="48"/>
        <v>0</v>
      </c>
      <c r="G166" s="280">
        <f t="shared" si="50"/>
        <v>0</v>
      </c>
    </row>
    <row r="167" spans="1:7" s="223" customFormat="1" ht="24" customHeight="1" x14ac:dyDescent="0.25">
      <c r="A167" s="218" t="str">
        <f t="shared" si="46"/>
        <v/>
      </c>
      <c r="B167" s="216" t="str">
        <f t="shared" si="49"/>
        <v/>
      </c>
      <c r="C167" s="217"/>
      <c r="D167" s="218" t="str">
        <f t="shared" si="47"/>
        <v/>
      </c>
      <c r="E167" s="219"/>
      <c r="F167" s="220">
        <f t="shared" si="48"/>
        <v>0</v>
      </c>
      <c r="G167" s="280">
        <f t="shared" si="50"/>
        <v>0</v>
      </c>
    </row>
    <row r="168" spans="1:7" s="223" customFormat="1" ht="24" customHeight="1" x14ac:dyDescent="0.25">
      <c r="A168" s="218" t="str">
        <f t="shared" si="46"/>
        <v/>
      </c>
      <c r="B168" s="216" t="str">
        <f t="shared" si="49"/>
        <v/>
      </c>
      <c r="C168" s="217"/>
      <c r="D168" s="218" t="str">
        <f t="shared" si="47"/>
        <v/>
      </c>
      <c r="E168" s="219"/>
      <c r="F168" s="220">
        <f t="shared" si="48"/>
        <v>0</v>
      </c>
      <c r="G168" s="280">
        <f t="shared" si="50"/>
        <v>0</v>
      </c>
    </row>
    <row r="169" spans="1:7" s="223" customFormat="1" ht="24" customHeight="1" x14ac:dyDescent="0.25">
      <c r="A169" s="218" t="str">
        <f t="shared" si="46"/>
        <v/>
      </c>
      <c r="B169" s="216" t="str">
        <f t="shared" si="49"/>
        <v/>
      </c>
      <c r="C169" s="217"/>
      <c r="D169" s="218" t="str">
        <f t="shared" si="47"/>
        <v/>
      </c>
      <c r="E169" s="219"/>
      <c r="F169" s="220">
        <f t="shared" si="48"/>
        <v>0</v>
      </c>
      <c r="G169" s="280">
        <f t="shared" si="50"/>
        <v>0</v>
      </c>
    </row>
    <row r="170" spans="1:7" s="223" customFormat="1" ht="24" customHeight="1" x14ac:dyDescent="0.25">
      <c r="A170" s="218" t="str">
        <f t="shared" si="46"/>
        <v/>
      </c>
      <c r="B170" s="216" t="str">
        <f t="shared" si="49"/>
        <v/>
      </c>
      <c r="C170" s="217"/>
      <c r="D170" s="218" t="str">
        <f t="shared" si="47"/>
        <v/>
      </c>
      <c r="E170" s="219"/>
      <c r="F170" s="220">
        <f t="shared" si="48"/>
        <v>0</v>
      </c>
      <c r="G170" s="280">
        <f t="shared" si="50"/>
        <v>0</v>
      </c>
    </row>
    <row r="171" spans="1:7" s="223" customFormat="1" ht="24" customHeight="1" x14ac:dyDescent="0.25">
      <c r="A171" s="218" t="str">
        <f t="shared" si="46"/>
        <v/>
      </c>
      <c r="B171" s="216" t="str">
        <f t="shared" si="49"/>
        <v/>
      </c>
      <c r="C171" s="217"/>
      <c r="D171" s="218" t="str">
        <f t="shared" si="47"/>
        <v/>
      </c>
      <c r="E171" s="219"/>
      <c r="F171" s="220">
        <f t="shared" si="48"/>
        <v>0</v>
      </c>
      <c r="G171" s="280">
        <f t="shared" si="50"/>
        <v>0</v>
      </c>
    </row>
    <row r="172" spans="1:7" s="223" customFormat="1" ht="24" customHeight="1" x14ac:dyDescent="0.25">
      <c r="A172" s="218" t="str">
        <f t="shared" si="46"/>
        <v/>
      </c>
      <c r="B172" s="216" t="str">
        <f t="shared" si="49"/>
        <v/>
      </c>
      <c r="C172" s="217"/>
      <c r="D172" s="218" t="str">
        <f t="shared" si="47"/>
        <v/>
      </c>
      <c r="E172" s="219"/>
      <c r="F172" s="220">
        <f t="shared" si="48"/>
        <v>0</v>
      </c>
      <c r="G172" s="280">
        <f t="shared" si="50"/>
        <v>0</v>
      </c>
    </row>
    <row r="173" spans="1:7" s="223" customFormat="1" ht="24" customHeight="1" x14ac:dyDescent="0.25">
      <c r="A173" s="218" t="str">
        <f t="shared" si="46"/>
        <v/>
      </c>
      <c r="B173" s="216" t="str">
        <f t="shared" si="49"/>
        <v/>
      </c>
      <c r="C173" s="217"/>
      <c r="D173" s="218" t="str">
        <f t="shared" si="47"/>
        <v/>
      </c>
      <c r="E173" s="219"/>
      <c r="F173" s="220">
        <f t="shared" si="48"/>
        <v>0</v>
      </c>
      <c r="G173" s="280">
        <f t="shared" si="50"/>
        <v>0</v>
      </c>
    </row>
    <row r="174" spans="1:7" s="223" customFormat="1" ht="24" customHeight="1" x14ac:dyDescent="0.25">
      <c r="A174" s="218" t="str">
        <f t="shared" si="46"/>
        <v/>
      </c>
      <c r="B174" s="216" t="str">
        <f t="shared" si="49"/>
        <v/>
      </c>
      <c r="C174" s="217"/>
      <c r="D174" s="218" t="str">
        <f t="shared" si="47"/>
        <v/>
      </c>
      <c r="E174" s="219"/>
      <c r="F174" s="220">
        <f t="shared" si="48"/>
        <v>0</v>
      </c>
      <c r="G174" s="280">
        <f t="shared" si="50"/>
        <v>0</v>
      </c>
    </row>
    <row r="175" spans="1:7" s="223" customFormat="1" ht="24" customHeight="1" x14ac:dyDescent="0.25">
      <c r="A175" s="218" t="str">
        <f t="shared" si="46"/>
        <v/>
      </c>
      <c r="B175" s="216" t="str">
        <f t="shared" si="49"/>
        <v/>
      </c>
      <c r="C175" s="217"/>
      <c r="D175" s="218" t="str">
        <f t="shared" si="47"/>
        <v/>
      </c>
      <c r="E175" s="219"/>
      <c r="F175" s="221">
        <f t="shared" si="48"/>
        <v>0</v>
      </c>
      <c r="G175" s="280">
        <f t="shared" si="50"/>
        <v>0</v>
      </c>
    </row>
    <row r="176" spans="1:7" ht="24" customHeight="1" x14ac:dyDescent="0.25">
      <c r="A176" s="281"/>
      <c r="D176" s="94"/>
      <c r="E176" s="95"/>
      <c r="F176" s="267" t="s">
        <v>31</v>
      </c>
      <c r="G176" s="282">
        <f>SUBTOTAL(9,G162:G175)</f>
        <v>0</v>
      </c>
    </row>
    <row r="177" spans="1:7" ht="24" customHeight="1" x14ac:dyDescent="0.25">
      <c r="A177" s="281"/>
      <c r="C177" s="104" t="s">
        <v>605</v>
      </c>
      <c r="D177" s="94"/>
      <c r="E177" s="95"/>
      <c r="G177" s="283"/>
    </row>
    <row r="178" spans="1:7" s="223" customFormat="1" ht="24" customHeight="1" x14ac:dyDescent="0.25">
      <c r="A178" s="218" t="str">
        <f t="shared" ref="A178:A185" si="51">IFERROR(VLOOKUP(C178,Tabla_Insumos,4,FALSE),"")</f>
        <v/>
      </c>
      <c r="B178" s="216">
        <f t="shared" ref="B178:B185" si="52">IFERROR(VLOOKUP(A178,Tabla_Indices,5,FALSE),"")</f>
        <v>0</v>
      </c>
      <c r="C178" s="217"/>
      <c r="D178" s="218" t="str">
        <f t="shared" ref="D178:D185" si="53">IFERROR(VLOOKUP(C178,Tabla_Insumos,2,FALSE),"")</f>
        <v/>
      </c>
      <c r="E178" s="219"/>
      <c r="F178" s="222">
        <f t="shared" ref="F178:F185" si="54">IFERROR(VLOOKUP(C178,Tabla_Insumos,3,FALSE),0)</f>
        <v>0</v>
      </c>
      <c r="G178" s="280">
        <f>ROUND(E178*F178,2)</f>
        <v>0</v>
      </c>
    </row>
    <row r="179" spans="1:7" s="223" customFormat="1" ht="24" customHeight="1" x14ac:dyDescent="0.25">
      <c r="A179" s="218" t="str">
        <f t="shared" si="51"/>
        <v/>
      </c>
      <c r="B179" s="216">
        <f t="shared" si="52"/>
        <v>0</v>
      </c>
      <c r="C179" s="217"/>
      <c r="D179" s="218" t="str">
        <f t="shared" si="53"/>
        <v/>
      </c>
      <c r="E179" s="219"/>
      <c r="F179" s="222">
        <f t="shared" si="54"/>
        <v>0</v>
      </c>
      <c r="G179" s="280">
        <f>ROUND(E179*F179,2)</f>
        <v>0</v>
      </c>
    </row>
    <row r="180" spans="1:7" s="223" customFormat="1" ht="24" customHeight="1" x14ac:dyDescent="0.25">
      <c r="A180" s="218" t="str">
        <f t="shared" si="51"/>
        <v/>
      </c>
      <c r="B180" s="216">
        <f t="shared" si="52"/>
        <v>0</v>
      </c>
      <c r="C180" s="217"/>
      <c r="D180" s="218" t="str">
        <f t="shared" si="53"/>
        <v/>
      </c>
      <c r="E180" s="219"/>
      <c r="F180" s="222">
        <f t="shared" si="54"/>
        <v>0</v>
      </c>
      <c r="G180" s="280">
        <f t="shared" ref="G180:G185" si="55">ROUND(E180*F180,2)</f>
        <v>0</v>
      </c>
    </row>
    <row r="181" spans="1:7" s="223" customFormat="1" ht="24" customHeight="1" x14ac:dyDescent="0.25">
      <c r="A181" s="218" t="str">
        <f t="shared" si="51"/>
        <v/>
      </c>
      <c r="B181" s="216">
        <f t="shared" si="52"/>
        <v>0</v>
      </c>
      <c r="C181" s="217"/>
      <c r="D181" s="218" t="str">
        <f t="shared" si="53"/>
        <v/>
      </c>
      <c r="E181" s="219"/>
      <c r="F181" s="222">
        <f t="shared" si="54"/>
        <v>0</v>
      </c>
      <c r="G181" s="280">
        <f t="shared" si="55"/>
        <v>0</v>
      </c>
    </row>
    <row r="182" spans="1:7" s="223" customFormat="1" ht="24" customHeight="1" x14ac:dyDescent="0.25">
      <c r="A182" s="218" t="str">
        <f t="shared" si="51"/>
        <v/>
      </c>
      <c r="B182" s="216">
        <f t="shared" si="52"/>
        <v>0</v>
      </c>
      <c r="C182" s="217"/>
      <c r="D182" s="218" t="str">
        <f t="shared" si="53"/>
        <v/>
      </c>
      <c r="E182" s="219"/>
      <c r="F182" s="220">
        <f t="shared" si="54"/>
        <v>0</v>
      </c>
      <c r="G182" s="280">
        <f t="shared" si="55"/>
        <v>0</v>
      </c>
    </row>
    <row r="183" spans="1:7" s="223" customFormat="1" ht="24" customHeight="1" x14ac:dyDescent="0.25">
      <c r="A183" s="218" t="str">
        <f t="shared" si="51"/>
        <v/>
      </c>
      <c r="B183" s="216">
        <f t="shared" si="52"/>
        <v>0</v>
      </c>
      <c r="C183" s="217"/>
      <c r="D183" s="218" t="str">
        <f t="shared" si="53"/>
        <v/>
      </c>
      <c r="E183" s="219"/>
      <c r="F183" s="220">
        <f t="shared" si="54"/>
        <v>0</v>
      </c>
      <c r="G183" s="280">
        <f t="shared" si="55"/>
        <v>0</v>
      </c>
    </row>
    <row r="184" spans="1:7" s="223" customFormat="1" ht="24" customHeight="1" x14ac:dyDescent="0.25">
      <c r="A184" s="218" t="str">
        <f t="shared" si="51"/>
        <v/>
      </c>
      <c r="B184" s="216">
        <f t="shared" si="52"/>
        <v>0</v>
      </c>
      <c r="C184" s="217"/>
      <c r="D184" s="218" t="str">
        <f t="shared" si="53"/>
        <v/>
      </c>
      <c r="E184" s="219"/>
      <c r="F184" s="220">
        <f t="shared" si="54"/>
        <v>0</v>
      </c>
      <c r="G184" s="280">
        <f t="shared" si="55"/>
        <v>0</v>
      </c>
    </row>
    <row r="185" spans="1:7" s="223" customFormat="1" ht="24" customHeight="1" x14ac:dyDescent="0.25">
      <c r="A185" s="218" t="str">
        <f t="shared" si="51"/>
        <v/>
      </c>
      <c r="B185" s="216">
        <f t="shared" si="52"/>
        <v>0</v>
      </c>
      <c r="C185" s="217"/>
      <c r="D185" s="218" t="str">
        <f t="shared" si="53"/>
        <v/>
      </c>
      <c r="E185" s="219"/>
      <c r="F185" s="220">
        <f t="shared" si="54"/>
        <v>0</v>
      </c>
      <c r="G185" s="280">
        <f t="shared" si="55"/>
        <v>0</v>
      </c>
    </row>
    <row r="186" spans="1:7" ht="24" customHeight="1" x14ac:dyDescent="0.25">
      <c r="A186" s="281"/>
      <c r="D186" s="94"/>
      <c r="E186" s="95"/>
      <c r="F186" s="267" t="s">
        <v>32</v>
      </c>
      <c r="G186" s="282">
        <f>SUBTOTAL(9,G178:G185)</f>
        <v>0</v>
      </c>
    </row>
    <row r="187" spans="1:7" ht="24" customHeight="1" x14ac:dyDescent="0.25">
      <c r="A187" s="281"/>
      <c r="C187" s="104" t="s">
        <v>606</v>
      </c>
      <c r="D187" s="94"/>
      <c r="E187" s="95"/>
      <c r="G187" s="283"/>
    </row>
    <row r="188" spans="1:7" s="223" customFormat="1" ht="24" customHeight="1" x14ac:dyDescent="0.25">
      <c r="A188" s="218" t="str">
        <f t="shared" ref="A188:A196" si="56">IFERROR(VLOOKUP(C188,Tabla_Insumos,4,FALSE),"")</f>
        <v/>
      </c>
      <c r="B188" s="216" t="str">
        <f t="shared" ref="B188:B196" si="57">IFERROR(VLOOKUP(C188,Tabla_Insumos,5,FALSE),"")</f>
        <v/>
      </c>
      <c r="C188" s="217"/>
      <c r="D188" s="218" t="str">
        <f t="shared" ref="D188:D196" si="58">IFERROR(VLOOKUP(C188,Tabla_Insumos,2,FALSE),"")</f>
        <v/>
      </c>
      <c r="E188" s="219"/>
      <c r="F188" s="220">
        <f t="shared" ref="F188:F196" si="59">IFERROR(VLOOKUP(C188,Tabla_Insumos,3,FALSE),0)</f>
        <v>0</v>
      </c>
      <c r="G188" s="280">
        <f t="shared" ref="G188:G196" si="60">ROUND(E188*F188,2)</f>
        <v>0</v>
      </c>
    </row>
    <row r="189" spans="1:7" s="223" customFormat="1" ht="24" customHeight="1" x14ac:dyDescent="0.25">
      <c r="A189" s="218" t="str">
        <f t="shared" si="56"/>
        <v/>
      </c>
      <c r="B189" s="216" t="str">
        <f t="shared" si="57"/>
        <v/>
      </c>
      <c r="C189" s="217"/>
      <c r="D189" s="218" t="str">
        <f t="shared" si="58"/>
        <v/>
      </c>
      <c r="E189" s="219"/>
      <c r="F189" s="220">
        <f t="shared" si="59"/>
        <v>0</v>
      </c>
      <c r="G189" s="280">
        <f t="shared" si="60"/>
        <v>0</v>
      </c>
    </row>
    <row r="190" spans="1:7" s="223" customFormat="1" ht="24" customHeight="1" x14ac:dyDescent="0.25">
      <c r="A190" s="218" t="str">
        <f t="shared" si="56"/>
        <v/>
      </c>
      <c r="B190" s="216" t="str">
        <f t="shared" si="57"/>
        <v/>
      </c>
      <c r="C190" s="217"/>
      <c r="D190" s="218" t="str">
        <f t="shared" si="58"/>
        <v/>
      </c>
      <c r="E190" s="219"/>
      <c r="F190" s="220">
        <f t="shared" si="59"/>
        <v>0</v>
      </c>
      <c r="G190" s="280">
        <f t="shared" si="60"/>
        <v>0</v>
      </c>
    </row>
    <row r="191" spans="1:7" s="223" customFormat="1" ht="24" customHeight="1" x14ac:dyDescent="0.25">
      <c r="A191" s="218" t="str">
        <f t="shared" si="56"/>
        <v/>
      </c>
      <c r="B191" s="216" t="str">
        <f t="shared" si="57"/>
        <v/>
      </c>
      <c r="C191" s="217"/>
      <c r="D191" s="218" t="str">
        <f t="shared" si="58"/>
        <v/>
      </c>
      <c r="E191" s="219"/>
      <c r="F191" s="220">
        <f t="shared" si="59"/>
        <v>0</v>
      </c>
      <c r="G191" s="280">
        <f t="shared" si="60"/>
        <v>0</v>
      </c>
    </row>
    <row r="192" spans="1:7" s="223" customFormat="1" ht="24" customHeight="1" x14ac:dyDescent="0.25">
      <c r="A192" s="218" t="str">
        <f t="shared" si="56"/>
        <v/>
      </c>
      <c r="B192" s="216" t="str">
        <f t="shared" si="57"/>
        <v/>
      </c>
      <c r="C192" s="217"/>
      <c r="D192" s="218" t="str">
        <f t="shared" si="58"/>
        <v/>
      </c>
      <c r="E192" s="219"/>
      <c r="F192" s="220">
        <f t="shared" si="59"/>
        <v>0</v>
      </c>
      <c r="G192" s="280">
        <f t="shared" si="60"/>
        <v>0</v>
      </c>
    </row>
    <row r="193" spans="1:7" s="223" customFormat="1" ht="24" customHeight="1" x14ac:dyDescent="0.25">
      <c r="A193" s="218" t="str">
        <f t="shared" si="56"/>
        <v/>
      </c>
      <c r="B193" s="216" t="str">
        <f t="shared" si="57"/>
        <v/>
      </c>
      <c r="C193" s="217"/>
      <c r="D193" s="218" t="str">
        <f t="shared" si="58"/>
        <v/>
      </c>
      <c r="E193" s="219"/>
      <c r="F193" s="220">
        <f t="shared" si="59"/>
        <v>0</v>
      </c>
      <c r="G193" s="280">
        <f t="shared" si="60"/>
        <v>0</v>
      </c>
    </row>
    <row r="194" spans="1:7" s="223" customFormat="1" ht="24" customHeight="1" x14ac:dyDescent="0.25">
      <c r="A194" s="218" t="str">
        <f t="shared" si="56"/>
        <v/>
      </c>
      <c r="B194" s="216" t="str">
        <f t="shared" si="57"/>
        <v/>
      </c>
      <c r="C194" s="217"/>
      <c r="D194" s="218" t="str">
        <f t="shared" si="58"/>
        <v/>
      </c>
      <c r="E194" s="219"/>
      <c r="F194" s="220">
        <f t="shared" si="59"/>
        <v>0</v>
      </c>
      <c r="G194" s="280">
        <f t="shared" si="60"/>
        <v>0</v>
      </c>
    </row>
    <row r="195" spans="1:7" s="223" customFormat="1" ht="24" customHeight="1" x14ac:dyDescent="0.25">
      <c r="A195" s="218" t="str">
        <f t="shared" si="56"/>
        <v/>
      </c>
      <c r="B195" s="216" t="str">
        <f t="shared" si="57"/>
        <v/>
      </c>
      <c r="C195" s="217"/>
      <c r="D195" s="218" t="str">
        <f t="shared" si="58"/>
        <v/>
      </c>
      <c r="E195" s="219"/>
      <c r="F195" s="220">
        <f t="shared" si="59"/>
        <v>0</v>
      </c>
      <c r="G195" s="280">
        <f t="shared" si="60"/>
        <v>0</v>
      </c>
    </row>
    <row r="196" spans="1:7" s="223" customFormat="1" ht="24" customHeight="1" x14ac:dyDescent="0.25">
      <c r="A196" s="218" t="str">
        <f t="shared" si="56"/>
        <v/>
      </c>
      <c r="B196" s="216" t="str">
        <f t="shared" si="57"/>
        <v/>
      </c>
      <c r="C196" s="217"/>
      <c r="D196" s="218" t="str">
        <f t="shared" si="58"/>
        <v/>
      </c>
      <c r="E196" s="219"/>
      <c r="F196" s="220">
        <f t="shared" si="59"/>
        <v>0</v>
      </c>
      <c r="G196" s="280">
        <f t="shared" si="60"/>
        <v>0</v>
      </c>
    </row>
    <row r="197" spans="1:7" ht="24" customHeight="1" x14ac:dyDescent="0.25">
      <c r="A197" s="284"/>
      <c r="B197" s="94"/>
      <c r="D197" s="94"/>
      <c r="E197" s="95"/>
      <c r="F197" s="267" t="s">
        <v>33</v>
      </c>
      <c r="G197" s="282">
        <f>SUBTOTAL(9,G188:G196)</f>
        <v>0</v>
      </c>
    </row>
    <row r="198" spans="1:7" ht="24" customHeight="1" x14ac:dyDescent="0.25">
      <c r="A198" s="285"/>
      <c r="B198" s="94"/>
      <c r="D198" s="94"/>
      <c r="E198" s="95"/>
      <c r="G198" s="283"/>
    </row>
    <row r="199" spans="1:7" ht="24" customHeight="1" x14ac:dyDescent="0.25">
      <c r="A199" s="286" t="str">
        <f>B157</f>
        <v>1.4.2</v>
      </c>
      <c r="B199" s="287" t="str">
        <f>C157</f>
        <v>Oficina para la Inspección</v>
      </c>
      <c r="C199" s="101"/>
      <c r="D199" s="101" t="s">
        <v>34</v>
      </c>
      <c r="E199" s="102"/>
      <c r="F199" s="289" t="s">
        <v>35</v>
      </c>
      <c r="G199" s="288">
        <f>SUBTOTAL(9,G162:G198)</f>
        <v>0</v>
      </c>
    </row>
    <row r="201" spans="1:7" ht="24" customHeight="1" x14ac:dyDescent="0.25">
      <c r="A201" s="268" t="s">
        <v>37</v>
      </c>
      <c r="B201" s="269"/>
      <c r="C201" s="269"/>
      <c r="D201" s="269"/>
      <c r="E201" s="269"/>
      <c r="F201" s="269"/>
      <c r="G201" s="270"/>
    </row>
    <row r="202" spans="1:7" ht="24" customHeight="1" x14ac:dyDescent="0.25">
      <c r="A202" s="271" t="s">
        <v>602</v>
      </c>
      <c r="B202" s="90" t="str">
        <f>Comitente</f>
        <v>SUBSECRETARIA DE ARQUITECTURA</v>
      </c>
      <c r="C202" s="86"/>
      <c r="D202" s="91"/>
      <c r="E202" s="91"/>
      <c r="F202" s="92"/>
      <c r="G202" s="272"/>
    </row>
    <row r="203" spans="1:7" ht="24" customHeight="1" x14ac:dyDescent="0.25">
      <c r="A203" s="271" t="s">
        <v>603</v>
      </c>
      <c r="B203" s="90">
        <f>Contratista</f>
        <v>0</v>
      </c>
      <c r="C203" s="87"/>
      <c r="D203" s="87"/>
      <c r="E203" s="87"/>
      <c r="F203" s="93"/>
      <c r="G203" s="273"/>
    </row>
    <row r="204" spans="1:7" ht="24" customHeight="1" x14ac:dyDescent="0.25">
      <c r="A204" s="271" t="s">
        <v>24</v>
      </c>
      <c r="B204" s="90" t="str">
        <f>Obra</f>
        <v>PERFORACION DE POZO DE AGUA Y CONST. DE SALA DE BOMBA ESC. AGROIND. 25 DE MAYO</v>
      </c>
      <c r="C204" s="87"/>
      <c r="D204" s="87"/>
      <c r="E204" s="87"/>
      <c r="F204" s="93" t="s">
        <v>38</v>
      </c>
      <c r="G204" s="274">
        <f>Fecha_Base</f>
        <v>0</v>
      </c>
    </row>
    <row r="205" spans="1:7" ht="24" customHeight="1" x14ac:dyDescent="0.25">
      <c r="A205" s="275" t="s">
        <v>601</v>
      </c>
      <c r="B205" s="88" t="str">
        <f>Ubicación</f>
        <v>Calle San Martin s/n - 25 de Mayo</v>
      </c>
      <c r="C205" s="88"/>
      <c r="D205" s="94"/>
      <c r="E205" s="95"/>
      <c r="G205" s="276"/>
    </row>
    <row r="206" spans="1:7" ht="24" customHeight="1" x14ac:dyDescent="0.25">
      <c r="A206" s="275" t="s">
        <v>39</v>
      </c>
      <c r="B206" s="97">
        <f>IFERROR(VALUE(LEFT(B207,FIND(".",B207)-1)),"")</f>
        <v>1</v>
      </c>
      <c r="C206" s="89" t="str">
        <f>IFERROR(VLOOKUP(B206,Tabla_CyP,2,FALSE),"")</f>
        <v xml:space="preserve"> TRABAJOS PREPARATORIOS</v>
      </c>
      <c r="E206" s="95"/>
      <c r="G206" s="276"/>
    </row>
    <row r="207" spans="1:7" ht="24" customHeight="1" x14ac:dyDescent="0.25">
      <c r="A207" s="275" t="s">
        <v>25</v>
      </c>
      <c r="B207" s="98" t="str">
        <f>IFERROR(VLOOKUP(COUNTIF($A$1:A207,"ANALISIS DE PRECIOS"),Tabla_NumeroItem,2,FALSE),"")</f>
        <v>1.4.3</v>
      </c>
      <c r="C207" s="89" t="str">
        <f>IFERROR(VLOOKUP(B207,Tabla_CyP,2,FALSE),"")</f>
        <v>Vallados y Cierres Perimetrales</v>
      </c>
      <c r="D207" s="94"/>
      <c r="E207" s="95"/>
      <c r="F207" s="93" t="s">
        <v>26</v>
      </c>
      <c r="G207" s="277" t="str">
        <f>IFERROR(VLOOKUP(B207,Tabla_CyP,4,FALSE),"")</f>
        <v>gl</v>
      </c>
    </row>
    <row r="208" spans="1:7" ht="24" customHeight="1" x14ac:dyDescent="0.25">
      <c r="A208" s="275"/>
      <c r="B208" s="88"/>
      <c r="D208" s="94"/>
      <c r="E208" s="95"/>
      <c r="G208" s="276"/>
    </row>
    <row r="209" spans="1:123" ht="24" customHeight="1" x14ac:dyDescent="0.25">
      <c r="A209" s="338" t="s">
        <v>507</v>
      </c>
      <c r="B209" s="339"/>
      <c r="C209" s="340" t="s">
        <v>0</v>
      </c>
      <c r="D209" s="340" t="s">
        <v>27</v>
      </c>
      <c r="E209" s="342" t="s">
        <v>28</v>
      </c>
      <c r="F209" s="344" t="s">
        <v>29</v>
      </c>
      <c r="G209" s="344" t="s">
        <v>30</v>
      </c>
    </row>
    <row r="210" spans="1:123" s="94" customFormat="1" ht="24" customHeight="1" x14ac:dyDescent="0.25">
      <c r="A210" s="99" t="s">
        <v>508</v>
      </c>
      <c r="B210" s="99" t="s">
        <v>509</v>
      </c>
      <c r="C210" s="341"/>
      <c r="D210" s="341"/>
      <c r="E210" s="343"/>
      <c r="F210" s="345"/>
      <c r="G210" s="345"/>
      <c r="H210" s="224"/>
      <c r="I210" s="224"/>
      <c r="J210" s="224"/>
      <c r="K210" s="224"/>
      <c r="L210" s="224"/>
      <c r="M210" s="224"/>
      <c r="N210" s="224"/>
      <c r="O210" s="224"/>
      <c r="P210" s="224"/>
      <c r="Q210" s="224"/>
      <c r="R210" s="224"/>
      <c r="S210" s="224"/>
      <c r="T210" s="224"/>
      <c r="U210" s="224"/>
      <c r="V210" s="224"/>
      <c r="W210" s="224"/>
      <c r="X210" s="224"/>
      <c r="Y210" s="224"/>
      <c r="Z210" s="224"/>
      <c r="AA210" s="224"/>
      <c r="AB210" s="224"/>
      <c r="AC210" s="224"/>
      <c r="AD210" s="224"/>
      <c r="AE210" s="224"/>
      <c r="AF210" s="224"/>
      <c r="AG210" s="224"/>
      <c r="AH210" s="224"/>
      <c r="AI210" s="224"/>
      <c r="AJ210" s="224"/>
      <c r="AK210" s="224"/>
      <c r="AL210" s="224"/>
      <c r="AM210" s="224"/>
      <c r="AN210" s="224"/>
      <c r="AO210" s="224"/>
      <c r="AP210" s="224"/>
      <c r="AQ210" s="224"/>
      <c r="AR210" s="224"/>
      <c r="AS210" s="224"/>
      <c r="AT210" s="224"/>
      <c r="AU210" s="224"/>
      <c r="AV210" s="224"/>
      <c r="AW210" s="224"/>
      <c r="AX210" s="224"/>
      <c r="AY210" s="224"/>
      <c r="AZ210" s="224"/>
      <c r="BA210" s="224"/>
      <c r="BB210" s="224"/>
      <c r="BC210" s="224"/>
      <c r="BD210" s="224"/>
      <c r="BE210" s="224"/>
      <c r="BF210" s="224"/>
      <c r="BG210" s="224"/>
      <c r="BH210" s="224"/>
      <c r="BI210" s="224"/>
      <c r="BJ210" s="224"/>
      <c r="BK210" s="224"/>
      <c r="BL210" s="224"/>
      <c r="BM210" s="224"/>
      <c r="BN210" s="224"/>
      <c r="BO210" s="224"/>
      <c r="BP210" s="224"/>
      <c r="BQ210" s="224"/>
      <c r="BR210" s="224"/>
      <c r="BS210" s="224"/>
      <c r="BT210" s="224"/>
      <c r="BU210" s="224"/>
      <c r="BV210" s="224"/>
      <c r="BW210" s="224"/>
      <c r="BX210" s="224"/>
      <c r="BY210" s="224"/>
      <c r="BZ210" s="224"/>
      <c r="CA210" s="224"/>
      <c r="CB210" s="224"/>
      <c r="CC210" s="224"/>
      <c r="CD210" s="224"/>
      <c r="CE210" s="224"/>
      <c r="CF210" s="224"/>
      <c r="CG210" s="224"/>
      <c r="CH210" s="224"/>
      <c r="CI210" s="224"/>
      <c r="CJ210" s="224"/>
      <c r="CK210" s="224"/>
      <c r="CL210" s="224"/>
      <c r="CM210" s="224"/>
      <c r="CN210" s="224"/>
      <c r="CO210" s="224"/>
      <c r="CP210" s="224"/>
      <c r="CQ210" s="224"/>
      <c r="CR210" s="224"/>
      <c r="CS210" s="224"/>
      <c r="CT210" s="224"/>
      <c r="CU210" s="224"/>
      <c r="CV210" s="224"/>
      <c r="CW210" s="224"/>
      <c r="CX210" s="224"/>
      <c r="CY210" s="224"/>
      <c r="CZ210" s="224"/>
      <c r="DA210" s="224"/>
      <c r="DB210" s="224"/>
      <c r="DC210" s="224"/>
      <c r="DD210" s="224"/>
      <c r="DE210" s="224"/>
      <c r="DF210" s="224"/>
      <c r="DG210" s="224"/>
      <c r="DH210" s="224"/>
      <c r="DI210" s="224"/>
      <c r="DJ210" s="224"/>
      <c r="DK210" s="224"/>
      <c r="DL210" s="224"/>
      <c r="DM210" s="224"/>
      <c r="DN210" s="224"/>
      <c r="DO210" s="224"/>
      <c r="DP210" s="224"/>
      <c r="DQ210" s="224"/>
      <c r="DR210" s="224"/>
      <c r="DS210" s="224"/>
    </row>
    <row r="211" spans="1:123" ht="24" customHeight="1" x14ac:dyDescent="0.25">
      <c r="A211" s="278"/>
      <c r="B211" s="100"/>
      <c r="C211" s="137" t="s">
        <v>604</v>
      </c>
      <c r="D211" s="101"/>
      <c r="E211" s="102"/>
      <c r="F211" s="103"/>
      <c r="G211" s="279"/>
    </row>
    <row r="212" spans="1:123" s="223" customFormat="1" ht="24" customHeight="1" x14ac:dyDescent="0.25">
      <c r="A212" s="218" t="str">
        <f t="shared" ref="A212:A225" si="61">IFERROR(VLOOKUP(C212,Tabla_Insumos,4,FALSE),"")</f>
        <v/>
      </c>
      <c r="B212" s="216" t="str">
        <f>IFERROR(VLOOKUP(C212,Tabla_Insumos,5,FALSE),"")</f>
        <v/>
      </c>
      <c r="C212" s="217"/>
      <c r="D212" s="218" t="str">
        <f t="shared" ref="D212:D225" si="62">IFERROR(VLOOKUP(C212,Tabla_Insumos,2,FALSE),"")</f>
        <v/>
      </c>
      <c r="E212" s="219"/>
      <c r="F212" s="220">
        <f t="shared" ref="F212:F225" si="63">IFERROR(VLOOKUP(C212,Tabla_Insumos,3,FALSE),0)</f>
        <v>0</v>
      </c>
      <c r="G212" s="280">
        <f>ROUND(E212*F212,2)</f>
        <v>0</v>
      </c>
    </row>
    <row r="213" spans="1:123" s="223" customFormat="1" ht="24" customHeight="1" x14ac:dyDescent="0.25">
      <c r="A213" s="218" t="str">
        <f t="shared" si="61"/>
        <v/>
      </c>
      <c r="B213" s="216" t="str">
        <f t="shared" ref="B213:B225" si="64">IFERROR(VLOOKUP(C213,Tabla_Insumos,5,FALSE),"")</f>
        <v/>
      </c>
      <c r="C213" s="217"/>
      <c r="D213" s="218" t="str">
        <f t="shared" si="62"/>
        <v/>
      </c>
      <c r="E213" s="219"/>
      <c r="F213" s="220">
        <f t="shared" si="63"/>
        <v>0</v>
      </c>
      <c r="G213" s="280">
        <f t="shared" ref="G213:G225" si="65">ROUND(E213*F213,2)</f>
        <v>0</v>
      </c>
    </row>
    <row r="214" spans="1:123" s="223" customFormat="1" ht="24" customHeight="1" x14ac:dyDescent="0.25">
      <c r="A214" s="218" t="str">
        <f t="shared" si="61"/>
        <v/>
      </c>
      <c r="B214" s="216" t="str">
        <f t="shared" si="64"/>
        <v/>
      </c>
      <c r="C214" s="217"/>
      <c r="D214" s="218" t="str">
        <f t="shared" si="62"/>
        <v/>
      </c>
      <c r="E214" s="219"/>
      <c r="F214" s="220">
        <f t="shared" si="63"/>
        <v>0</v>
      </c>
      <c r="G214" s="280">
        <f t="shared" si="65"/>
        <v>0</v>
      </c>
    </row>
    <row r="215" spans="1:123" s="223" customFormat="1" ht="24" customHeight="1" x14ac:dyDescent="0.25">
      <c r="A215" s="218" t="str">
        <f t="shared" si="61"/>
        <v/>
      </c>
      <c r="B215" s="216" t="str">
        <f t="shared" si="64"/>
        <v/>
      </c>
      <c r="C215" s="217"/>
      <c r="D215" s="218" t="str">
        <f t="shared" si="62"/>
        <v/>
      </c>
      <c r="E215" s="219"/>
      <c r="F215" s="220">
        <f t="shared" si="63"/>
        <v>0</v>
      </c>
      <c r="G215" s="280">
        <f t="shared" si="65"/>
        <v>0</v>
      </c>
    </row>
    <row r="216" spans="1:123" s="223" customFormat="1" ht="24" customHeight="1" x14ac:dyDescent="0.25">
      <c r="A216" s="218" t="str">
        <f t="shared" si="61"/>
        <v/>
      </c>
      <c r="B216" s="216" t="str">
        <f t="shared" si="64"/>
        <v/>
      </c>
      <c r="C216" s="217"/>
      <c r="D216" s="218" t="str">
        <f t="shared" si="62"/>
        <v/>
      </c>
      <c r="E216" s="219"/>
      <c r="F216" s="220">
        <f t="shared" si="63"/>
        <v>0</v>
      </c>
      <c r="G216" s="280">
        <f t="shared" si="65"/>
        <v>0</v>
      </c>
    </row>
    <row r="217" spans="1:123" s="223" customFormat="1" ht="24" customHeight="1" x14ac:dyDescent="0.25">
      <c r="A217" s="218" t="str">
        <f t="shared" si="61"/>
        <v/>
      </c>
      <c r="B217" s="216" t="str">
        <f t="shared" si="64"/>
        <v/>
      </c>
      <c r="C217" s="217"/>
      <c r="D217" s="218" t="str">
        <f t="shared" si="62"/>
        <v/>
      </c>
      <c r="E217" s="219"/>
      <c r="F217" s="220">
        <f t="shared" si="63"/>
        <v>0</v>
      </c>
      <c r="G217" s="280">
        <f t="shared" si="65"/>
        <v>0</v>
      </c>
    </row>
    <row r="218" spans="1:123" s="223" customFormat="1" ht="24" customHeight="1" x14ac:dyDescent="0.25">
      <c r="A218" s="218" t="str">
        <f t="shared" si="61"/>
        <v/>
      </c>
      <c r="B218" s="216" t="str">
        <f t="shared" si="64"/>
        <v/>
      </c>
      <c r="C218" s="217"/>
      <c r="D218" s="218" t="str">
        <f t="shared" si="62"/>
        <v/>
      </c>
      <c r="E218" s="219"/>
      <c r="F218" s="220">
        <f t="shared" si="63"/>
        <v>0</v>
      </c>
      <c r="G218" s="280">
        <f t="shared" si="65"/>
        <v>0</v>
      </c>
    </row>
    <row r="219" spans="1:123" s="223" customFormat="1" ht="24" customHeight="1" x14ac:dyDescent="0.25">
      <c r="A219" s="218" t="str">
        <f t="shared" si="61"/>
        <v/>
      </c>
      <c r="B219" s="216" t="str">
        <f t="shared" si="64"/>
        <v/>
      </c>
      <c r="C219" s="217"/>
      <c r="D219" s="218" t="str">
        <f t="shared" si="62"/>
        <v/>
      </c>
      <c r="E219" s="219"/>
      <c r="F219" s="220">
        <f t="shared" si="63"/>
        <v>0</v>
      </c>
      <c r="G219" s="280">
        <f t="shared" si="65"/>
        <v>0</v>
      </c>
    </row>
    <row r="220" spans="1:123" s="223" customFormat="1" ht="24" customHeight="1" x14ac:dyDescent="0.25">
      <c r="A220" s="218" t="str">
        <f t="shared" si="61"/>
        <v/>
      </c>
      <c r="B220" s="216" t="str">
        <f t="shared" si="64"/>
        <v/>
      </c>
      <c r="C220" s="217"/>
      <c r="D220" s="218" t="str">
        <f t="shared" si="62"/>
        <v/>
      </c>
      <c r="E220" s="219"/>
      <c r="F220" s="220">
        <f t="shared" si="63"/>
        <v>0</v>
      </c>
      <c r="G220" s="280">
        <f t="shared" si="65"/>
        <v>0</v>
      </c>
    </row>
    <row r="221" spans="1:123" s="223" customFormat="1" ht="24" customHeight="1" x14ac:dyDescent="0.25">
      <c r="A221" s="218" t="str">
        <f t="shared" si="61"/>
        <v/>
      </c>
      <c r="B221" s="216" t="str">
        <f t="shared" si="64"/>
        <v/>
      </c>
      <c r="C221" s="217"/>
      <c r="D221" s="218" t="str">
        <f t="shared" si="62"/>
        <v/>
      </c>
      <c r="E221" s="219"/>
      <c r="F221" s="220">
        <f t="shared" si="63"/>
        <v>0</v>
      </c>
      <c r="G221" s="280">
        <f t="shared" si="65"/>
        <v>0</v>
      </c>
    </row>
    <row r="222" spans="1:123" s="223" customFormat="1" ht="24" customHeight="1" x14ac:dyDescent="0.25">
      <c r="A222" s="218" t="str">
        <f t="shared" si="61"/>
        <v/>
      </c>
      <c r="B222" s="216" t="str">
        <f t="shared" si="64"/>
        <v/>
      </c>
      <c r="C222" s="217"/>
      <c r="D222" s="218" t="str">
        <f t="shared" si="62"/>
        <v/>
      </c>
      <c r="E222" s="219"/>
      <c r="F222" s="220">
        <f t="shared" si="63"/>
        <v>0</v>
      </c>
      <c r="G222" s="280">
        <f t="shared" si="65"/>
        <v>0</v>
      </c>
    </row>
    <row r="223" spans="1:123" s="223" customFormat="1" ht="24" customHeight="1" x14ac:dyDescent="0.25">
      <c r="A223" s="218" t="str">
        <f t="shared" si="61"/>
        <v/>
      </c>
      <c r="B223" s="216" t="str">
        <f t="shared" si="64"/>
        <v/>
      </c>
      <c r="C223" s="217"/>
      <c r="D223" s="218" t="str">
        <f t="shared" si="62"/>
        <v/>
      </c>
      <c r="E223" s="219"/>
      <c r="F223" s="220">
        <f t="shared" si="63"/>
        <v>0</v>
      </c>
      <c r="G223" s="280">
        <f t="shared" si="65"/>
        <v>0</v>
      </c>
    </row>
    <row r="224" spans="1:123" s="223" customFormat="1" ht="24" customHeight="1" x14ac:dyDescent="0.25">
      <c r="A224" s="218" t="str">
        <f t="shared" si="61"/>
        <v/>
      </c>
      <c r="B224" s="216" t="str">
        <f t="shared" si="64"/>
        <v/>
      </c>
      <c r="C224" s="217"/>
      <c r="D224" s="218" t="str">
        <f t="shared" si="62"/>
        <v/>
      </c>
      <c r="E224" s="219"/>
      <c r="F224" s="220">
        <f t="shared" si="63"/>
        <v>0</v>
      </c>
      <c r="G224" s="280">
        <f t="shared" si="65"/>
        <v>0</v>
      </c>
    </row>
    <row r="225" spans="1:7" s="223" customFormat="1" ht="24" customHeight="1" x14ac:dyDescent="0.25">
      <c r="A225" s="218" t="str">
        <f t="shared" si="61"/>
        <v/>
      </c>
      <c r="B225" s="216" t="str">
        <f t="shared" si="64"/>
        <v/>
      </c>
      <c r="C225" s="217"/>
      <c r="D225" s="218" t="str">
        <f t="shared" si="62"/>
        <v/>
      </c>
      <c r="E225" s="219"/>
      <c r="F225" s="221">
        <f t="shared" si="63"/>
        <v>0</v>
      </c>
      <c r="G225" s="280">
        <f t="shared" si="65"/>
        <v>0</v>
      </c>
    </row>
    <row r="226" spans="1:7" ht="24" customHeight="1" x14ac:dyDescent="0.25">
      <c r="A226" s="281"/>
      <c r="D226" s="94"/>
      <c r="E226" s="95"/>
      <c r="F226" s="267" t="s">
        <v>31</v>
      </c>
      <c r="G226" s="282">
        <f>SUBTOTAL(9,G212:G225)</f>
        <v>0</v>
      </c>
    </row>
    <row r="227" spans="1:7" ht="24" customHeight="1" x14ac:dyDescent="0.25">
      <c r="A227" s="281"/>
      <c r="C227" s="104" t="s">
        <v>605</v>
      </c>
      <c r="D227" s="94"/>
      <c r="E227" s="95"/>
      <c r="G227" s="283"/>
    </row>
    <row r="228" spans="1:7" s="223" customFormat="1" ht="24" customHeight="1" x14ac:dyDescent="0.25">
      <c r="A228" s="218" t="str">
        <f t="shared" ref="A228:A235" si="66">IFERROR(VLOOKUP(C228,Tabla_Insumos,4,FALSE),"")</f>
        <v/>
      </c>
      <c r="B228" s="216">
        <f t="shared" ref="B228:B235" si="67">IFERROR(VLOOKUP(A228,Tabla_Indices,5,FALSE),"")</f>
        <v>0</v>
      </c>
      <c r="C228" s="217"/>
      <c r="D228" s="218" t="str">
        <f t="shared" ref="D228:D235" si="68">IFERROR(VLOOKUP(C228,Tabla_Insumos,2,FALSE),"")</f>
        <v/>
      </c>
      <c r="E228" s="219"/>
      <c r="F228" s="222">
        <f t="shared" ref="F228:F235" si="69">IFERROR(VLOOKUP(C228,Tabla_Insumos,3,FALSE),0)</f>
        <v>0</v>
      </c>
      <c r="G228" s="280">
        <f>ROUND(E228*F228,2)</f>
        <v>0</v>
      </c>
    </row>
    <row r="229" spans="1:7" s="223" customFormat="1" ht="24" customHeight="1" x14ac:dyDescent="0.25">
      <c r="A229" s="218" t="str">
        <f t="shared" si="66"/>
        <v/>
      </c>
      <c r="B229" s="216">
        <f t="shared" si="67"/>
        <v>0</v>
      </c>
      <c r="C229" s="217"/>
      <c r="D229" s="218" t="str">
        <f t="shared" si="68"/>
        <v/>
      </c>
      <c r="E229" s="219"/>
      <c r="F229" s="222">
        <f t="shared" si="69"/>
        <v>0</v>
      </c>
      <c r="G229" s="280">
        <f>ROUND(E229*F229,2)</f>
        <v>0</v>
      </c>
    </row>
    <row r="230" spans="1:7" s="223" customFormat="1" ht="24" customHeight="1" x14ac:dyDescent="0.25">
      <c r="A230" s="218" t="str">
        <f t="shared" si="66"/>
        <v/>
      </c>
      <c r="B230" s="216">
        <f t="shared" si="67"/>
        <v>0</v>
      </c>
      <c r="C230" s="217"/>
      <c r="D230" s="218" t="str">
        <f t="shared" si="68"/>
        <v/>
      </c>
      <c r="E230" s="219"/>
      <c r="F230" s="222">
        <f t="shared" si="69"/>
        <v>0</v>
      </c>
      <c r="G230" s="280">
        <f t="shared" ref="G230:G235" si="70">ROUND(E230*F230,2)</f>
        <v>0</v>
      </c>
    </row>
    <row r="231" spans="1:7" s="223" customFormat="1" ht="24" customHeight="1" x14ac:dyDescent="0.25">
      <c r="A231" s="218" t="str">
        <f t="shared" si="66"/>
        <v/>
      </c>
      <c r="B231" s="216">
        <f t="shared" si="67"/>
        <v>0</v>
      </c>
      <c r="C231" s="217"/>
      <c r="D231" s="218" t="str">
        <f t="shared" si="68"/>
        <v/>
      </c>
      <c r="E231" s="219"/>
      <c r="F231" s="222">
        <f t="shared" si="69"/>
        <v>0</v>
      </c>
      <c r="G231" s="280">
        <f t="shared" si="70"/>
        <v>0</v>
      </c>
    </row>
    <row r="232" spans="1:7" s="223" customFormat="1" ht="24" customHeight="1" x14ac:dyDescent="0.25">
      <c r="A232" s="218" t="str">
        <f t="shared" si="66"/>
        <v/>
      </c>
      <c r="B232" s="216">
        <f t="shared" si="67"/>
        <v>0</v>
      </c>
      <c r="C232" s="217"/>
      <c r="D232" s="218" t="str">
        <f t="shared" si="68"/>
        <v/>
      </c>
      <c r="E232" s="219"/>
      <c r="F232" s="220">
        <f t="shared" si="69"/>
        <v>0</v>
      </c>
      <c r="G232" s="280">
        <f t="shared" si="70"/>
        <v>0</v>
      </c>
    </row>
    <row r="233" spans="1:7" s="223" customFormat="1" ht="24" customHeight="1" x14ac:dyDescent="0.25">
      <c r="A233" s="218" t="str">
        <f t="shared" si="66"/>
        <v/>
      </c>
      <c r="B233" s="216">
        <f t="shared" si="67"/>
        <v>0</v>
      </c>
      <c r="C233" s="217"/>
      <c r="D233" s="218" t="str">
        <f t="shared" si="68"/>
        <v/>
      </c>
      <c r="E233" s="219"/>
      <c r="F233" s="220">
        <f t="shared" si="69"/>
        <v>0</v>
      </c>
      <c r="G233" s="280">
        <f t="shared" si="70"/>
        <v>0</v>
      </c>
    </row>
    <row r="234" spans="1:7" s="223" customFormat="1" ht="24" customHeight="1" x14ac:dyDescent="0.25">
      <c r="A234" s="218" t="str">
        <f t="shared" si="66"/>
        <v/>
      </c>
      <c r="B234" s="216">
        <f t="shared" si="67"/>
        <v>0</v>
      </c>
      <c r="C234" s="217"/>
      <c r="D234" s="218" t="str">
        <f t="shared" si="68"/>
        <v/>
      </c>
      <c r="E234" s="219"/>
      <c r="F234" s="220">
        <f t="shared" si="69"/>
        <v>0</v>
      </c>
      <c r="G234" s="280">
        <f t="shared" si="70"/>
        <v>0</v>
      </c>
    </row>
    <row r="235" spans="1:7" s="223" customFormat="1" ht="24" customHeight="1" x14ac:dyDescent="0.25">
      <c r="A235" s="218" t="str">
        <f t="shared" si="66"/>
        <v/>
      </c>
      <c r="B235" s="216">
        <f t="shared" si="67"/>
        <v>0</v>
      </c>
      <c r="C235" s="217"/>
      <c r="D235" s="218" t="str">
        <f t="shared" si="68"/>
        <v/>
      </c>
      <c r="E235" s="219"/>
      <c r="F235" s="220">
        <f t="shared" si="69"/>
        <v>0</v>
      </c>
      <c r="G235" s="280">
        <f t="shared" si="70"/>
        <v>0</v>
      </c>
    </row>
    <row r="236" spans="1:7" ht="24" customHeight="1" x14ac:dyDescent="0.25">
      <c r="A236" s="281"/>
      <c r="D236" s="94"/>
      <c r="E236" s="95"/>
      <c r="F236" s="267" t="s">
        <v>32</v>
      </c>
      <c r="G236" s="282">
        <f>SUBTOTAL(9,G228:G235)</f>
        <v>0</v>
      </c>
    </row>
    <row r="237" spans="1:7" ht="24" customHeight="1" x14ac:dyDescent="0.25">
      <c r="A237" s="281"/>
      <c r="C237" s="104" t="s">
        <v>606</v>
      </c>
      <c r="D237" s="94"/>
      <c r="E237" s="95"/>
      <c r="G237" s="283"/>
    </row>
    <row r="238" spans="1:7" s="223" customFormat="1" ht="24" customHeight="1" x14ac:dyDescent="0.25">
      <c r="A238" s="218" t="str">
        <f t="shared" ref="A238:A246" si="71">IFERROR(VLOOKUP(C238,Tabla_Insumos,4,FALSE),"")</f>
        <v/>
      </c>
      <c r="B238" s="216" t="str">
        <f t="shared" ref="B238:B246" si="72">IFERROR(VLOOKUP(C238,Tabla_Insumos,5,FALSE),"")</f>
        <v/>
      </c>
      <c r="C238" s="217"/>
      <c r="D238" s="218" t="str">
        <f t="shared" ref="D238:D246" si="73">IFERROR(VLOOKUP(C238,Tabla_Insumos,2,FALSE),"")</f>
        <v/>
      </c>
      <c r="E238" s="219"/>
      <c r="F238" s="220">
        <f t="shared" ref="F238:F246" si="74">IFERROR(VLOOKUP(C238,Tabla_Insumos,3,FALSE),0)</f>
        <v>0</v>
      </c>
      <c r="G238" s="280">
        <f t="shared" ref="G238:G246" si="75">ROUND(E238*F238,2)</f>
        <v>0</v>
      </c>
    </row>
    <row r="239" spans="1:7" s="223" customFormat="1" ht="24" customHeight="1" x14ac:dyDescent="0.25">
      <c r="A239" s="218" t="str">
        <f t="shared" si="71"/>
        <v/>
      </c>
      <c r="B239" s="216" t="str">
        <f t="shared" si="72"/>
        <v/>
      </c>
      <c r="C239" s="217"/>
      <c r="D239" s="218" t="str">
        <f t="shared" si="73"/>
        <v/>
      </c>
      <c r="E239" s="219"/>
      <c r="F239" s="220">
        <f t="shared" si="74"/>
        <v>0</v>
      </c>
      <c r="G239" s="280">
        <f t="shared" si="75"/>
        <v>0</v>
      </c>
    </row>
    <row r="240" spans="1:7" s="223" customFormat="1" ht="24" customHeight="1" x14ac:dyDescent="0.25">
      <c r="A240" s="218" t="str">
        <f t="shared" si="71"/>
        <v/>
      </c>
      <c r="B240" s="216" t="str">
        <f t="shared" si="72"/>
        <v/>
      </c>
      <c r="C240" s="217"/>
      <c r="D240" s="218" t="str">
        <f t="shared" si="73"/>
        <v/>
      </c>
      <c r="E240" s="219"/>
      <c r="F240" s="220">
        <f t="shared" si="74"/>
        <v>0</v>
      </c>
      <c r="G240" s="280">
        <f t="shared" si="75"/>
        <v>0</v>
      </c>
    </row>
    <row r="241" spans="1:7" s="223" customFormat="1" ht="24" customHeight="1" x14ac:dyDescent="0.25">
      <c r="A241" s="218" t="str">
        <f t="shared" si="71"/>
        <v/>
      </c>
      <c r="B241" s="216" t="str">
        <f t="shared" si="72"/>
        <v/>
      </c>
      <c r="C241" s="217"/>
      <c r="D241" s="218" t="str">
        <f t="shared" si="73"/>
        <v/>
      </c>
      <c r="E241" s="219"/>
      <c r="F241" s="220">
        <f t="shared" si="74"/>
        <v>0</v>
      </c>
      <c r="G241" s="280">
        <f t="shared" si="75"/>
        <v>0</v>
      </c>
    </row>
    <row r="242" spans="1:7" s="223" customFormat="1" ht="24" customHeight="1" x14ac:dyDescent="0.25">
      <c r="A242" s="218" t="str">
        <f t="shared" si="71"/>
        <v/>
      </c>
      <c r="B242" s="216" t="str">
        <f t="shared" si="72"/>
        <v/>
      </c>
      <c r="C242" s="217"/>
      <c r="D242" s="218" t="str">
        <f t="shared" si="73"/>
        <v/>
      </c>
      <c r="E242" s="219"/>
      <c r="F242" s="220">
        <f t="shared" si="74"/>
        <v>0</v>
      </c>
      <c r="G242" s="280">
        <f t="shared" si="75"/>
        <v>0</v>
      </c>
    </row>
    <row r="243" spans="1:7" s="223" customFormat="1" ht="24" customHeight="1" x14ac:dyDescent="0.25">
      <c r="A243" s="218" t="str">
        <f t="shared" si="71"/>
        <v/>
      </c>
      <c r="B243" s="216" t="str">
        <f t="shared" si="72"/>
        <v/>
      </c>
      <c r="C243" s="217"/>
      <c r="D243" s="218" t="str">
        <f t="shared" si="73"/>
        <v/>
      </c>
      <c r="E243" s="219"/>
      <c r="F243" s="220">
        <f t="shared" si="74"/>
        <v>0</v>
      </c>
      <c r="G243" s="280">
        <f t="shared" si="75"/>
        <v>0</v>
      </c>
    </row>
    <row r="244" spans="1:7" s="223" customFormat="1" ht="24" customHeight="1" x14ac:dyDescent="0.25">
      <c r="A244" s="218" t="str">
        <f t="shared" si="71"/>
        <v/>
      </c>
      <c r="B244" s="216" t="str">
        <f t="shared" si="72"/>
        <v/>
      </c>
      <c r="C244" s="217"/>
      <c r="D244" s="218" t="str">
        <f t="shared" si="73"/>
        <v/>
      </c>
      <c r="E244" s="219"/>
      <c r="F244" s="220">
        <f t="shared" si="74"/>
        <v>0</v>
      </c>
      <c r="G244" s="280">
        <f t="shared" si="75"/>
        <v>0</v>
      </c>
    </row>
    <row r="245" spans="1:7" s="223" customFormat="1" ht="24" customHeight="1" x14ac:dyDescent="0.25">
      <c r="A245" s="218" t="str">
        <f t="shared" si="71"/>
        <v/>
      </c>
      <c r="B245" s="216" t="str">
        <f t="shared" si="72"/>
        <v/>
      </c>
      <c r="C245" s="217"/>
      <c r="D245" s="218" t="str">
        <f t="shared" si="73"/>
        <v/>
      </c>
      <c r="E245" s="219"/>
      <c r="F245" s="220">
        <f t="shared" si="74"/>
        <v>0</v>
      </c>
      <c r="G245" s="280">
        <f t="shared" si="75"/>
        <v>0</v>
      </c>
    </row>
    <row r="246" spans="1:7" s="223" customFormat="1" ht="24" customHeight="1" x14ac:dyDescent="0.25">
      <c r="A246" s="218" t="str">
        <f t="shared" si="71"/>
        <v/>
      </c>
      <c r="B246" s="216" t="str">
        <f t="shared" si="72"/>
        <v/>
      </c>
      <c r="C246" s="217"/>
      <c r="D246" s="218" t="str">
        <f t="shared" si="73"/>
        <v/>
      </c>
      <c r="E246" s="219"/>
      <c r="F246" s="220">
        <f t="shared" si="74"/>
        <v>0</v>
      </c>
      <c r="G246" s="280">
        <f t="shared" si="75"/>
        <v>0</v>
      </c>
    </row>
    <row r="247" spans="1:7" ht="24" customHeight="1" x14ac:dyDescent="0.25">
      <c r="A247" s="284"/>
      <c r="B247" s="94"/>
      <c r="D247" s="94"/>
      <c r="E247" s="95"/>
      <c r="F247" s="267" t="s">
        <v>33</v>
      </c>
      <c r="G247" s="282">
        <f>SUBTOTAL(9,G238:G246)</f>
        <v>0</v>
      </c>
    </row>
    <row r="248" spans="1:7" ht="24" customHeight="1" x14ac:dyDescent="0.25">
      <c r="A248" s="285"/>
      <c r="B248" s="94"/>
      <c r="D248" s="94"/>
      <c r="E248" s="95"/>
      <c r="G248" s="283"/>
    </row>
    <row r="249" spans="1:7" ht="24" customHeight="1" x14ac:dyDescent="0.25">
      <c r="A249" s="286" t="str">
        <f>B207</f>
        <v>1.4.3</v>
      </c>
      <c r="B249" s="287" t="str">
        <f>C207</f>
        <v>Vallados y Cierres Perimetrales</v>
      </c>
      <c r="C249" s="101"/>
      <c r="D249" s="101" t="s">
        <v>34</v>
      </c>
      <c r="E249" s="102"/>
      <c r="F249" s="289" t="s">
        <v>35</v>
      </c>
      <c r="G249" s="288">
        <f>SUBTOTAL(9,G212:G248)</f>
        <v>0</v>
      </c>
    </row>
    <row r="251" spans="1:7" ht="24" customHeight="1" x14ac:dyDescent="0.25">
      <c r="A251" s="268" t="s">
        <v>37</v>
      </c>
      <c r="B251" s="269"/>
      <c r="C251" s="269"/>
      <c r="D251" s="269"/>
      <c r="E251" s="269"/>
      <c r="F251" s="269"/>
      <c r="G251" s="270"/>
    </row>
    <row r="252" spans="1:7" ht="24" customHeight="1" x14ac:dyDescent="0.25">
      <c r="A252" s="271" t="s">
        <v>602</v>
      </c>
      <c r="B252" s="90" t="str">
        <f>Comitente</f>
        <v>SUBSECRETARIA DE ARQUITECTURA</v>
      </c>
      <c r="C252" s="86"/>
      <c r="D252" s="91"/>
      <c r="E252" s="91"/>
      <c r="F252" s="92"/>
      <c r="G252" s="272"/>
    </row>
    <row r="253" spans="1:7" ht="24" customHeight="1" x14ac:dyDescent="0.25">
      <c r="A253" s="271" t="s">
        <v>603</v>
      </c>
      <c r="B253" s="90">
        <f>Contratista</f>
        <v>0</v>
      </c>
      <c r="C253" s="87"/>
      <c r="D253" s="87"/>
      <c r="E253" s="87"/>
      <c r="F253" s="93"/>
      <c r="G253" s="273"/>
    </row>
    <row r="254" spans="1:7" ht="24" customHeight="1" x14ac:dyDescent="0.25">
      <c r="A254" s="271" t="s">
        <v>24</v>
      </c>
      <c r="B254" s="90" t="str">
        <f>Obra</f>
        <v>PERFORACION DE POZO DE AGUA Y CONST. DE SALA DE BOMBA ESC. AGROIND. 25 DE MAYO</v>
      </c>
      <c r="C254" s="87"/>
      <c r="D254" s="87"/>
      <c r="E254" s="87"/>
      <c r="F254" s="93" t="s">
        <v>38</v>
      </c>
      <c r="G254" s="274">
        <f>Fecha_Base</f>
        <v>0</v>
      </c>
    </row>
    <row r="255" spans="1:7" ht="24" customHeight="1" x14ac:dyDescent="0.25">
      <c r="A255" s="275" t="s">
        <v>601</v>
      </c>
      <c r="B255" s="88" t="str">
        <f>Ubicación</f>
        <v>Calle San Martin s/n - 25 de Mayo</v>
      </c>
      <c r="C255" s="88"/>
      <c r="D255" s="94"/>
      <c r="E255" s="95"/>
      <c r="G255" s="276"/>
    </row>
    <row r="256" spans="1:7" ht="24" customHeight="1" x14ac:dyDescent="0.25">
      <c r="A256" s="275" t="s">
        <v>39</v>
      </c>
      <c r="B256" s="97">
        <f>IFERROR(VALUE(LEFT(B257,FIND(".",B257)-1)),"")</f>
        <v>1</v>
      </c>
      <c r="C256" s="89" t="str">
        <f>IFERROR(VLOOKUP(B256,Tabla_CyP,2,FALSE),"")</f>
        <v xml:space="preserve"> TRABAJOS PREPARATORIOS</v>
      </c>
      <c r="E256" s="95"/>
      <c r="G256" s="276"/>
    </row>
    <row r="257" spans="1:123" ht="24" customHeight="1" x14ac:dyDescent="0.25">
      <c r="A257" s="275" t="s">
        <v>25</v>
      </c>
      <c r="B257" s="98" t="str">
        <f>IFERROR(VLOOKUP(COUNTIF($A$1:A257,"ANALISIS DE PRECIOS"),Tabla_NumeroItem,2,FALSE),"")</f>
        <v>1.5.1</v>
      </c>
      <c r="C257" s="89" t="str">
        <f>IFERROR(VLOOKUP(B257,Tabla_CyP,2,FALSE),"")</f>
        <v>Vigilancia y alumbrado de obra</v>
      </c>
      <c r="D257" s="94"/>
      <c r="E257" s="95"/>
      <c r="F257" s="93" t="s">
        <v>26</v>
      </c>
      <c r="G257" s="277" t="str">
        <f>IFERROR(VLOOKUP(B257,Tabla_CyP,4,FALSE),"")</f>
        <v>Un</v>
      </c>
    </row>
    <row r="258" spans="1:123" ht="24" customHeight="1" x14ac:dyDescent="0.25">
      <c r="A258" s="275"/>
      <c r="B258" s="88"/>
      <c r="D258" s="94"/>
      <c r="E258" s="95"/>
      <c r="G258" s="276"/>
    </row>
    <row r="259" spans="1:123" ht="24" customHeight="1" x14ac:dyDescent="0.25">
      <c r="A259" s="338" t="s">
        <v>507</v>
      </c>
      <c r="B259" s="339"/>
      <c r="C259" s="340" t="s">
        <v>0</v>
      </c>
      <c r="D259" s="340" t="s">
        <v>27</v>
      </c>
      <c r="E259" s="342" t="s">
        <v>28</v>
      </c>
      <c r="F259" s="344" t="s">
        <v>29</v>
      </c>
      <c r="G259" s="344" t="s">
        <v>30</v>
      </c>
    </row>
    <row r="260" spans="1:123" s="94" customFormat="1" ht="24" customHeight="1" x14ac:dyDescent="0.25">
      <c r="A260" s="99" t="s">
        <v>508</v>
      </c>
      <c r="B260" s="99" t="s">
        <v>509</v>
      </c>
      <c r="C260" s="341"/>
      <c r="D260" s="341"/>
      <c r="E260" s="343"/>
      <c r="F260" s="345"/>
      <c r="G260" s="345"/>
      <c r="H260" s="224"/>
      <c r="I260" s="224"/>
      <c r="J260" s="224"/>
      <c r="K260" s="224"/>
      <c r="L260" s="224"/>
      <c r="M260" s="224"/>
      <c r="N260" s="224"/>
      <c r="O260" s="224"/>
      <c r="P260" s="224"/>
      <c r="Q260" s="224"/>
      <c r="R260" s="224"/>
      <c r="S260" s="224"/>
      <c r="T260" s="224"/>
      <c r="U260" s="224"/>
      <c r="V260" s="224"/>
      <c r="W260" s="224"/>
      <c r="X260" s="224"/>
      <c r="Y260" s="224"/>
      <c r="Z260" s="224"/>
      <c r="AA260" s="224"/>
      <c r="AB260" s="224"/>
      <c r="AC260" s="224"/>
      <c r="AD260" s="224"/>
      <c r="AE260" s="224"/>
      <c r="AF260" s="224"/>
      <c r="AG260" s="224"/>
      <c r="AH260" s="224"/>
      <c r="AI260" s="224"/>
      <c r="AJ260" s="224"/>
      <c r="AK260" s="224"/>
      <c r="AL260" s="224"/>
      <c r="AM260" s="224"/>
      <c r="AN260" s="224"/>
      <c r="AO260" s="224"/>
      <c r="AP260" s="224"/>
      <c r="AQ260" s="224"/>
      <c r="AR260" s="224"/>
      <c r="AS260" s="224"/>
      <c r="AT260" s="224"/>
      <c r="AU260" s="224"/>
      <c r="AV260" s="224"/>
      <c r="AW260" s="224"/>
      <c r="AX260" s="224"/>
      <c r="AY260" s="224"/>
      <c r="AZ260" s="224"/>
      <c r="BA260" s="224"/>
      <c r="BB260" s="224"/>
      <c r="BC260" s="224"/>
      <c r="BD260" s="224"/>
      <c r="BE260" s="224"/>
      <c r="BF260" s="224"/>
      <c r="BG260" s="224"/>
      <c r="BH260" s="224"/>
      <c r="BI260" s="224"/>
      <c r="BJ260" s="224"/>
      <c r="BK260" s="224"/>
      <c r="BL260" s="224"/>
      <c r="BM260" s="224"/>
      <c r="BN260" s="224"/>
      <c r="BO260" s="224"/>
      <c r="BP260" s="224"/>
      <c r="BQ260" s="224"/>
      <c r="BR260" s="224"/>
      <c r="BS260" s="224"/>
      <c r="BT260" s="224"/>
      <c r="BU260" s="224"/>
      <c r="BV260" s="224"/>
      <c r="BW260" s="224"/>
      <c r="BX260" s="224"/>
      <c r="BY260" s="224"/>
      <c r="BZ260" s="224"/>
      <c r="CA260" s="224"/>
      <c r="CB260" s="224"/>
      <c r="CC260" s="224"/>
      <c r="CD260" s="224"/>
      <c r="CE260" s="224"/>
      <c r="CF260" s="224"/>
      <c r="CG260" s="224"/>
      <c r="CH260" s="224"/>
      <c r="CI260" s="224"/>
      <c r="CJ260" s="224"/>
      <c r="CK260" s="224"/>
      <c r="CL260" s="224"/>
      <c r="CM260" s="224"/>
      <c r="CN260" s="224"/>
      <c r="CO260" s="224"/>
      <c r="CP260" s="224"/>
      <c r="CQ260" s="224"/>
      <c r="CR260" s="224"/>
      <c r="CS260" s="224"/>
      <c r="CT260" s="224"/>
      <c r="CU260" s="224"/>
      <c r="CV260" s="224"/>
      <c r="CW260" s="224"/>
      <c r="CX260" s="224"/>
      <c r="CY260" s="224"/>
      <c r="CZ260" s="224"/>
      <c r="DA260" s="224"/>
      <c r="DB260" s="224"/>
      <c r="DC260" s="224"/>
      <c r="DD260" s="224"/>
      <c r="DE260" s="224"/>
      <c r="DF260" s="224"/>
      <c r="DG260" s="224"/>
      <c r="DH260" s="224"/>
      <c r="DI260" s="224"/>
      <c r="DJ260" s="224"/>
      <c r="DK260" s="224"/>
      <c r="DL260" s="224"/>
      <c r="DM260" s="224"/>
      <c r="DN260" s="224"/>
      <c r="DO260" s="224"/>
      <c r="DP260" s="224"/>
      <c r="DQ260" s="224"/>
      <c r="DR260" s="224"/>
      <c r="DS260" s="224"/>
    </row>
    <row r="261" spans="1:123" ht="24" customHeight="1" x14ac:dyDescent="0.25">
      <c r="A261" s="278"/>
      <c r="B261" s="100"/>
      <c r="C261" s="137" t="s">
        <v>604</v>
      </c>
      <c r="D261" s="101"/>
      <c r="E261" s="102"/>
      <c r="F261" s="103"/>
      <c r="G261" s="279"/>
    </row>
    <row r="262" spans="1:123" s="223" customFormat="1" ht="24" customHeight="1" x14ac:dyDescent="0.25">
      <c r="A262" s="218" t="str">
        <f t="shared" ref="A262:A275" si="76">IFERROR(VLOOKUP(C262,Tabla_Insumos,4,FALSE),"")</f>
        <v/>
      </c>
      <c r="B262" s="216" t="str">
        <f>IFERROR(VLOOKUP(C262,Tabla_Insumos,5,FALSE),"")</f>
        <v/>
      </c>
      <c r="C262" s="217"/>
      <c r="D262" s="218" t="str">
        <f t="shared" ref="D262:D275" si="77">IFERROR(VLOOKUP(C262,Tabla_Insumos,2,FALSE),"")</f>
        <v/>
      </c>
      <c r="E262" s="219"/>
      <c r="F262" s="220">
        <f t="shared" ref="F262:F275" si="78">IFERROR(VLOOKUP(C262,Tabla_Insumos,3,FALSE),0)</f>
        <v>0</v>
      </c>
      <c r="G262" s="280">
        <f>ROUND(E262*F262,2)</f>
        <v>0</v>
      </c>
    </row>
    <row r="263" spans="1:123" s="223" customFormat="1" ht="24" customHeight="1" x14ac:dyDescent="0.25">
      <c r="A263" s="218" t="str">
        <f t="shared" si="76"/>
        <v/>
      </c>
      <c r="B263" s="216" t="str">
        <f t="shared" ref="B263:B275" si="79">IFERROR(VLOOKUP(C263,Tabla_Insumos,5,FALSE),"")</f>
        <v/>
      </c>
      <c r="C263" s="217"/>
      <c r="D263" s="218" t="str">
        <f t="shared" si="77"/>
        <v/>
      </c>
      <c r="E263" s="219"/>
      <c r="F263" s="220">
        <f t="shared" si="78"/>
        <v>0</v>
      </c>
      <c r="G263" s="280">
        <f t="shared" ref="G263:G275" si="80">ROUND(E263*F263,2)</f>
        <v>0</v>
      </c>
    </row>
    <row r="264" spans="1:123" s="223" customFormat="1" ht="24" customHeight="1" x14ac:dyDescent="0.25">
      <c r="A264" s="218" t="str">
        <f t="shared" si="76"/>
        <v/>
      </c>
      <c r="B264" s="216" t="str">
        <f t="shared" si="79"/>
        <v/>
      </c>
      <c r="C264" s="217"/>
      <c r="D264" s="218" t="str">
        <f t="shared" si="77"/>
        <v/>
      </c>
      <c r="E264" s="219"/>
      <c r="F264" s="220">
        <f t="shared" si="78"/>
        <v>0</v>
      </c>
      <c r="G264" s="280">
        <f t="shared" si="80"/>
        <v>0</v>
      </c>
    </row>
    <row r="265" spans="1:123" s="223" customFormat="1" ht="24" customHeight="1" x14ac:dyDescent="0.25">
      <c r="A265" s="218" t="str">
        <f t="shared" si="76"/>
        <v/>
      </c>
      <c r="B265" s="216" t="str">
        <f t="shared" si="79"/>
        <v/>
      </c>
      <c r="C265" s="217"/>
      <c r="D265" s="218" t="str">
        <f t="shared" si="77"/>
        <v/>
      </c>
      <c r="E265" s="219"/>
      <c r="F265" s="220">
        <f t="shared" si="78"/>
        <v>0</v>
      </c>
      <c r="G265" s="280">
        <f t="shared" si="80"/>
        <v>0</v>
      </c>
    </row>
    <row r="266" spans="1:123" s="223" customFormat="1" ht="24" customHeight="1" x14ac:dyDescent="0.25">
      <c r="A266" s="218" t="str">
        <f t="shared" si="76"/>
        <v/>
      </c>
      <c r="B266" s="216" t="str">
        <f t="shared" si="79"/>
        <v/>
      </c>
      <c r="C266" s="217"/>
      <c r="D266" s="218" t="str">
        <f t="shared" si="77"/>
        <v/>
      </c>
      <c r="E266" s="219"/>
      <c r="F266" s="220">
        <f t="shared" si="78"/>
        <v>0</v>
      </c>
      <c r="G266" s="280">
        <f t="shared" si="80"/>
        <v>0</v>
      </c>
    </row>
    <row r="267" spans="1:123" s="223" customFormat="1" ht="24" customHeight="1" x14ac:dyDescent="0.25">
      <c r="A267" s="218" t="str">
        <f t="shared" si="76"/>
        <v/>
      </c>
      <c r="B267" s="216" t="str">
        <f t="shared" si="79"/>
        <v/>
      </c>
      <c r="C267" s="217"/>
      <c r="D267" s="218" t="str">
        <f t="shared" si="77"/>
        <v/>
      </c>
      <c r="E267" s="219"/>
      <c r="F267" s="220">
        <f t="shared" si="78"/>
        <v>0</v>
      </c>
      <c r="G267" s="280">
        <f t="shared" si="80"/>
        <v>0</v>
      </c>
    </row>
    <row r="268" spans="1:123" s="223" customFormat="1" ht="24" customHeight="1" x14ac:dyDescent="0.25">
      <c r="A268" s="218" t="str">
        <f t="shared" si="76"/>
        <v/>
      </c>
      <c r="B268" s="216" t="str">
        <f t="shared" si="79"/>
        <v/>
      </c>
      <c r="C268" s="217"/>
      <c r="D268" s="218" t="str">
        <f t="shared" si="77"/>
        <v/>
      </c>
      <c r="E268" s="219"/>
      <c r="F268" s="220">
        <f t="shared" si="78"/>
        <v>0</v>
      </c>
      <c r="G268" s="280">
        <f t="shared" si="80"/>
        <v>0</v>
      </c>
    </row>
    <row r="269" spans="1:123" s="223" customFormat="1" ht="24" customHeight="1" x14ac:dyDescent="0.25">
      <c r="A269" s="218" t="str">
        <f t="shared" si="76"/>
        <v/>
      </c>
      <c r="B269" s="216" t="str">
        <f t="shared" si="79"/>
        <v/>
      </c>
      <c r="C269" s="217"/>
      <c r="D269" s="218" t="str">
        <f t="shared" si="77"/>
        <v/>
      </c>
      <c r="E269" s="219"/>
      <c r="F269" s="220">
        <f t="shared" si="78"/>
        <v>0</v>
      </c>
      <c r="G269" s="280">
        <f t="shared" si="80"/>
        <v>0</v>
      </c>
    </row>
    <row r="270" spans="1:123" s="223" customFormat="1" ht="24" customHeight="1" x14ac:dyDescent="0.25">
      <c r="A270" s="218" t="str">
        <f t="shared" si="76"/>
        <v/>
      </c>
      <c r="B270" s="216" t="str">
        <f t="shared" si="79"/>
        <v/>
      </c>
      <c r="C270" s="217"/>
      <c r="D270" s="218" t="str">
        <f t="shared" si="77"/>
        <v/>
      </c>
      <c r="E270" s="219"/>
      <c r="F270" s="220">
        <f t="shared" si="78"/>
        <v>0</v>
      </c>
      <c r="G270" s="280">
        <f t="shared" si="80"/>
        <v>0</v>
      </c>
    </row>
    <row r="271" spans="1:123" s="223" customFormat="1" ht="24" customHeight="1" x14ac:dyDescent="0.25">
      <c r="A271" s="218" t="str">
        <f t="shared" si="76"/>
        <v/>
      </c>
      <c r="B271" s="216" t="str">
        <f t="shared" si="79"/>
        <v/>
      </c>
      <c r="C271" s="217"/>
      <c r="D271" s="218" t="str">
        <f t="shared" si="77"/>
        <v/>
      </c>
      <c r="E271" s="219"/>
      <c r="F271" s="220">
        <f t="shared" si="78"/>
        <v>0</v>
      </c>
      <c r="G271" s="280">
        <f t="shared" si="80"/>
        <v>0</v>
      </c>
    </row>
    <row r="272" spans="1:123" s="223" customFormat="1" ht="24" customHeight="1" x14ac:dyDescent="0.25">
      <c r="A272" s="218" t="str">
        <f t="shared" si="76"/>
        <v/>
      </c>
      <c r="B272" s="216" t="str">
        <f t="shared" si="79"/>
        <v/>
      </c>
      <c r="C272" s="217"/>
      <c r="D272" s="218" t="str">
        <f t="shared" si="77"/>
        <v/>
      </c>
      <c r="E272" s="219"/>
      <c r="F272" s="220">
        <f t="shared" si="78"/>
        <v>0</v>
      </c>
      <c r="G272" s="280">
        <f t="shared" si="80"/>
        <v>0</v>
      </c>
    </row>
    <row r="273" spans="1:7" s="223" customFormat="1" ht="24" customHeight="1" x14ac:dyDescent="0.25">
      <c r="A273" s="218" t="str">
        <f t="shared" si="76"/>
        <v/>
      </c>
      <c r="B273" s="216" t="str">
        <f t="shared" si="79"/>
        <v/>
      </c>
      <c r="C273" s="217"/>
      <c r="D273" s="218" t="str">
        <f t="shared" si="77"/>
        <v/>
      </c>
      <c r="E273" s="219"/>
      <c r="F273" s="220">
        <f t="shared" si="78"/>
        <v>0</v>
      </c>
      <c r="G273" s="280">
        <f t="shared" si="80"/>
        <v>0</v>
      </c>
    </row>
    <row r="274" spans="1:7" s="223" customFormat="1" ht="24" customHeight="1" x14ac:dyDescent="0.25">
      <c r="A274" s="218" t="str">
        <f t="shared" si="76"/>
        <v/>
      </c>
      <c r="B274" s="216" t="str">
        <f t="shared" si="79"/>
        <v/>
      </c>
      <c r="C274" s="217"/>
      <c r="D274" s="218" t="str">
        <f t="shared" si="77"/>
        <v/>
      </c>
      <c r="E274" s="219"/>
      <c r="F274" s="220">
        <f t="shared" si="78"/>
        <v>0</v>
      </c>
      <c r="G274" s="280">
        <f t="shared" si="80"/>
        <v>0</v>
      </c>
    </row>
    <row r="275" spans="1:7" s="223" customFormat="1" ht="24" customHeight="1" x14ac:dyDescent="0.25">
      <c r="A275" s="218" t="str">
        <f t="shared" si="76"/>
        <v/>
      </c>
      <c r="B275" s="216" t="str">
        <f t="shared" si="79"/>
        <v/>
      </c>
      <c r="C275" s="217"/>
      <c r="D275" s="218" t="str">
        <f t="shared" si="77"/>
        <v/>
      </c>
      <c r="E275" s="219"/>
      <c r="F275" s="221">
        <f t="shared" si="78"/>
        <v>0</v>
      </c>
      <c r="G275" s="280">
        <f t="shared" si="80"/>
        <v>0</v>
      </c>
    </row>
    <row r="276" spans="1:7" ht="24" customHeight="1" x14ac:dyDescent="0.25">
      <c r="A276" s="281"/>
      <c r="D276" s="94"/>
      <c r="E276" s="95"/>
      <c r="F276" s="267" t="s">
        <v>31</v>
      </c>
      <c r="G276" s="282">
        <f>SUBTOTAL(9,G262:G275)</f>
        <v>0</v>
      </c>
    </row>
    <row r="277" spans="1:7" ht="24" customHeight="1" x14ac:dyDescent="0.25">
      <c r="A277" s="281"/>
      <c r="C277" s="104" t="s">
        <v>605</v>
      </c>
      <c r="D277" s="94"/>
      <c r="E277" s="95"/>
      <c r="G277" s="283"/>
    </row>
    <row r="278" spans="1:7" s="223" customFormat="1" ht="24" customHeight="1" x14ac:dyDescent="0.25">
      <c r="A278" s="218" t="str">
        <f t="shared" ref="A278:A285" si="81">IFERROR(VLOOKUP(C278,Tabla_Insumos,4,FALSE),"")</f>
        <v/>
      </c>
      <c r="B278" s="216">
        <f t="shared" ref="B278:B285" si="82">IFERROR(VLOOKUP(A278,Tabla_Indices,5,FALSE),"")</f>
        <v>0</v>
      </c>
      <c r="C278" s="217"/>
      <c r="D278" s="218" t="str">
        <f t="shared" ref="D278:D285" si="83">IFERROR(VLOOKUP(C278,Tabla_Insumos,2,FALSE),"")</f>
        <v/>
      </c>
      <c r="E278" s="219"/>
      <c r="F278" s="222">
        <f t="shared" ref="F278:F285" si="84">IFERROR(VLOOKUP(C278,Tabla_Insumos,3,FALSE),0)</f>
        <v>0</v>
      </c>
      <c r="G278" s="280">
        <f>ROUND(E278*F278,2)</f>
        <v>0</v>
      </c>
    </row>
    <row r="279" spans="1:7" s="223" customFormat="1" ht="24" customHeight="1" x14ac:dyDescent="0.25">
      <c r="A279" s="218" t="str">
        <f t="shared" si="81"/>
        <v/>
      </c>
      <c r="B279" s="216">
        <f t="shared" si="82"/>
        <v>0</v>
      </c>
      <c r="C279" s="217"/>
      <c r="D279" s="218" t="str">
        <f t="shared" si="83"/>
        <v/>
      </c>
      <c r="E279" s="219"/>
      <c r="F279" s="222">
        <f t="shared" si="84"/>
        <v>0</v>
      </c>
      <c r="G279" s="280">
        <f>ROUND(E279*F279,2)</f>
        <v>0</v>
      </c>
    </row>
    <row r="280" spans="1:7" s="223" customFormat="1" ht="24" customHeight="1" x14ac:dyDescent="0.25">
      <c r="A280" s="218" t="str">
        <f t="shared" si="81"/>
        <v/>
      </c>
      <c r="B280" s="216">
        <f t="shared" si="82"/>
        <v>0</v>
      </c>
      <c r="C280" s="217"/>
      <c r="D280" s="218" t="str">
        <f t="shared" si="83"/>
        <v/>
      </c>
      <c r="E280" s="219"/>
      <c r="F280" s="222">
        <f t="shared" si="84"/>
        <v>0</v>
      </c>
      <c r="G280" s="280">
        <f t="shared" ref="G280:G285" si="85">ROUND(E280*F280,2)</f>
        <v>0</v>
      </c>
    </row>
    <row r="281" spans="1:7" s="223" customFormat="1" ht="24" customHeight="1" x14ac:dyDescent="0.25">
      <c r="A281" s="218" t="str">
        <f t="shared" si="81"/>
        <v/>
      </c>
      <c r="B281" s="216">
        <f t="shared" si="82"/>
        <v>0</v>
      </c>
      <c r="C281" s="217"/>
      <c r="D281" s="218" t="str">
        <f t="shared" si="83"/>
        <v/>
      </c>
      <c r="E281" s="219"/>
      <c r="F281" s="222">
        <f t="shared" si="84"/>
        <v>0</v>
      </c>
      <c r="G281" s="280">
        <f t="shared" si="85"/>
        <v>0</v>
      </c>
    </row>
    <row r="282" spans="1:7" s="223" customFormat="1" ht="24" customHeight="1" x14ac:dyDescent="0.25">
      <c r="A282" s="218" t="str">
        <f t="shared" si="81"/>
        <v/>
      </c>
      <c r="B282" s="216">
        <f t="shared" si="82"/>
        <v>0</v>
      </c>
      <c r="C282" s="217"/>
      <c r="D282" s="218" t="str">
        <f t="shared" si="83"/>
        <v/>
      </c>
      <c r="E282" s="219"/>
      <c r="F282" s="220">
        <f t="shared" si="84"/>
        <v>0</v>
      </c>
      <c r="G282" s="280">
        <f t="shared" si="85"/>
        <v>0</v>
      </c>
    </row>
    <row r="283" spans="1:7" s="223" customFormat="1" ht="24" customHeight="1" x14ac:dyDescent="0.25">
      <c r="A283" s="218" t="str">
        <f t="shared" si="81"/>
        <v/>
      </c>
      <c r="B283" s="216">
        <f t="shared" si="82"/>
        <v>0</v>
      </c>
      <c r="C283" s="217"/>
      <c r="D283" s="218" t="str">
        <f t="shared" si="83"/>
        <v/>
      </c>
      <c r="E283" s="219"/>
      <c r="F283" s="220">
        <f t="shared" si="84"/>
        <v>0</v>
      </c>
      <c r="G283" s="280">
        <f t="shared" si="85"/>
        <v>0</v>
      </c>
    </row>
    <row r="284" spans="1:7" s="223" customFormat="1" ht="24" customHeight="1" x14ac:dyDescent="0.25">
      <c r="A284" s="218" t="str">
        <f t="shared" si="81"/>
        <v/>
      </c>
      <c r="B284" s="216">
        <f t="shared" si="82"/>
        <v>0</v>
      </c>
      <c r="C284" s="217"/>
      <c r="D284" s="218" t="str">
        <f t="shared" si="83"/>
        <v/>
      </c>
      <c r="E284" s="219"/>
      <c r="F284" s="220">
        <f t="shared" si="84"/>
        <v>0</v>
      </c>
      <c r="G284" s="280">
        <f t="shared" si="85"/>
        <v>0</v>
      </c>
    </row>
    <row r="285" spans="1:7" s="223" customFormat="1" ht="24" customHeight="1" x14ac:dyDescent="0.25">
      <c r="A285" s="218" t="str">
        <f t="shared" si="81"/>
        <v/>
      </c>
      <c r="B285" s="216">
        <f t="shared" si="82"/>
        <v>0</v>
      </c>
      <c r="C285" s="217"/>
      <c r="D285" s="218" t="str">
        <f t="shared" si="83"/>
        <v/>
      </c>
      <c r="E285" s="219"/>
      <c r="F285" s="220">
        <f t="shared" si="84"/>
        <v>0</v>
      </c>
      <c r="G285" s="280">
        <f t="shared" si="85"/>
        <v>0</v>
      </c>
    </row>
    <row r="286" spans="1:7" ht="24" customHeight="1" x14ac:dyDescent="0.25">
      <c r="A286" s="281"/>
      <c r="D286" s="94"/>
      <c r="E286" s="95"/>
      <c r="F286" s="267" t="s">
        <v>32</v>
      </c>
      <c r="G286" s="282">
        <f>SUBTOTAL(9,G278:G285)</f>
        <v>0</v>
      </c>
    </row>
    <row r="287" spans="1:7" ht="24" customHeight="1" x14ac:dyDescent="0.25">
      <c r="A287" s="281"/>
      <c r="C287" s="104" t="s">
        <v>606</v>
      </c>
      <c r="D287" s="94"/>
      <c r="E287" s="95"/>
      <c r="G287" s="283"/>
    </row>
    <row r="288" spans="1:7" s="223" customFormat="1" ht="24" customHeight="1" x14ac:dyDescent="0.25">
      <c r="A288" s="218" t="str">
        <f t="shared" ref="A288:A296" si="86">IFERROR(VLOOKUP(C288,Tabla_Insumos,4,FALSE),"")</f>
        <v/>
      </c>
      <c r="B288" s="216" t="str">
        <f t="shared" ref="B288:B296" si="87">IFERROR(VLOOKUP(C288,Tabla_Insumos,5,FALSE),"")</f>
        <v/>
      </c>
      <c r="C288" s="217"/>
      <c r="D288" s="218" t="str">
        <f t="shared" ref="D288:D296" si="88">IFERROR(VLOOKUP(C288,Tabla_Insumos,2,FALSE),"")</f>
        <v/>
      </c>
      <c r="E288" s="219"/>
      <c r="F288" s="220">
        <f t="shared" ref="F288:F296" si="89">IFERROR(VLOOKUP(C288,Tabla_Insumos,3,FALSE),0)</f>
        <v>0</v>
      </c>
      <c r="G288" s="280">
        <f t="shared" ref="G288:G296" si="90">ROUND(E288*F288,2)</f>
        <v>0</v>
      </c>
    </row>
    <row r="289" spans="1:7" s="223" customFormat="1" ht="24" customHeight="1" x14ac:dyDescent="0.25">
      <c r="A289" s="218" t="str">
        <f t="shared" si="86"/>
        <v/>
      </c>
      <c r="B289" s="216" t="str">
        <f t="shared" si="87"/>
        <v/>
      </c>
      <c r="C289" s="217"/>
      <c r="D289" s="218" t="str">
        <f t="shared" si="88"/>
        <v/>
      </c>
      <c r="E289" s="219"/>
      <c r="F289" s="220">
        <f t="shared" si="89"/>
        <v>0</v>
      </c>
      <c r="G289" s="280">
        <f t="shared" si="90"/>
        <v>0</v>
      </c>
    </row>
    <row r="290" spans="1:7" s="223" customFormat="1" ht="24" customHeight="1" x14ac:dyDescent="0.25">
      <c r="A290" s="218" t="str">
        <f t="shared" si="86"/>
        <v/>
      </c>
      <c r="B290" s="216" t="str">
        <f t="shared" si="87"/>
        <v/>
      </c>
      <c r="C290" s="217"/>
      <c r="D290" s="218" t="str">
        <f t="shared" si="88"/>
        <v/>
      </c>
      <c r="E290" s="219"/>
      <c r="F290" s="220">
        <f t="shared" si="89"/>
        <v>0</v>
      </c>
      <c r="G290" s="280">
        <f t="shared" si="90"/>
        <v>0</v>
      </c>
    </row>
    <row r="291" spans="1:7" s="223" customFormat="1" ht="24" customHeight="1" x14ac:dyDescent="0.25">
      <c r="A291" s="218" t="str">
        <f t="shared" si="86"/>
        <v/>
      </c>
      <c r="B291" s="216" t="str">
        <f t="shared" si="87"/>
        <v/>
      </c>
      <c r="C291" s="217"/>
      <c r="D291" s="218" t="str">
        <f t="shared" si="88"/>
        <v/>
      </c>
      <c r="E291" s="219"/>
      <c r="F291" s="220">
        <f t="shared" si="89"/>
        <v>0</v>
      </c>
      <c r="G291" s="280">
        <f t="shared" si="90"/>
        <v>0</v>
      </c>
    </row>
    <row r="292" spans="1:7" s="223" customFormat="1" ht="24" customHeight="1" x14ac:dyDescent="0.25">
      <c r="A292" s="218" t="str">
        <f t="shared" si="86"/>
        <v/>
      </c>
      <c r="B292" s="216" t="str">
        <f t="shared" si="87"/>
        <v/>
      </c>
      <c r="C292" s="217"/>
      <c r="D292" s="218" t="str">
        <f t="shared" si="88"/>
        <v/>
      </c>
      <c r="E292" s="219"/>
      <c r="F292" s="220">
        <f t="shared" si="89"/>
        <v>0</v>
      </c>
      <c r="G292" s="280">
        <f t="shared" si="90"/>
        <v>0</v>
      </c>
    </row>
    <row r="293" spans="1:7" s="223" customFormat="1" ht="24" customHeight="1" x14ac:dyDescent="0.25">
      <c r="A293" s="218" t="str">
        <f t="shared" si="86"/>
        <v/>
      </c>
      <c r="B293" s="216" t="str">
        <f t="shared" si="87"/>
        <v/>
      </c>
      <c r="C293" s="217"/>
      <c r="D293" s="218" t="str">
        <f t="shared" si="88"/>
        <v/>
      </c>
      <c r="E293" s="219"/>
      <c r="F293" s="220">
        <f t="shared" si="89"/>
        <v>0</v>
      </c>
      <c r="G293" s="280">
        <f t="shared" si="90"/>
        <v>0</v>
      </c>
    </row>
    <row r="294" spans="1:7" s="223" customFormat="1" ht="24" customHeight="1" x14ac:dyDescent="0.25">
      <c r="A294" s="218" t="str">
        <f t="shared" si="86"/>
        <v/>
      </c>
      <c r="B294" s="216" t="str">
        <f t="shared" si="87"/>
        <v/>
      </c>
      <c r="C294" s="217"/>
      <c r="D294" s="218" t="str">
        <f t="shared" si="88"/>
        <v/>
      </c>
      <c r="E294" s="219"/>
      <c r="F294" s="220">
        <f t="shared" si="89"/>
        <v>0</v>
      </c>
      <c r="G294" s="280">
        <f t="shared" si="90"/>
        <v>0</v>
      </c>
    </row>
    <row r="295" spans="1:7" s="223" customFormat="1" ht="24" customHeight="1" x14ac:dyDescent="0.25">
      <c r="A295" s="218" t="str">
        <f t="shared" si="86"/>
        <v/>
      </c>
      <c r="B295" s="216" t="str">
        <f t="shared" si="87"/>
        <v/>
      </c>
      <c r="C295" s="217"/>
      <c r="D295" s="218" t="str">
        <f t="shared" si="88"/>
        <v/>
      </c>
      <c r="E295" s="219"/>
      <c r="F295" s="220">
        <f t="shared" si="89"/>
        <v>0</v>
      </c>
      <c r="G295" s="280">
        <f t="shared" si="90"/>
        <v>0</v>
      </c>
    </row>
    <row r="296" spans="1:7" s="223" customFormat="1" ht="24" customHeight="1" x14ac:dyDescent="0.25">
      <c r="A296" s="218" t="str">
        <f t="shared" si="86"/>
        <v/>
      </c>
      <c r="B296" s="216" t="str">
        <f t="shared" si="87"/>
        <v/>
      </c>
      <c r="C296" s="217"/>
      <c r="D296" s="218" t="str">
        <f t="shared" si="88"/>
        <v/>
      </c>
      <c r="E296" s="219"/>
      <c r="F296" s="220">
        <f t="shared" si="89"/>
        <v>0</v>
      </c>
      <c r="G296" s="280">
        <f t="shared" si="90"/>
        <v>0</v>
      </c>
    </row>
    <row r="297" spans="1:7" ht="24" customHeight="1" x14ac:dyDescent="0.25">
      <c r="A297" s="284"/>
      <c r="B297" s="94"/>
      <c r="D297" s="94"/>
      <c r="E297" s="95"/>
      <c r="F297" s="267" t="s">
        <v>33</v>
      </c>
      <c r="G297" s="282">
        <f>SUBTOTAL(9,G288:G296)</f>
        <v>0</v>
      </c>
    </row>
    <row r="298" spans="1:7" ht="24" customHeight="1" x14ac:dyDescent="0.25">
      <c r="A298" s="285"/>
      <c r="B298" s="94"/>
      <c r="D298" s="94"/>
      <c r="E298" s="95"/>
      <c r="G298" s="283"/>
    </row>
    <row r="299" spans="1:7" ht="24" customHeight="1" x14ac:dyDescent="0.25">
      <c r="A299" s="286" t="str">
        <f>B257</f>
        <v>1.5.1</v>
      </c>
      <c r="B299" s="287" t="str">
        <f>C257</f>
        <v>Vigilancia y alumbrado de obra</v>
      </c>
      <c r="C299" s="101"/>
      <c r="D299" s="101" t="s">
        <v>34</v>
      </c>
      <c r="E299" s="102"/>
      <c r="F299" s="289" t="s">
        <v>35</v>
      </c>
      <c r="G299" s="288">
        <f>SUBTOTAL(9,G262:G298)</f>
        <v>0</v>
      </c>
    </row>
    <row r="301" spans="1:7" ht="24" customHeight="1" x14ac:dyDescent="0.25">
      <c r="A301" s="268" t="s">
        <v>37</v>
      </c>
      <c r="B301" s="269"/>
      <c r="C301" s="269"/>
      <c r="D301" s="269"/>
      <c r="E301" s="269"/>
      <c r="F301" s="269"/>
      <c r="G301" s="270"/>
    </row>
    <row r="302" spans="1:7" ht="24" customHeight="1" x14ac:dyDescent="0.25">
      <c r="A302" s="271" t="s">
        <v>602</v>
      </c>
      <c r="B302" s="90" t="str">
        <f>Comitente</f>
        <v>SUBSECRETARIA DE ARQUITECTURA</v>
      </c>
      <c r="C302" s="86"/>
      <c r="D302" s="91"/>
      <c r="E302" s="91"/>
      <c r="F302" s="92"/>
      <c r="G302" s="272"/>
    </row>
    <row r="303" spans="1:7" ht="24" customHeight="1" x14ac:dyDescent="0.25">
      <c r="A303" s="271" t="s">
        <v>603</v>
      </c>
      <c r="B303" s="90">
        <f>Contratista</f>
        <v>0</v>
      </c>
      <c r="C303" s="87"/>
      <c r="D303" s="87"/>
      <c r="E303" s="87"/>
      <c r="F303" s="93"/>
      <c r="G303" s="273"/>
    </row>
    <row r="304" spans="1:7" ht="24" customHeight="1" x14ac:dyDescent="0.25">
      <c r="A304" s="271" t="s">
        <v>24</v>
      </c>
      <c r="B304" s="90" t="str">
        <f>Obra</f>
        <v>PERFORACION DE POZO DE AGUA Y CONST. DE SALA DE BOMBA ESC. AGROIND. 25 DE MAYO</v>
      </c>
      <c r="C304" s="87"/>
      <c r="D304" s="87"/>
      <c r="E304" s="87"/>
      <c r="F304" s="93" t="s">
        <v>38</v>
      </c>
      <c r="G304" s="274">
        <f>Fecha_Base</f>
        <v>0</v>
      </c>
    </row>
    <row r="305" spans="1:123" ht="24" customHeight="1" x14ac:dyDescent="0.25">
      <c r="A305" s="275" t="s">
        <v>601</v>
      </c>
      <c r="B305" s="88" t="str">
        <f>Ubicación</f>
        <v>Calle San Martin s/n - 25 de Mayo</v>
      </c>
      <c r="C305" s="88"/>
      <c r="D305" s="94"/>
      <c r="E305" s="95"/>
      <c r="G305" s="276"/>
    </row>
    <row r="306" spans="1:123" ht="24" customHeight="1" x14ac:dyDescent="0.25">
      <c r="A306" s="275" t="s">
        <v>39</v>
      </c>
      <c r="B306" s="97">
        <f>IFERROR(VALUE(LEFT(B307,FIND(".",B307)-1)),"")</f>
        <v>1</v>
      </c>
      <c r="C306" s="89" t="str">
        <f>IFERROR(VLOOKUP(B306,Tabla_CyP,2,FALSE),"")</f>
        <v xml:space="preserve"> TRABAJOS PREPARATORIOS</v>
      </c>
      <c r="E306" s="95"/>
      <c r="G306" s="276"/>
    </row>
    <row r="307" spans="1:123" ht="24" customHeight="1" x14ac:dyDescent="0.25">
      <c r="A307" s="275" t="s">
        <v>25</v>
      </c>
      <c r="B307" s="98" t="str">
        <f>IFERROR(VLOOKUP(COUNTIF($A$1:A307,"ANALISIS DE PRECIOS"),Tabla_NumeroItem,2,FALSE),"")</f>
        <v>1.5.2</v>
      </c>
      <c r="C307" s="89" t="str">
        <f>IFERROR(VLOOKUP(B307,Tabla_CyP,2,FALSE),"")</f>
        <v>Energia de obra. Agua para construcción</v>
      </c>
      <c r="D307" s="94"/>
      <c r="E307" s="95"/>
      <c r="F307" s="93" t="s">
        <v>26</v>
      </c>
      <c r="G307" s="277" t="str">
        <f>IFERROR(VLOOKUP(B307,Tabla_CyP,4,FALSE),"")</f>
        <v>Un</v>
      </c>
    </row>
    <row r="308" spans="1:123" ht="24" customHeight="1" x14ac:dyDescent="0.25">
      <c r="A308" s="275"/>
      <c r="B308" s="88"/>
      <c r="D308" s="94"/>
      <c r="E308" s="95"/>
      <c r="G308" s="276"/>
    </row>
    <row r="309" spans="1:123" ht="24" customHeight="1" x14ac:dyDescent="0.25">
      <c r="A309" s="338" t="s">
        <v>507</v>
      </c>
      <c r="B309" s="339"/>
      <c r="C309" s="340" t="s">
        <v>0</v>
      </c>
      <c r="D309" s="340" t="s">
        <v>27</v>
      </c>
      <c r="E309" s="342" t="s">
        <v>28</v>
      </c>
      <c r="F309" s="344" t="s">
        <v>29</v>
      </c>
      <c r="G309" s="344" t="s">
        <v>30</v>
      </c>
    </row>
    <row r="310" spans="1:123" s="94" customFormat="1" ht="24" customHeight="1" x14ac:dyDescent="0.25">
      <c r="A310" s="99" t="s">
        <v>508</v>
      </c>
      <c r="B310" s="99" t="s">
        <v>509</v>
      </c>
      <c r="C310" s="341"/>
      <c r="D310" s="341"/>
      <c r="E310" s="343"/>
      <c r="F310" s="345"/>
      <c r="G310" s="345"/>
      <c r="H310" s="224"/>
      <c r="I310" s="224"/>
      <c r="J310" s="224"/>
      <c r="K310" s="224"/>
      <c r="L310" s="224"/>
      <c r="M310" s="224"/>
      <c r="N310" s="224"/>
      <c r="O310" s="224"/>
      <c r="P310" s="224"/>
      <c r="Q310" s="224"/>
      <c r="R310" s="224"/>
      <c r="S310" s="224"/>
      <c r="T310" s="224"/>
      <c r="U310" s="224"/>
      <c r="V310" s="224"/>
      <c r="W310" s="224"/>
      <c r="X310" s="224"/>
      <c r="Y310" s="224"/>
      <c r="Z310" s="224"/>
      <c r="AA310" s="224"/>
      <c r="AB310" s="224"/>
      <c r="AC310" s="224"/>
      <c r="AD310" s="224"/>
      <c r="AE310" s="224"/>
      <c r="AF310" s="224"/>
      <c r="AG310" s="224"/>
      <c r="AH310" s="224"/>
      <c r="AI310" s="224"/>
      <c r="AJ310" s="224"/>
      <c r="AK310" s="224"/>
      <c r="AL310" s="224"/>
      <c r="AM310" s="224"/>
      <c r="AN310" s="224"/>
      <c r="AO310" s="224"/>
      <c r="AP310" s="224"/>
      <c r="AQ310" s="224"/>
      <c r="AR310" s="224"/>
      <c r="AS310" s="224"/>
      <c r="AT310" s="224"/>
      <c r="AU310" s="224"/>
      <c r="AV310" s="224"/>
      <c r="AW310" s="224"/>
      <c r="AX310" s="224"/>
      <c r="AY310" s="224"/>
      <c r="AZ310" s="224"/>
      <c r="BA310" s="224"/>
      <c r="BB310" s="224"/>
      <c r="BC310" s="224"/>
      <c r="BD310" s="224"/>
      <c r="BE310" s="224"/>
      <c r="BF310" s="224"/>
      <c r="BG310" s="224"/>
      <c r="BH310" s="224"/>
      <c r="BI310" s="224"/>
      <c r="BJ310" s="224"/>
      <c r="BK310" s="224"/>
      <c r="BL310" s="224"/>
      <c r="BM310" s="224"/>
      <c r="BN310" s="224"/>
      <c r="BO310" s="224"/>
      <c r="BP310" s="224"/>
      <c r="BQ310" s="224"/>
      <c r="BR310" s="224"/>
      <c r="BS310" s="224"/>
      <c r="BT310" s="224"/>
      <c r="BU310" s="224"/>
      <c r="BV310" s="224"/>
      <c r="BW310" s="224"/>
      <c r="BX310" s="224"/>
      <c r="BY310" s="224"/>
      <c r="BZ310" s="224"/>
      <c r="CA310" s="224"/>
      <c r="CB310" s="224"/>
      <c r="CC310" s="224"/>
      <c r="CD310" s="224"/>
      <c r="CE310" s="224"/>
      <c r="CF310" s="224"/>
      <c r="CG310" s="224"/>
      <c r="CH310" s="224"/>
      <c r="CI310" s="224"/>
      <c r="CJ310" s="224"/>
      <c r="CK310" s="224"/>
      <c r="CL310" s="224"/>
      <c r="CM310" s="224"/>
      <c r="CN310" s="224"/>
      <c r="CO310" s="224"/>
      <c r="CP310" s="224"/>
      <c r="CQ310" s="224"/>
      <c r="CR310" s="224"/>
      <c r="CS310" s="224"/>
      <c r="CT310" s="224"/>
      <c r="CU310" s="224"/>
      <c r="CV310" s="224"/>
      <c r="CW310" s="224"/>
      <c r="CX310" s="224"/>
      <c r="CY310" s="224"/>
      <c r="CZ310" s="224"/>
      <c r="DA310" s="224"/>
      <c r="DB310" s="224"/>
      <c r="DC310" s="224"/>
      <c r="DD310" s="224"/>
      <c r="DE310" s="224"/>
      <c r="DF310" s="224"/>
      <c r="DG310" s="224"/>
      <c r="DH310" s="224"/>
      <c r="DI310" s="224"/>
      <c r="DJ310" s="224"/>
      <c r="DK310" s="224"/>
      <c r="DL310" s="224"/>
      <c r="DM310" s="224"/>
      <c r="DN310" s="224"/>
      <c r="DO310" s="224"/>
      <c r="DP310" s="224"/>
      <c r="DQ310" s="224"/>
      <c r="DR310" s="224"/>
      <c r="DS310" s="224"/>
    </row>
    <row r="311" spans="1:123" ht="24" customHeight="1" x14ac:dyDescent="0.25">
      <c r="A311" s="278"/>
      <c r="B311" s="100"/>
      <c r="C311" s="137" t="s">
        <v>604</v>
      </c>
      <c r="D311" s="101"/>
      <c r="E311" s="102"/>
      <c r="F311" s="103"/>
      <c r="G311" s="279"/>
    </row>
    <row r="312" spans="1:123" s="223" customFormat="1" ht="24" customHeight="1" x14ac:dyDescent="0.25">
      <c r="A312" s="218" t="str">
        <f t="shared" ref="A312:A325" si="91">IFERROR(VLOOKUP(C312,Tabla_Insumos,4,FALSE),"")</f>
        <v/>
      </c>
      <c r="B312" s="216" t="str">
        <f>IFERROR(VLOOKUP(C312,Tabla_Insumos,5,FALSE),"")</f>
        <v/>
      </c>
      <c r="C312" s="217"/>
      <c r="D312" s="218" t="str">
        <f t="shared" ref="D312:D325" si="92">IFERROR(VLOOKUP(C312,Tabla_Insumos,2,FALSE),"")</f>
        <v/>
      </c>
      <c r="E312" s="219"/>
      <c r="F312" s="220">
        <f t="shared" ref="F312:F325" si="93">IFERROR(VLOOKUP(C312,Tabla_Insumos,3,FALSE),0)</f>
        <v>0</v>
      </c>
      <c r="G312" s="280">
        <f>ROUND(E312*F312,2)</f>
        <v>0</v>
      </c>
    </row>
    <row r="313" spans="1:123" s="223" customFormat="1" ht="24" customHeight="1" x14ac:dyDescent="0.25">
      <c r="A313" s="218" t="str">
        <f t="shared" si="91"/>
        <v/>
      </c>
      <c r="B313" s="216" t="str">
        <f t="shared" ref="B313:B325" si="94">IFERROR(VLOOKUP(C313,Tabla_Insumos,5,FALSE),"")</f>
        <v/>
      </c>
      <c r="C313" s="217"/>
      <c r="D313" s="218" t="str">
        <f t="shared" si="92"/>
        <v/>
      </c>
      <c r="E313" s="219"/>
      <c r="F313" s="220">
        <f t="shared" si="93"/>
        <v>0</v>
      </c>
      <c r="G313" s="280">
        <f t="shared" ref="G313:G325" si="95">ROUND(E313*F313,2)</f>
        <v>0</v>
      </c>
    </row>
    <row r="314" spans="1:123" s="223" customFormat="1" ht="24" customHeight="1" x14ac:dyDescent="0.25">
      <c r="A314" s="218" t="str">
        <f t="shared" si="91"/>
        <v/>
      </c>
      <c r="B314" s="216" t="str">
        <f t="shared" si="94"/>
        <v/>
      </c>
      <c r="C314" s="217"/>
      <c r="D314" s="218" t="str">
        <f t="shared" si="92"/>
        <v/>
      </c>
      <c r="E314" s="219"/>
      <c r="F314" s="220">
        <f t="shared" si="93"/>
        <v>0</v>
      </c>
      <c r="G314" s="280">
        <f t="shared" si="95"/>
        <v>0</v>
      </c>
    </row>
    <row r="315" spans="1:123" s="223" customFormat="1" ht="24" customHeight="1" x14ac:dyDescent="0.25">
      <c r="A315" s="218" t="str">
        <f t="shared" si="91"/>
        <v/>
      </c>
      <c r="B315" s="216" t="str">
        <f t="shared" si="94"/>
        <v/>
      </c>
      <c r="C315" s="217"/>
      <c r="D315" s="218" t="str">
        <f t="shared" si="92"/>
        <v/>
      </c>
      <c r="E315" s="219"/>
      <c r="F315" s="220">
        <f t="shared" si="93"/>
        <v>0</v>
      </c>
      <c r="G315" s="280">
        <f t="shared" si="95"/>
        <v>0</v>
      </c>
    </row>
    <row r="316" spans="1:123" s="223" customFormat="1" ht="24" customHeight="1" x14ac:dyDescent="0.25">
      <c r="A316" s="218" t="str">
        <f t="shared" si="91"/>
        <v/>
      </c>
      <c r="B316" s="216" t="str">
        <f t="shared" si="94"/>
        <v/>
      </c>
      <c r="C316" s="217"/>
      <c r="D316" s="218" t="str">
        <f t="shared" si="92"/>
        <v/>
      </c>
      <c r="E316" s="219"/>
      <c r="F316" s="220">
        <f t="shared" si="93"/>
        <v>0</v>
      </c>
      <c r="G316" s="280">
        <f t="shared" si="95"/>
        <v>0</v>
      </c>
    </row>
    <row r="317" spans="1:123" s="223" customFormat="1" ht="24" customHeight="1" x14ac:dyDescent="0.25">
      <c r="A317" s="218" t="str">
        <f t="shared" si="91"/>
        <v/>
      </c>
      <c r="B317" s="216" t="str">
        <f t="shared" si="94"/>
        <v/>
      </c>
      <c r="C317" s="217"/>
      <c r="D317" s="218" t="str">
        <f t="shared" si="92"/>
        <v/>
      </c>
      <c r="E317" s="219"/>
      <c r="F317" s="220">
        <f t="shared" si="93"/>
        <v>0</v>
      </c>
      <c r="G317" s="280">
        <f t="shared" si="95"/>
        <v>0</v>
      </c>
    </row>
    <row r="318" spans="1:123" s="223" customFormat="1" ht="24" customHeight="1" x14ac:dyDescent="0.25">
      <c r="A318" s="218" t="str">
        <f t="shared" si="91"/>
        <v/>
      </c>
      <c r="B318" s="216" t="str">
        <f t="shared" si="94"/>
        <v/>
      </c>
      <c r="C318" s="217"/>
      <c r="D318" s="218" t="str">
        <f t="shared" si="92"/>
        <v/>
      </c>
      <c r="E318" s="219"/>
      <c r="F318" s="220">
        <f t="shared" si="93"/>
        <v>0</v>
      </c>
      <c r="G318" s="280">
        <f t="shared" si="95"/>
        <v>0</v>
      </c>
    </row>
    <row r="319" spans="1:123" s="223" customFormat="1" ht="24" customHeight="1" x14ac:dyDescent="0.25">
      <c r="A319" s="218" t="str">
        <f t="shared" si="91"/>
        <v/>
      </c>
      <c r="B319" s="216" t="str">
        <f t="shared" si="94"/>
        <v/>
      </c>
      <c r="C319" s="217"/>
      <c r="D319" s="218" t="str">
        <f t="shared" si="92"/>
        <v/>
      </c>
      <c r="E319" s="219"/>
      <c r="F319" s="220">
        <f t="shared" si="93"/>
        <v>0</v>
      </c>
      <c r="G319" s="280">
        <f t="shared" si="95"/>
        <v>0</v>
      </c>
    </row>
    <row r="320" spans="1:123" s="223" customFormat="1" ht="24" customHeight="1" x14ac:dyDescent="0.25">
      <c r="A320" s="218" t="str">
        <f t="shared" si="91"/>
        <v/>
      </c>
      <c r="B320" s="216" t="str">
        <f t="shared" si="94"/>
        <v/>
      </c>
      <c r="C320" s="217"/>
      <c r="D320" s="218" t="str">
        <f t="shared" si="92"/>
        <v/>
      </c>
      <c r="E320" s="219"/>
      <c r="F320" s="220">
        <f t="shared" si="93"/>
        <v>0</v>
      </c>
      <c r="G320" s="280">
        <f t="shared" si="95"/>
        <v>0</v>
      </c>
    </row>
    <row r="321" spans="1:7" s="223" customFormat="1" ht="24" customHeight="1" x14ac:dyDescent="0.25">
      <c r="A321" s="218" t="str">
        <f t="shared" si="91"/>
        <v/>
      </c>
      <c r="B321" s="216" t="str">
        <f t="shared" si="94"/>
        <v/>
      </c>
      <c r="C321" s="217"/>
      <c r="D321" s="218" t="str">
        <f t="shared" si="92"/>
        <v/>
      </c>
      <c r="E321" s="219"/>
      <c r="F321" s="220">
        <f t="shared" si="93"/>
        <v>0</v>
      </c>
      <c r="G321" s="280">
        <f t="shared" si="95"/>
        <v>0</v>
      </c>
    </row>
    <row r="322" spans="1:7" s="223" customFormat="1" ht="24" customHeight="1" x14ac:dyDescent="0.25">
      <c r="A322" s="218" t="str">
        <f t="shared" si="91"/>
        <v/>
      </c>
      <c r="B322" s="216" t="str">
        <f t="shared" si="94"/>
        <v/>
      </c>
      <c r="C322" s="217"/>
      <c r="D322" s="218" t="str">
        <f t="shared" si="92"/>
        <v/>
      </c>
      <c r="E322" s="219"/>
      <c r="F322" s="220">
        <f t="shared" si="93"/>
        <v>0</v>
      </c>
      <c r="G322" s="280">
        <f t="shared" si="95"/>
        <v>0</v>
      </c>
    </row>
    <row r="323" spans="1:7" s="223" customFormat="1" ht="24" customHeight="1" x14ac:dyDescent="0.25">
      <c r="A323" s="218" t="str">
        <f t="shared" si="91"/>
        <v/>
      </c>
      <c r="B323" s="216" t="str">
        <f t="shared" si="94"/>
        <v/>
      </c>
      <c r="C323" s="217"/>
      <c r="D323" s="218" t="str">
        <f t="shared" si="92"/>
        <v/>
      </c>
      <c r="E323" s="219"/>
      <c r="F323" s="220">
        <f t="shared" si="93"/>
        <v>0</v>
      </c>
      <c r="G323" s="280">
        <f t="shared" si="95"/>
        <v>0</v>
      </c>
    </row>
    <row r="324" spans="1:7" s="223" customFormat="1" ht="24" customHeight="1" x14ac:dyDescent="0.25">
      <c r="A324" s="218" t="str">
        <f t="shared" si="91"/>
        <v/>
      </c>
      <c r="B324" s="216" t="str">
        <f t="shared" si="94"/>
        <v/>
      </c>
      <c r="C324" s="217"/>
      <c r="D324" s="218" t="str">
        <f t="shared" si="92"/>
        <v/>
      </c>
      <c r="E324" s="219"/>
      <c r="F324" s="220">
        <f t="shared" si="93"/>
        <v>0</v>
      </c>
      <c r="G324" s="280">
        <f t="shared" si="95"/>
        <v>0</v>
      </c>
    </row>
    <row r="325" spans="1:7" s="223" customFormat="1" ht="24" customHeight="1" x14ac:dyDescent="0.25">
      <c r="A325" s="218" t="str">
        <f t="shared" si="91"/>
        <v/>
      </c>
      <c r="B325" s="216" t="str">
        <f t="shared" si="94"/>
        <v/>
      </c>
      <c r="C325" s="217"/>
      <c r="D325" s="218" t="str">
        <f t="shared" si="92"/>
        <v/>
      </c>
      <c r="E325" s="219"/>
      <c r="F325" s="221">
        <f t="shared" si="93"/>
        <v>0</v>
      </c>
      <c r="G325" s="280">
        <f t="shared" si="95"/>
        <v>0</v>
      </c>
    </row>
    <row r="326" spans="1:7" ht="24" customHeight="1" x14ac:dyDescent="0.25">
      <c r="A326" s="281"/>
      <c r="D326" s="94"/>
      <c r="E326" s="95"/>
      <c r="F326" s="267" t="s">
        <v>31</v>
      </c>
      <c r="G326" s="282">
        <f>SUBTOTAL(9,G312:G325)</f>
        <v>0</v>
      </c>
    </row>
    <row r="327" spans="1:7" ht="24" customHeight="1" x14ac:dyDescent="0.25">
      <c r="A327" s="281"/>
      <c r="C327" s="104" t="s">
        <v>605</v>
      </c>
      <c r="D327" s="94"/>
      <c r="E327" s="95"/>
      <c r="G327" s="283"/>
    </row>
    <row r="328" spans="1:7" s="223" customFormat="1" ht="24" customHeight="1" x14ac:dyDescent="0.25">
      <c r="A328" s="218" t="str">
        <f t="shared" ref="A328:A335" si="96">IFERROR(VLOOKUP(C328,Tabla_Insumos,4,FALSE),"")</f>
        <v/>
      </c>
      <c r="B328" s="216">
        <f t="shared" ref="B328:B335" si="97">IFERROR(VLOOKUP(A328,Tabla_Indices,5,FALSE),"")</f>
        <v>0</v>
      </c>
      <c r="C328" s="217"/>
      <c r="D328" s="218" t="str">
        <f t="shared" ref="D328:D335" si="98">IFERROR(VLOOKUP(C328,Tabla_Insumos,2,FALSE),"")</f>
        <v/>
      </c>
      <c r="E328" s="219"/>
      <c r="F328" s="222">
        <f t="shared" ref="F328:F335" si="99">IFERROR(VLOOKUP(C328,Tabla_Insumos,3,FALSE),0)</f>
        <v>0</v>
      </c>
      <c r="G328" s="280">
        <f>ROUND(E328*F328,2)</f>
        <v>0</v>
      </c>
    </row>
    <row r="329" spans="1:7" s="223" customFormat="1" ht="24" customHeight="1" x14ac:dyDescent="0.25">
      <c r="A329" s="218" t="str">
        <f t="shared" si="96"/>
        <v/>
      </c>
      <c r="B329" s="216">
        <f t="shared" si="97"/>
        <v>0</v>
      </c>
      <c r="C329" s="217"/>
      <c r="D329" s="218" t="str">
        <f t="shared" si="98"/>
        <v/>
      </c>
      <c r="E329" s="219"/>
      <c r="F329" s="222">
        <f t="shared" si="99"/>
        <v>0</v>
      </c>
      <c r="G329" s="280">
        <f>ROUND(E329*F329,2)</f>
        <v>0</v>
      </c>
    </row>
    <row r="330" spans="1:7" s="223" customFormat="1" ht="24" customHeight="1" x14ac:dyDescent="0.25">
      <c r="A330" s="218" t="str">
        <f t="shared" si="96"/>
        <v/>
      </c>
      <c r="B330" s="216">
        <f t="shared" si="97"/>
        <v>0</v>
      </c>
      <c r="C330" s="217"/>
      <c r="D330" s="218" t="str">
        <f t="shared" si="98"/>
        <v/>
      </c>
      <c r="E330" s="219"/>
      <c r="F330" s="222">
        <f t="shared" si="99"/>
        <v>0</v>
      </c>
      <c r="G330" s="280">
        <f t="shared" ref="G330:G335" si="100">ROUND(E330*F330,2)</f>
        <v>0</v>
      </c>
    </row>
    <row r="331" spans="1:7" s="223" customFormat="1" ht="24" customHeight="1" x14ac:dyDescent="0.25">
      <c r="A331" s="218" t="str">
        <f t="shared" si="96"/>
        <v/>
      </c>
      <c r="B331" s="216">
        <f t="shared" si="97"/>
        <v>0</v>
      </c>
      <c r="C331" s="217"/>
      <c r="D331" s="218" t="str">
        <f t="shared" si="98"/>
        <v/>
      </c>
      <c r="E331" s="219"/>
      <c r="F331" s="222">
        <f t="shared" si="99"/>
        <v>0</v>
      </c>
      <c r="G331" s="280">
        <f t="shared" si="100"/>
        <v>0</v>
      </c>
    </row>
    <row r="332" spans="1:7" s="223" customFormat="1" ht="24" customHeight="1" x14ac:dyDescent="0.25">
      <c r="A332" s="218" t="str">
        <f t="shared" si="96"/>
        <v/>
      </c>
      <c r="B332" s="216">
        <f t="shared" si="97"/>
        <v>0</v>
      </c>
      <c r="C332" s="217"/>
      <c r="D332" s="218" t="str">
        <f t="shared" si="98"/>
        <v/>
      </c>
      <c r="E332" s="219"/>
      <c r="F332" s="220">
        <f t="shared" si="99"/>
        <v>0</v>
      </c>
      <c r="G332" s="280">
        <f t="shared" si="100"/>
        <v>0</v>
      </c>
    </row>
    <row r="333" spans="1:7" s="223" customFormat="1" ht="24" customHeight="1" x14ac:dyDescent="0.25">
      <c r="A333" s="218" t="str">
        <f t="shared" si="96"/>
        <v/>
      </c>
      <c r="B333" s="216">
        <f t="shared" si="97"/>
        <v>0</v>
      </c>
      <c r="C333" s="217"/>
      <c r="D333" s="218" t="str">
        <f t="shared" si="98"/>
        <v/>
      </c>
      <c r="E333" s="219"/>
      <c r="F333" s="220">
        <f t="shared" si="99"/>
        <v>0</v>
      </c>
      <c r="G333" s="280">
        <f t="shared" si="100"/>
        <v>0</v>
      </c>
    </row>
    <row r="334" spans="1:7" s="223" customFormat="1" ht="24" customHeight="1" x14ac:dyDescent="0.25">
      <c r="A334" s="218" t="str">
        <f t="shared" si="96"/>
        <v/>
      </c>
      <c r="B334" s="216">
        <f t="shared" si="97"/>
        <v>0</v>
      </c>
      <c r="C334" s="217"/>
      <c r="D334" s="218" t="str">
        <f t="shared" si="98"/>
        <v/>
      </c>
      <c r="E334" s="219"/>
      <c r="F334" s="220">
        <f t="shared" si="99"/>
        <v>0</v>
      </c>
      <c r="G334" s="280">
        <f t="shared" si="100"/>
        <v>0</v>
      </c>
    </row>
    <row r="335" spans="1:7" s="223" customFormat="1" ht="24" customHeight="1" x14ac:dyDescent="0.25">
      <c r="A335" s="218" t="str">
        <f t="shared" si="96"/>
        <v/>
      </c>
      <c r="B335" s="216">
        <f t="shared" si="97"/>
        <v>0</v>
      </c>
      <c r="C335" s="217"/>
      <c r="D335" s="218" t="str">
        <f t="shared" si="98"/>
        <v/>
      </c>
      <c r="E335" s="219"/>
      <c r="F335" s="220">
        <f t="shared" si="99"/>
        <v>0</v>
      </c>
      <c r="G335" s="280">
        <f t="shared" si="100"/>
        <v>0</v>
      </c>
    </row>
    <row r="336" spans="1:7" ht="24" customHeight="1" x14ac:dyDescent="0.25">
      <c r="A336" s="281"/>
      <c r="D336" s="94"/>
      <c r="E336" s="95"/>
      <c r="F336" s="267" t="s">
        <v>32</v>
      </c>
      <c r="G336" s="282">
        <f>SUBTOTAL(9,G328:G335)</f>
        <v>0</v>
      </c>
    </row>
    <row r="337" spans="1:7" ht="24" customHeight="1" x14ac:dyDescent="0.25">
      <c r="A337" s="281"/>
      <c r="C337" s="104" t="s">
        <v>606</v>
      </c>
      <c r="D337" s="94"/>
      <c r="E337" s="95"/>
      <c r="G337" s="283"/>
    </row>
    <row r="338" spans="1:7" s="223" customFormat="1" ht="24" customHeight="1" x14ac:dyDescent="0.25">
      <c r="A338" s="218" t="str">
        <f t="shared" ref="A338:A346" si="101">IFERROR(VLOOKUP(C338,Tabla_Insumos,4,FALSE),"")</f>
        <v/>
      </c>
      <c r="B338" s="216" t="str">
        <f t="shared" ref="B338:B346" si="102">IFERROR(VLOOKUP(C338,Tabla_Insumos,5,FALSE),"")</f>
        <v/>
      </c>
      <c r="C338" s="217"/>
      <c r="D338" s="218" t="str">
        <f t="shared" ref="D338:D346" si="103">IFERROR(VLOOKUP(C338,Tabla_Insumos,2,FALSE),"")</f>
        <v/>
      </c>
      <c r="E338" s="219"/>
      <c r="F338" s="220">
        <f t="shared" ref="F338:F346" si="104">IFERROR(VLOOKUP(C338,Tabla_Insumos,3,FALSE),0)</f>
        <v>0</v>
      </c>
      <c r="G338" s="280">
        <f t="shared" ref="G338:G346" si="105">ROUND(E338*F338,2)</f>
        <v>0</v>
      </c>
    </row>
    <row r="339" spans="1:7" s="223" customFormat="1" ht="24" customHeight="1" x14ac:dyDescent="0.25">
      <c r="A339" s="218" t="str">
        <f t="shared" si="101"/>
        <v/>
      </c>
      <c r="B339" s="216" t="str">
        <f t="shared" si="102"/>
        <v/>
      </c>
      <c r="C339" s="217"/>
      <c r="D339" s="218" t="str">
        <f t="shared" si="103"/>
        <v/>
      </c>
      <c r="E339" s="219"/>
      <c r="F339" s="220">
        <f t="shared" si="104"/>
        <v>0</v>
      </c>
      <c r="G339" s="280">
        <f t="shared" si="105"/>
        <v>0</v>
      </c>
    </row>
    <row r="340" spans="1:7" s="223" customFormat="1" ht="24" customHeight="1" x14ac:dyDescent="0.25">
      <c r="A340" s="218" t="str">
        <f t="shared" si="101"/>
        <v/>
      </c>
      <c r="B340" s="216" t="str">
        <f t="shared" si="102"/>
        <v/>
      </c>
      <c r="C340" s="217"/>
      <c r="D340" s="218" t="str">
        <f t="shared" si="103"/>
        <v/>
      </c>
      <c r="E340" s="219"/>
      <c r="F340" s="220">
        <f t="shared" si="104"/>
        <v>0</v>
      </c>
      <c r="G340" s="280">
        <f t="shared" si="105"/>
        <v>0</v>
      </c>
    </row>
    <row r="341" spans="1:7" s="223" customFormat="1" ht="24" customHeight="1" x14ac:dyDescent="0.25">
      <c r="A341" s="218" t="str">
        <f t="shared" si="101"/>
        <v/>
      </c>
      <c r="B341" s="216" t="str">
        <f t="shared" si="102"/>
        <v/>
      </c>
      <c r="C341" s="217"/>
      <c r="D341" s="218" t="str">
        <f t="shared" si="103"/>
        <v/>
      </c>
      <c r="E341" s="219"/>
      <c r="F341" s="220">
        <f t="shared" si="104"/>
        <v>0</v>
      </c>
      <c r="G341" s="280">
        <f t="shared" si="105"/>
        <v>0</v>
      </c>
    </row>
    <row r="342" spans="1:7" s="223" customFormat="1" ht="24" customHeight="1" x14ac:dyDescent="0.25">
      <c r="A342" s="218" t="str">
        <f t="shared" si="101"/>
        <v/>
      </c>
      <c r="B342" s="216" t="str">
        <f t="shared" si="102"/>
        <v/>
      </c>
      <c r="C342" s="217"/>
      <c r="D342" s="218" t="str">
        <f t="shared" si="103"/>
        <v/>
      </c>
      <c r="E342" s="219"/>
      <c r="F342" s="220">
        <f t="shared" si="104"/>
        <v>0</v>
      </c>
      <c r="G342" s="280">
        <f t="shared" si="105"/>
        <v>0</v>
      </c>
    </row>
    <row r="343" spans="1:7" s="223" customFormat="1" ht="24" customHeight="1" x14ac:dyDescent="0.25">
      <c r="A343" s="218" t="str">
        <f t="shared" si="101"/>
        <v/>
      </c>
      <c r="B343" s="216" t="str">
        <f t="shared" si="102"/>
        <v/>
      </c>
      <c r="C343" s="217"/>
      <c r="D343" s="218" t="str">
        <f t="shared" si="103"/>
        <v/>
      </c>
      <c r="E343" s="219"/>
      <c r="F343" s="220">
        <f t="shared" si="104"/>
        <v>0</v>
      </c>
      <c r="G343" s="280">
        <f t="shared" si="105"/>
        <v>0</v>
      </c>
    </row>
    <row r="344" spans="1:7" s="223" customFormat="1" ht="24" customHeight="1" x14ac:dyDescent="0.25">
      <c r="A344" s="218" t="str">
        <f t="shared" si="101"/>
        <v/>
      </c>
      <c r="B344" s="216" t="str">
        <f t="shared" si="102"/>
        <v/>
      </c>
      <c r="C344" s="217"/>
      <c r="D344" s="218" t="str">
        <f t="shared" si="103"/>
        <v/>
      </c>
      <c r="E344" s="219"/>
      <c r="F344" s="220">
        <f t="shared" si="104"/>
        <v>0</v>
      </c>
      <c r="G344" s="280">
        <f t="shared" si="105"/>
        <v>0</v>
      </c>
    </row>
    <row r="345" spans="1:7" s="223" customFormat="1" ht="24" customHeight="1" x14ac:dyDescent="0.25">
      <c r="A345" s="218" t="str">
        <f t="shared" si="101"/>
        <v/>
      </c>
      <c r="B345" s="216" t="str">
        <f t="shared" si="102"/>
        <v/>
      </c>
      <c r="C345" s="217"/>
      <c r="D345" s="218" t="str">
        <f t="shared" si="103"/>
        <v/>
      </c>
      <c r="E345" s="219"/>
      <c r="F345" s="220">
        <f t="shared" si="104"/>
        <v>0</v>
      </c>
      <c r="G345" s="280">
        <f t="shared" si="105"/>
        <v>0</v>
      </c>
    </row>
    <row r="346" spans="1:7" s="223" customFormat="1" ht="24" customHeight="1" x14ac:dyDescent="0.25">
      <c r="A346" s="218" t="str">
        <f t="shared" si="101"/>
        <v/>
      </c>
      <c r="B346" s="216" t="str">
        <f t="shared" si="102"/>
        <v/>
      </c>
      <c r="C346" s="217"/>
      <c r="D346" s="218" t="str">
        <f t="shared" si="103"/>
        <v/>
      </c>
      <c r="E346" s="219"/>
      <c r="F346" s="220">
        <f t="shared" si="104"/>
        <v>0</v>
      </c>
      <c r="G346" s="280">
        <f t="shared" si="105"/>
        <v>0</v>
      </c>
    </row>
    <row r="347" spans="1:7" ht="24" customHeight="1" x14ac:dyDescent="0.25">
      <c r="A347" s="284"/>
      <c r="B347" s="94"/>
      <c r="D347" s="94"/>
      <c r="E347" s="95"/>
      <c r="F347" s="267" t="s">
        <v>33</v>
      </c>
      <c r="G347" s="282">
        <f>SUBTOTAL(9,G338:G346)</f>
        <v>0</v>
      </c>
    </row>
    <row r="348" spans="1:7" ht="24" customHeight="1" x14ac:dyDescent="0.25">
      <c r="A348" s="285"/>
      <c r="B348" s="94"/>
      <c r="D348" s="94"/>
      <c r="E348" s="95"/>
      <c r="G348" s="283"/>
    </row>
    <row r="349" spans="1:7" ht="24" customHeight="1" x14ac:dyDescent="0.25">
      <c r="A349" s="286" t="str">
        <f>B307</f>
        <v>1.5.2</v>
      </c>
      <c r="B349" s="287" t="str">
        <f>C307</f>
        <v>Energia de obra. Agua para construcción</v>
      </c>
      <c r="C349" s="101"/>
      <c r="D349" s="101" t="s">
        <v>34</v>
      </c>
      <c r="E349" s="102"/>
      <c r="F349" s="289" t="s">
        <v>35</v>
      </c>
      <c r="G349" s="288">
        <f>SUBTOTAL(9,G312:G348)</f>
        <v>0</v>
      </c>
    </row>
    <row r="351" spans="1:7" ht="24" customHeight="1" x14ac:dyDescent="0.25">
      <c r="A351" s="268" t="s">
        <v>37</v>
      </c>
      <c r="B351" s="269"/>
      <c r="C351" s="269"/>
      <c r="D351" s="269"/>
      <c r="E351" s="269"/>
      <c r="F351" s="269"/>
      <c r="G351" s="270"/>
    </row>
    <row r="352" spans="1:7" ht="24" customHeight="1" x14ac:dyDescent="0.25">
      <c r="A352" s="271" t="s">
        <v>602</v>
      </c>
      <c r="B352" s="90" t="str">
        <f>Comitente</f>
        <v>SUBSECRETARIA DE ARQUITECTURA</v>
      </c>
      <c r="C352" s="86"/>
      <c r="D352" s="91"/>
      <c r="E352" s="91"/>
      <c r="F352" s="92"/>
      <c r="G352" s="272"/>
    </row>
    <row r="353" spans="1:123" ht="24" customHeight="1" x14ac:dyDescent="0.25">
      <c r="A353" s="271" t="s">
        <v>603</v>
      </c>
      <c r="B353" s="90">
        <f>Contratista</f>
        <v>0</v>
      </c>
      <c r="C353" s="87"/>
      <c r="D353" s="87"/>
      <c r="E353" s="87"/>
      <c r="F353" s="93"/>
      <c r="G353" s="273"/>
    </row>
    <row r="354" spans="1:123" ht="24" customHeight="1" x14ac:dyDescent="0.25">
      <c r="A354" s="271" t="s">
        <v>24</v>
      </c>
      <c r="B354" s="90" t="str">
        <f>Obra</f>
        <v>PERFORACION DE POZO DE AGUA Y CONST. DE SALA DE BOMBA ESC. AGROIND. 25 DE MAYO</v>
      </c>
      <c r="C354" s="87"/>
      <c r="D354" s="87"/>
      <c r="E354" s="87"/>
      <c r="F354" s="93" t="s">
        <v>38</v>
      </c>
      <c r="G354" s="274">
        <f>Fecha_Base</f>
        <v>0</v>
      </c>
    </row>
    <row r="355" spans="1:123" ht="24" customHeight="1" x14ac:dyDescent="0.25">
      <c r="A355" s="275" t="s">
        <v>601</v>
      </c>
      <c r="B355" s="88" t="str">
        <f>Ubicación</f>
        <v>Calle San Martin s/n - 25 de Mayo</v>
      </c>
      <c r="C355" s="88"/>
      <c r="D355" s="94"/>
      <c r="E355" s="95"/>
      <c r="G355" s="276"/>
    </row>
    <row r="356" spans="1:123" ht="24" customHeight="1" x14ac:dyDescent="0.25">
      <c r="A356" s="275" t="s">
        <v>39</v>
      </c>
      <c r="B356" s="97">
        <f>IFERROR(VALUE(LEFT(B357,FIND(".",B357)-1)),"")</f>
        <v>1</v>
      </c>
      <c r="C356" s="89" t="str">
        <f>IFERROR(VLOOKUP(B356,Tabla_CyP,2,FALSE),"")</f>
        <v xml:space="preserve"> TRABAJOS PREPARATORIOS</v>
      </c>
      <c r="E356" s="95"/>
      <c r="G356" s="276"/>
    </row>
    <row r="357" spans="1:123" ht="24" customHeight="1" x14ac:dyDescent="0.25">
      <c r="A357" s="275" t="s">
        <v>25</v>
      </c>
      <c r="B357" s="98" t="str">
        <f>IFERROR(VLOOKUP(COUNTIF($A$1:A357,"ANALISIS DE PRECIOS"),Tabla_NumeroItem,2,FALSE),"")</f>
        <v>1.5.3</v>
      </c>
      <c r="C357" s="89" t="str">
        <f>IFERROR(VLOOKUP(B357,Tabla_CyP,2,FALSE),"")</f>
        <v>Medidas de Seguridad</v>
      </c>
      <c r="D357" s="94"/>
      <c r="E357" s="95"/>
      <c r="F357" s="93" t="s">
        <v>26</v>
      </c>
      <c r="G357" s="277" t="str">
        <f>IFERROR(VLOOKUP(B357,Tabla_CyP,4,FALSE),"")</f>
        <v>Un</v>
      </c>
    </row>
    <row r="358" spans="1:123" ht="24" customHeight="1" x14ac:dyDescent="0.25">
      <c r="A358" s="275"/>
      <c r="B358" s="88"/>
      <c r="D358" s="94"/>
      <c r="E358" s="95"/>
      <c r="G358" s="276"/>
    </row>
    <row r="359" spans="1:123" ht="24" customHeight="1" x14ac:dyDescent="0.25">
      <c r="A359" s="338" t="s">
        <v>507</v>
      </c>
      <c r="B359" s="339"/>
      <c r="C359" s="340" t="s">
        <v>0</v>
      </c>
      <c r="D359" s="340" t="s">
        <v>27</v>
      </c>
      <c r="E359" s="342" t="s">
        <v>28</v>
      </c>
      <c r="F359" s="344" t="s">
        <v>29</v>
      </c>
      <c r="G359" s="344" t="s">
        <v>30</v>
      </c>
    </row>
    <row r="360" spans="1:123" s="94" customFormat="1" ht="24" customHeight="1" x14ac:dyDescent="0.25">
      <c r="A360" s="99" t="s">
        <v>508</v>
      </c>
      <c r="B360" s="99" t="s">
        <v>509</v>
      </c>
      <c r="C360" s="341"/>
      <c r="D360" s="341"/>
      <c r="E360" s="343"/>
      <c r="F360" s="345"/>
      <c r="G360" s="345"/>
      <c r="H360" s="224"/>
      <c r="I360" s="224"/>
      <c r="J360" s="224"/>
      <c r="K360" s="224"/>
      <c r="L360" s="224"/>
      <c r="M360" s="224"/>
      <c r="N360" s="224"/>
      <c r="O360" s="224"/>
      <c r="P360" s="224"/>
      <c r="Q360" s="224"/>
      <c r="R360" s="224"/>
      <c r="S360" s="224"/>
      <c r="T360" s="224"/>
      <c r="U360" s="224"/>
      <c r="V360" s="224"/>
      <c r="W360" s="224"/>
      <c r="X360" s="224"/>
      <c r="Y360" s="224"/>
      <c r="Z360" s="224"/>
      <c r="AA360" s="224"/>
      <c r="AB360" s="224"/>
      <c r="AC360" s="224"/>
      <c r="AD360" s="224"/>
      <c r="AE360" s="224"/>
      <c r="AF360" s="224"/>
      <c r="AG360" s="224"/>
      <c r="AH360" s="224"/>
      <c r="AI360" s="224"/>
      <c r="AJ360" s="224"/>
      <c r="AK360" s="224"/>
      <c r="AL360" s="224"/>
      <c r="AM360" s="224"/>
      <c r="AN360" s="224"/>
      <c r="AO360" s="224"/>
      <c r="AP360" s="224"/>
      <c r="AQ360" s="224"/>
      <c r="AR360" s="224"/>
      <c r="AS360" s="224"/>
      <c r="AT360" s="224"/>
      <c r="AU360" s="224"/>
      <c r="AV360" s="224"/>
      <c r="AW360" s="224"/>
      <c r="AX360" s="224"/>
      <c r="AY360" s="224"/>
      <c r="AZ360" s="224"/>
      <c r="BA360" s="224"/>
      <c r="BB360" s="224"/>
      <c r="BC360" s="224"/>
      <c r="BD360" s="224"/>
      <c r="BE360" s="224"/>
      <c r="BF360" s="224"/>
      <c r="BG360" s="224"/>
      <c r="BH360" s="224"/>
      <c r="BI360" s="224"/>
      <c r="BJ360" s="224"/>
      <c r="BK360" s="224"/>
      <c r="BL360" s="224"/>
      <c r="BM360" s="224"/>
      <c r="BN360" s="224"/>
      <c r="BO360" s="224"/>
      <c r="BP360" s="224"/>
      <c r="BQ360" s="224"/>
      <c r="BR360" s="224"/>
      <c r="BS360" s="224"/>
      <c r="BT360" s="224"/>
      <c r="BU360" s="224"/>
      <c r="BV360" s="224"/>
      <c r="BW360" s="224"/>
      <c r="BX360" s="224"/>
      <c r="BY360" s="224"/>
      <c r="BZ360" s="224"/>
      <c r="CA360" s="224"/>
      <c r="CB360" s="224"/>
      <c r="CC360" s="224"/>
      <c r="CD360" s="224"/>
      <c r="CE360" s="224"/>
      <c r="CF360" s="224"/>
      <c r="CG360" s="224"/>
      <c r="CH360" s="224"/>
      <c r="CI360" s="224"/>
      <c r="CJ360" s="224"/>
      <c r="CK360" s="224"/>
      <c r="CL360" s="224"/>
      <c r="CM360" s="224"/>
      <c r="CN360" s="224"/>
      <c r="CO360" s="224"/>
      <c r="CP360" s="224"/>
      <c r="CQ360" s="224"/>
      <c r="CR360" s="224"/>
      <c r="CS360" s="224"/>
      <c r="CT360" s="224"/>
      <c r="CU360" s="224"/>
      <c r="CV360" s="224"/>
      <c r="CW360" s="224"/>
      <c r="CX360" s="224"/>
      <c r="CY360" s="224"/>
      <c r="CZ360" s="224"/>
      <c r="DA360" s="224"/>
      <c r="DB360" s="224"/>
      <c r="DC360" s="224"/>
      <c r="DD360" s="224"/>
      <c r="DE360" s="224"/>
      <c r="DF360" s="224"/>
      <c r="DG360" s="224"/>
      <c r="DH360" s="224"/>
      <c r="DI360" s="224"/>
      <c r="DJ360" s="224"/>
      <c r="DK360" s="224"/>
      <c r="DL360" s="224"/>
      <c r="DM360" s="224"/>
      <c r="DN360" s="224"/>
      <c r="DO360" s="224"/>
      <c r="DP360" s="224"/>
      <c r="DQ360" s="224"/>
      <c r="DR360" s="224"/>
      <c r="DS360" s="224"/>
    </row>
    <row r="361" spans="1:123" ht="24" customHeight="1" x14ac:dyDescent="0.25">
      <c r="A361" s="278"/>
      <c r="B361" s="100"/>
      <c r="C361" s="137" t="s">
        <v>604</v>
      </c>
      <c r="D361" s="101"/>
      <c r="E361" s="102"/>
      <c r="F361" s="103"/>
      <c r="G361" s="279"/>
    </row>
    <row r="362" spans="1:123" s="223" customFormat="1" ht="24" customHeight="1" x14ac:dyDescent="0.25">
      <c r="A362" s="218" t="str">
        <f t="shared" ref="A362:A375" si="106">IFERROR(VLOOKUP(C362,Tabla_Insumos,4,FALSE),"")</f>
        <v/>
      </c>
      <c r="B362" s="216" t="str">
        <f>IFERROR(VLOOKUP(C362,Tabla_Insumos,5,FALSE),"")</f>
        <v/>
      </c>
      <c r="C362" s="217"/>
      <c r="D362" s="218" t="str">
        <f t="shared" ref="D362:D375" si="107">IFERROR(VLOOKUP(C362,Tabla_Insumos,2,FALSE),"")</f>
        <v/>
      </c>
      <c r="E362" s="219"/>
      <c r="F362" s="220">
        <f t="shared" ref="F362:F375" si="108">IFERROR(VLOOKUP(C362,Tabla_Insumos,3,FALSE),0)</f>
        <v>0</v>
      </c>
      <c r="G362" s="280">
        <f>ROUND(E362*F362,2)</f>
        <v>0</v>
      </c>
    </row>
    <row r="363" spans="1:123" s="223" customFormat="1" ht="24" customHeight="1" x14ac:dyDescent="0.25">
      <c r="A363" s="218" t="str">
        <f t="shared" si="106"/>
        <v/>
      </c>
      <c r="B363" s="216" t="str">
        <f t="shared" ref="B363:B375" si="109">IFERROR(VLOOKUP(C363,Tabla_Insumos,5,FALSE),"")</f>
        <v/>
      </c>
      <c r="C363" s="217"/>
      <c r="D363" s="218" t="str">
        <f t="shared" si="107"/>
        <v/>
      </c>
      <c r="E363" s="219"/>
      <c r="F363" s="220">
        <f t="shared" si="108"/>
        <v>0</v>
      </c>
      <c r="G363" s="280">
        <f t="shared" ref="G363:G375" si="110">ROUND(E363*F363,2)</f>
        <v>0</v>
      </c>
    </row>
    <row r="364" spans="1:123" s="223" customFormat="1" ht="24" customHeight="1" x14ac:dyDescent="0.25">
      <c r="A364" s="218" t="str">
        <f t="shared" si="106"/>
        <v/>
      </c>
      <c r="B364" s="216" t="str">
        <f t="shared" si="109"/>
        <v/>
      </c>
      <c r="C364" s="217"/>
      <c r="D364" s="218" t="str">
        <f t="shared" si="107"/>
        <v/>
      </c>
      <c r="E364" s="219"/>
      <c r="F364" s="220">
        <f t="shared" si="108"/>
        <v>0</v>
      </c>
      <c r="G364" s="280">
        <f t="shared" si="110"/>
        <v>0</v>
      </c>
    </row>
    <row r="365" spans="1:123" s="223" customFormat="1" ht="24" customHeight="1" x14ac:dyDescent="0.25">
      <c r="A365" s="218" t="str">
        <f t="shared" si="106"/>
        <v/>
      </c>
      <c r="B365" s="216" t="str">
        <f t="shared" si="109"/>
        <v/>
      </c>
      <c r="C365" s="217"/>
      <c r="D365" s="218" t="str">
        <f t="shared" si="107"/>
        <v/>
      </c>
      <c r="E365" s="219"/>
      <c r="F365" s="220">
        <f t="shared" si="108"/>
        <v>0</v>
      </c>
      <c r="G365" s="280">
        <f t="shared" si="110"/>
        <v>0</v>
      </c>
    </row>
    <row r="366" spans="1:123" s="223" customFormat="1" ht="24" customHeight="1" x14ac:dyDescent="0.25">
      <c r="A366" s="218" t="str">
        <f t="shared" si="106"/>
        <v/>
      </c>
      <c r="B366" s="216" t="str">
        <f t="shared" si="109"/>
        <v/>
      </c>
      <c r="C366" s="217"/>
      <c r="D366" s="218" t="str">
        <f t="shared" si="107"/>
        <v/>
      </c>
      <c r="E366" s="219"/>
      <c r="F366" s="220">
        <f t="shared" si="108"/>
        <v>0</v>
      </c>
      <c r="G366" s="280">
        <f t="shared" si="110"/>
        <v>0</v>
      </c>
    </row>
    <row r="367" spans="1:123" s="223" customFormat="1" ht="24" customHeight="1" x14ac:dyDescent="0.25">
      <c r="A367" s="218" t="str">
        <f t="shared" si="106"/>
        <v/>
      </c>
      <c r="B367" s="216" t="str">
        <f t="shared" si="109"/>
        <v/>
      </c>
      <c r="C367" s="217"/>
      <c r="D367" s="218" t="str">
        <f t="shared" si="107"/>
        <v/>
      </c>
      <c r="E367" s="219"/>
      <c r="F367" s="220">
        <f t="shared" si="108"/>
        <v>0</v>
      </c>
      <c r="G367" s="280">
        <f t="shared" si="110"/>
        <v>0</v>
      </c>
    </row>
    <row r="368" spans="1:123" s="223" customFormat="1" ht="24" customHeight="1" x14ac:dyDescent="0.25">
      <c r="A368" s="218" t="str">
        <f t="shared" si="106"/>
        <v/>
      </c>
      <c r="B368" s="216" t="str">
        <f t="shared" si="109"/>
        <v/>
      </c>
      <c r="C368" s="217"/>
      <c r="D368" s="218" t="str">
        <f t="shared" si="107"/>
        <v/>
      </c>
      <c r="E368" s="219"/>
      <c r="F368" s="220">
        <f t="shared" si="108"/>
        <v>0</v>
      </c>
      <c r="G368" s="280">
        <f t="shared" si="110"/>
        <v>0</v>
      </c>
    </row>
    <row r="369" spans="1:7" s="223" customFormat="1" ht="24" customHeight="1" x14ac:dyDescent="0.25">
      <c r="A369" s="218" t="str">
        <f t="shared" si="106"/>
        <v/>
      </c>
      <c r="B369" s="216" t="str">
        <f t="shared" si="109"/>
        <v/>
      </c>
      <c r="C369" s="217"/>
      <c r="D369" s="218" t="str">
        <f t="shared" si="107"/>
        <v/>
      </c>
      <c r="E369" s="219"/>
      <c r="F369" s="220">
        <f t="shared" si="108"/>
        <v>0</v>
      </c>
      <c r="G369" s="280">
        <f t="shared" si="110"/>
        <v>0</v>
      </c>
    </row>
    <row r="370" spans="1:7" s="223" customFormat="1" ht="24" customHeight="1" x14ac:dyDescent="0.25">
      <c r="A370" s="218" t="str">
        <f t="shared" si="106"/>
        <v/>
      </c>
      <c r="B370" s="216" t="str">
        <f t="shared" si="109"/>
        <v/>
      </c>
      <c r="C370" s="217"/>
      <c r="D370" s="218" t="str">
        <f t="shared" si="107"/>
        <v/>
      </c>
      <c r="E370" s="219"/>
      <c r="F370" s="220">
        <f t="shared" si="108"/>
        <v>0</v>
      </c>
      <c r="G370" s="280">
        <f t="shared" si="110"/>
        <v>0</v>
      </c>
    </row>
    <row r="371" spans="1:7" s="223" customFormat="1" ht="24" customHeight="1" x14ac:dyDescent="0.25">
      <c r="A371" s="218" t="str">
        <f t="shared" si="106"/>
        <v/>
      </c>
      <c r="B371" s="216" t="str">
        <f t="shared" si="109"/>
        <v/>
      </c>
      <c r="C371" s="217"/>
      <c r="D371" s="218" t="str">
        <f t="shared" si="107"/>
        <v/>
      </c>
      <c r="E371" s="219"/>
      <c r="F371" s="220">
        <f t="shared" si="108"/>
        <v>0</v>
      </c>
      <c r="G371" s="280">
        <f t="shared" si="110"/>
        <v>0</v>
      </c>
    </row>
    <row r="372" spans="1:7" s="223" customFormat="1" ht="24" customHeight="1" x14ac:dyDescent="0.25">
      <c r="A372" s="218" t="str">
        <f t="shared" si="106"/>
        <v/>
      </c>
      <c r="B372" s="216" t="str">
        <f t="shared" si="109"/>
        <v/>
      </c>
      <c r="C372" s="217"/>
      <c r="D372" s="218" t="str">
        <f t="shared" si="107"/>
        <v/>
      </c>
      <c r="E372" s="219"/>
      <c r="F372" s="220">
        <f t="shared" si="108"/>
        <v>0</v>
      </c>
      <c r="G372" s="280">
        <f t="shared" si="110"/>
        <v>0</v>
      </c>
    </row>
    <row r="373" spans="1:7" s="223" customFormat="1" ht="24" customHeight="1" x14ac:dyDescent="0.25">
      <c r="A373" s="218" t="str">
        <f t="shared" si="106"/>
        <v/>
      </c>
      <c r="B373" s="216" t="str">
        <f t="shared" si="109"/>
        <v/>
      </c>
      <c r="C373" s="217"/>
      <c r="D373" s="218" t="str">
        <f t="shared" si="107"/>
        <v/>
      </c>
      <c r="E373" s="219"/>
      <c r="F373" s="220">
        <f t="shared" si="108"/>
        <v>0</v>
      </c>
      <c r="G373" s="280">
        <f t="shared" si="110"/>
        <v>0</v>
      </c>
    </row>
    <row r="374" spans="1:7" s="223" customFormat="1" ht="24" customHeight="1" x14ac:dyDescent="0.25">
      <c r="A374" s="218" t="str">
        <f t="shared" si="106"/>
        <v/>
      </c>
      <c r="B374" s="216" t="str">
        <f t="shared" si="109"/>
        <v/>
      </c>
      <c r="C374" s="217"/>
      <c r="D374" s="218" t="str">
        <f t="shared" si="107"/>
        <v/>
      </c>
      <c r="E374" s="219"/>
      <c r="F374" s="220">
        <f t="shared" si="108"/>
        <v>0</v>
      </c>
      <c r="G374" s="280">
        <f t="shared" si="110"/>
        <v>0</v>
      </c>
    </row>
    <row r="375" spans="1:7" s="223" customFormat="1" ht="24" customHeight="1" x14ac:dyDescent="0.25">
      <c r="A375" s="218" t="str">
        <f t="shared" si="106"/>
        <v/>
      </c>
      <c r="B375" s="216" t="str">
        <f t="shared" si="109"/>
        <v/>
      </c>
      <c r="C375" s="217"/>
      <c r="D375" s="218" t="str">
        <f t="shared" si="107"/>
        <v/>
      </c>
      <c r="E375" s="219"/>
      <c r="F375" s="221">
        <f t="shared" si="108"/>
        <v>0</v>
      </c>
      <c r="G375" s="280">
        <f t="shared" si="110"/>
        <v>0</v>
      </c>
    </row>
    <row r="376" spans="1:7" ht="24" customHeight="1" x14ac:dyDescent="0.25">
      <c r="A376" s="281"/>
      <c r="D376" s="94"/>
      <c r="E376" s="95"/>
      <c r="F376" s="267" t="s">
        <v>31</v>
      </c>
      <c r="G376" s="282">
        <f>SUBTOTAL(9,G362:G375)</f>
        <v>0</v>
      </c>
    </row>
    <row r="377" spans="1:7" ht="24" customHeight="1" x14ac:dyDescent="0.25">
      <c r="A377" s="281"/>
      <c r="C377" s="104" t="s">
        <v>605</v>
      </c>
      <c r="D377" s="94"/>
      <c r="E377" s="95"/>
      <c r="G377" s="283"/>
    </row>
    <row r="378" spans="1:7" s="223" customFormat="1" ht="24" customHeight="1" x14ac:dyDescent="0.25">
      <c r="A378" s="218" t="str">
        <f t="shared" ref="A378:A385" si="111">IFERROR(VLOOKUP(C378,Tabla_Insumos,4,FALSE),"")</f>
        <v/>
      </c>
      <c r="B378" s="216">
        <f t="shared" ref="B378:B385" si="112">IFERROR(VLOOKUP(A378,Tabla_Indices,5,FALSE),"")</f>
        <v>0</v>
      </c>
      <c r="C378" s="217"/>
      <c r="D378" s="218" t="str">
        <f t="shared" ref="D378:D385" si="113">IFERROR(VLOOKUP(C378,Tabla_Insumos,2,FALSE),"")</f>
        <v/>
      </c>
      <c r="E378" s="219"/>
      <c r="F378" s="222">
        <f t="shared" ref="F378:F385" si="114">IFERROR(VLOOKUP(C378,Tabla_Insumos,3,FALSE),0)</f>
        <v>0</v>
      </c>
      <c r="G378" s="280">
        <f>ROUND(E378*F378,2)</f>
        <v>0</v>
      </c>
    </row>
    <row r="379" spans="1:7" s="223" customFormat="1" ht="24" customHeight="1" x14ac:dyDescent="0.25">
      <c r="A379" s="218" t="str">
        <f t="shared" si="111"/>
        <v/>
      </c>
      <c r="B379" s="216">
        <f t="shared" si="112"/>
        <v>0</v>
      </c>
      <c r="C379" s="217"/>
      <c r="D379" s="218" t="str">
        <f t="shared" si="113"/>
        <v/>
      </c>
      <c r="E379" s="219"/>
      <c r="F379" s="222">
        <f t="shared" si="114"/>
        <v>0</v>
      </c>
      <c r="G379" s="280">
        <f>ROUND(E379*F379,2)</f>
        <v>0</v>
      </c>
    </row>
    <row r="380" spans="1:7" s="223" customFormat="1" ht="24" customHeight="1" x14ac:dyDescent="0.25">
      <c r="A380" s="218" t="str">
        <f t="shared" si="111"/>
        <v/>
      </c>
      <c r="B380" s="216">
        <f t="shared" si="112"/>
        <v>0</v>
      </c>
      <c r="C380" s="217"/>
      <c r="D380" s="218" t="str">
        <f t="shared" si="113"/>
        <v/>
      </c>
      <c r="E380" s="219"/>
      <c r="F380" s="222">
        <f t="shared" si="114"/>
        <v>0</v>
      </c>
      <c r="G380" s="280">
        <f t="shared" ref="G380:G385" si="115">ROUND(E380*F380,2)</f>
        <v>0</v>
      </c>
    </row>
    <row r="381" spans="1:7" s="223" customFormat="1" ht="24" customHeight="1" x14ac:dyDescent="0.25">
      <c r="A381" s="218" t="str">
        <f t="shared" si="111"/>
        <v/>
      </c>
      <c r="B381" s="216">
        <f t="shared" si="112"/>
        <v>0</v>
      </c>
      <c r="C381" s="217"/>
      <c r="D381" s="218" t="str">
        <f t="shared" si="113"/>
        <v/>
      </c>
      <c r="E381" s="219"/>
      <c r="F381" s="222">
        <f t="shared" si="114"/>
        <v>0</v>
      </c>
      <c r="G381" s="280">
        <f t="shared" si="115"/>
        <v>0</v>
      </c>
    </row>
    <row r="382" spans="1:7" s="223" customFormat="1" ht="24" customHeight="1" x14ac:dyDescent="0.25">
      <c r="A382" s="218" t="str">
        <f t="shared" si="111"/>
        <v/>
      </c>
      <c r="B382" s="216">
        <f t="shared" si="112"/>
        <v>0</v>
      </c>
      <c r="C382" s="217"/>
      <c r="D382" s="218" t="str">
        <f t="shared" si="113"/>
        <v/>
      </c>
      <c r="E382" s="219"/>
      <c r="F382" s="220">
        <f t="shared" si="114"/>
        <v>0</v>
      </c>
      <c r="G382" s="280">
        <f t="shared" si="115"/>
        <v>0</v>
      </c>
    </row>
    <row r="383" spans="1:7" s="223" customFormat="1" ht="24" customHeight="1" x14ac:dyDescent="0.25">
      <c r="A383" s="218" t="str">
        <f t="shared" si="111"/>
        <v/>
      </c>
      <c r="B383" s="216">
        <f t="shared" si="112"/>
        <v>0</v>
      </c>
      <c r="C383" s="217"/>
      <c r="D383" s="218" t="str">
        <f t="shared" si="113"/>
        <v/>
      </c>
      <c r="E383" s="219"/>
      <c r="F383" s="220">
        <f t="shared" si="114"/>
        <v>0</v>
      </c>
      <c r="G383" s="280">
        <f t="shared" si="115"/>
        <v>0</v>
      </c>
    </row>
    <row r="384" spans="1:7" s="223" customFormat="1" ht="24" customHeight="1" x14ac:dyDescent="0.25">
      <c r="A384" s="218" t="str">
        <f t="shared" si="111"/>
        <v/>
      </c>
      <c r="B384" s="216">
        <f t="shared" si="112"/>
        <v>0</v>
      </c>
      <c r="C384" s="217"/>
      <c r="D384" s="218" t="str">
        <f t="shared" si="113"/>
        <v/>
      </c>
      <c r="E384" s="219"/>
      <c r="F384" s="220">
        <f t="shared" si="114"/>
        <v>0</v>
      </c>
      <c r="G384" s="280">
        <f t="shared" si="115"/>
        <v>0</v>
      </c>
    </row>
    <row r="385" spans="1:7" s="223" customFormat="1" ht="24" customHeight="1" x14ac:dyDescent="0.25">
      <c r="A385" s="218" t="str">
        <f t="shared" si="111"/>
        <v/>
      </c>
      <c r="B385" s="216">
        <f t="shared" si="112"/>
        <v>0</v>
      </c>
      <c r="C385" s="217"/>
      <c r="D385" s="218" t="str">
        <f t="shared" si="113"/>
        <v/>
      </c>
      <c r="E385" s="219"/>
      <c r="F385" s="220">
        <f t="shared" si="114"/>
        <v>0</v>
      </c>
      <c r="G385" s="280">
        <f t="shared" si="115"/>
        <v>0</v>
      </c>
    </row>
    <row r="386" spans="1:7" ht="24" customHeight="1" x14ac:dyDescent="0.25">
      <c r="A386" s="281"/>
      <c r="D386" s="94"/>
      <c r="E386" s="95"/>
      <c r="F386" s="267" t="s">
        <v>32</v>
      </c>
      <c r="G386" s="282">
        <f>SUBTOTAL(9,G378:G385)</f>
        <v>0</v>
      </c>
    </row>
    <row r="387" spans="1:7" ht="24" customHeight="1" x14ac:dyDescent="0.25">
      <c r="A387" s="281"/>
      <c r="C387" s="104" t="s">
        <v>606</v>
      </c>
      <c r="D387" s="94"/>
      <c r="E387" s="95"/>
      <c r="G387" s="283"/>
    </row>
    <row r="388" spans="1:7" s="223" customFormat="1" ht="24" customHeight="1" x14ac:dyDescent="0.25">
      <c r="A388" s="218" t="str">
        <f t="shared" ref="A388:A396" si="116">IFERROR(VLOOKUP(C388,Tabla_Insumos,4,FALSE),"")</f>
        <v/>
      </c>
      <c r="B388" s="216" t="str">
        <f t="shared" ref="B388:B396" si="117">IFERROR(VLOOKUP(C388,Tabla_Insumos,5,FALSE),"")</f>
        <v/>
      </c>
      <c r="C388" s="217"/>
      <c r="D388" s="218" t="str">
        <f t="shared" ref="D388:D396" si="118">IFERROR(VLOOKUP(C388,Tabla_Insumos,2,FALSE),"")</f>
        <v/>
      </c>
      <c r="E388" s="219"/>
      <c r="F388" s="220">
        <f t="shared" ref="F388:F396" si="119">IFERROR(VLOOKUP(C388,Tabla_Insumos,3,FALSE),0)</f>
        <v>0</v>
      </c>
      <c r="G388" s="280">
        <f t="shared" ref="G388:G396" si="120">ROUND(E388*F388,2)</f>
        <v>0</v>
      </c>
    </row>
    <row r="389" spans="1:7" s="223" customFormat="1" ht="24" customHeight="1" x14ac:dyDescent="0.25">
      <c r="A389" s="218" t="str">
        <f t="shared" si="116"/>
        <v/>
      </c>
      <c r="B389" s="216" t="str">
        <f t="shared" si="117"/>
        <v/>
      </c>
      <c r="C389" s="217"/>
      <c r="D389" s="218" t="str">
        <f t="shared" si="118"/>
        <v/>
      </c>
      <c r="E389" s="219"/>
      <c r="F389" s="220">
        <f t="shared" si="119"/>
        <v>0</v>
      </c>
      <c r="G389" s="280">
        <f t="shared" si="120"/>
        <v>0</v>
      </c>
    </row>
    <row r="390" spans="1:7" s="223" customFormat="1" ht="24" customHeight="1" x14ac:dyDescent="0.25">
      <c r="A390" s="218" t="str">
        <f t="shared" si="116"/>
        <v/>
      </c>
      <c r="B390" s="216" t="str">
        <f t="shared" si="117"/>
        <v/>
      </c>
      <c r="C390" s="217"/>
      <c r="D390" s="218" t="str">
        <f t="shared" si="118"/>
        <v/>
      </c>
      <c r="E390" s="219"/>
      <c r="F390" s="220">
        <f t="shared" si="119"/>
        <v>0</v>
      </c>
      <c r="G390" s="280">
        <f t="shared" si="120"/>
        <v>0</v>
      </c>
    </row>
    <row r="391" spans="1:7" s="223" customFormat="1" ht="24" customHeight="1" x14ac:dyDescent="0.25">
      <c r="A391" s="218" t="str">
        <f t="shared" si="116"/>
        <v/>
      </c>
      <c r="B391" s="216" t="str">
        <f t="shared" si="117"/>
        <v/>
      </c>
      <c r="C391" s="217"/>
      <c r="D391" s="218" t="str">
        <f t="shared" si="118"/>
        <v/>
      </c>
      <c r="E391" s="219"/>
      <c r="F391" s="220">
        <f t="shared" si="119"/>
        <v>0</v>
      </c>
      <c r="G391" s="280">
        <f t="shared" si="120"/>
        <v>0</v>
      </c>
    </row>
    <row r="392" spans="1:7" s="223" customFormat="1" ht="24" customHeight="1" x14ac:dyDescent="0.25">
      <c r="A392" s="218" t="str">
        <f t="shared" si="116"/>
        <v/>
      </c>
      <c r="B392" s="216" t="str">
        <f t="shared" si="117"/>
        <v/>
      </c>
      <c r="C392" s="217"/>
      <c r="D392" s="218" t="str">
        <f t="shared" si="118"/>
        <v/>
      </c>
      <c r="E392" s="219"/>
      <c r="F392" s="220">
        <f t="shared" si="119"/>
        <v>0</v>
      </c>
      <c r="G392" s="280">
        <f t="shared" si="120"/>
        <v>0</v>
      </c>
    </row>
    <row r="393" spans="1:7" s="223" customFormat="1" ht="24" customHeight="1" x14ac:dyDescent="0.25">
      <c r="A393" s="218" t="str">
        <f t="shared" si="116"/>
        <v/>
      </c>
      <c r="B393" s="216" t="str">
        <f t="shared" si="117"/>
        <v/>
      </c>
      <c r="C393" s="217"/>
      <c r="D393" s="218" t="str">
        <f t="shared" si="118"/>
        <v/>
      </c>
      <c r="E393" s="219"/>
      <c r="F393" s="220">
        <f t="shared" si="119"/>
        <v>0</v>
      </c>
      <c r="G393" s="280">
        <f t="shared" si="120"/>
        <v>0</v>
      </c>
    </row>
    <row r="394" spans="1:7" s="223" customFormat="1" ht="24" customHeight="1" x14ac:dyDescent="0.25">
      <c r="A394" s="218" t="str">
        <f t="shared" si="116"/>
        <v/>
      </c>
      <c r="B394" s="216" t="str">
        <f t="shared" si="117"/>
        <v/>
      </c>
      <c r="C394" s="217"/>
      <c r="D394" s="218" t="str">
        <f t="shared" si="118"/>
        <v/>
      </c>
      <c r="E394" s="219"/>
      <c r="F394" s="220">
        <f t="shared" si="119"/>
        <v>0</v>
      </c>
      <c r="G394" s="280">
        <f t="shared" si="120"/>
        <v>0</v>
      </c>
    </row>
    <row r="395" spans="1:7" s="223" customFormat="1" ht="24" customHeight="1" x14ac:dyDescent="0.25">
      <c r="A395" s="218" t="str">
        <f t="shared" si="116"/>
        <v/>
      </c>
      <c r="B395" s="216" t="str">
        <f t="shared" si="117"/>
        <v/>
      </c>
      <c r="C395" s="217"/>
      <c r="D395" s="218" t="str">
        <f t="shared" si="118"/>
        <v/>
      </c>
      <c r="E395" s="219"/>
      <c r="F395" s="220">
        <f t="shared" si="119"/>
        <v>0</v>
      </c>
      <c r="G395" s="280">
        <f t="shared" si="120"/>
        <v>0</v>
      </c>
    </row>
    <row r="396" spans="1:7" s="223" customFormat="1" ht="24" customHeight="1" x14ac:dyDescent="0.25">
      <c r="A396" s="218" t="str">
        <f t="shared" si="116"/>
        <v/>
      </c>
      <c r="B396" s="216" t="str">
        <f t="shared" si="117"/>
        <v/>
      </c>
      <c r="C396" s="217"/>
      <c r="D396" s="218" t="str">
        <f t="shared" si="118"/>
        <v/>
      </c>
      <c r="E396" s="219"/>
      <c r="F396" s="220">
        <f t="shared" si="119"/>
        <v>0</v>
      </c>
      <c r="G396" s="280">
        <f t="shared" si="120"/>
        <v>0</v>
      </c>
    </row>
    <row r="397" spans="1:7" ht="24" customHeight="1" x14ac:dyDescent="0.25">
      <c r="A397" s="284"/>
      <c r="B397" s="94"/>
      <c r="D397" s="94"/>
      <c r="E397" s="95"/>
      <c r="F397" s="267" t="s">
        <v>33</v>
      </c>
      <c r="G397" s="282">
        <f>SUBTOTAL(9,G388:G396)</f>
        <v>0</v>
      </c>
    </row>
    <row r="398" spans="1:7" ht="24" customHeight="1" x14ac:dyDescent="0.25">
      <c r="A398" s="285"/>
      <c r="B398" s="94"/>
      <c r="D398" s="94"/>
      <c r="E398" s="95"/>
      <c r="G398" s="283"/>
    </row>
    <row r="399" spans="1:7" ht="24" customHeight="1" x14ac:dyDescent="0.25">
      <c r="A399" s="286" t="str">
        <f>B357</f>
        <v>1.5.3</v>
      </c>
      <c r="B399" s="287" t="str">
        <f>C357</f>
        <v>Medidas de Seguridad</v>
      </c>
      <c r="C399" s="101"/>
      <c r="D399" s="101" t="s">
        <v>34</v>
      </c>
      <c r="E399" s="102"/>
      <c r="F399" s="289" t="s">
        <v>35</v>
      </c>
      <c r="G399" s="288">
        <f>SUBTOTAL(9,G362:G398)</f>
        <v>0</v>
      </c>
    </row>
    <row r="401" spans="1:123" ht="24" customHeight="1" x14ac:dyDescent="0.25">
      <c r="A401" s="268" t="s">
        <v>37</v>
      </c>
      <c r="B401" s="269"/>
      <c r="C401" s="269"/>
      <c r="D401" s="269"/>
      <c r="E401" s="269"/>
      <c r="F401" s="269"/>
      <c r="G401" s="270"/>
    </row>
    <row r="402" spans="1:123" ht="24" customHeight="1" x14ac:dyDescent="0.25">
      <c r="A402" s="271" t="s">
        <v>602</v>
      </c>
      <c r="B402" s="90" t="str">
        <f>Comitente</f>
        <v>SUBSECRETARIA DE ARQUITECTURA</v>
      </c>
      <c r="C402" s="86"/>
      <c r="D402" s="91"/>
      <c r="E402" s="91"/>
      <c r="F402" s="92"/>
      <c r="G402" s="272"/>
    </row>
    <row r="403" spans="1:123" ht="24" customHeight="1" x14ac:dyDescent="0.25">
      <c r="A403" s="271" t="s">
        <v>603</v>
      </c>
      <c r="B403" s="90">
        <f>Contratista</f>
        <v>0</v>
      </c>
      <c r="C403" s="87"/>
      <c r="D403" s="87"/>
      <c r="E403" s="87"/>
      <c r="F403" s="93"/>
      <c r="G403" s="273"/>
    </row>
    <row r="404" spans="1:123" ht="24" customHeight="1" x14ac:dyDescent="0.25">
      <c r="A404" s="271" t="s">
        <v>24</v>
      </c>
      <c r="B404" s="90" t="str">
        <f>Obra</f>
        <v>PERFORACION DE POZO DE AGUA Y CONST. DE SALA DE BOMBA ESC. AGROIND. 25 DE MAYO</v>
      </c>
      <c r="C404" s="87"/>
      <c r="D404" s="87"/>
      <c r="E404" s="87"/>
      <c r="F404" s="93" t="s">
        <v>38</v>
      </c>
      <c r="G404" s="274">
        <f>Fecha_Base</f>
        <v>0</v>
      </c>
    </row>
    <row r="405" spans="1:123" ht="24" customHeight="1" x14ac:dyDescent="0.25">
      <c r="A405" s="275" t="s">
        <v>601</v>
      </c>
      <c r="B405" s="88" t="str">
        <f>Ubicación</f>
        <v>Calle San Martin s/n - 25 de Mayo</v>
      </c>
      <c r="C405" s="88"/>
      <c r="D405" s="94"/>
      <c r="E405" s="95"/>
      <c r="G405" s="276"/>
    </row>
    <row r="406" spans="1:123" ht="24" customHeight="1" x14ac:dyDescent="0.25">
      <c r="A406" s="275" t="s">
        <v>39</v>
      </c>
      <c r="B406" s="97">
        <f>IFERROR(VALUE(LEFT(B407,FIND(".",B407)-1)),"")</f>
        <v>2</v>
      </c>
      <c r="C406" s="89" t="str">
        <f>IFERROR(VLOOKUP(B406,Tabla_CyP,2,FALSE),"")</f>
        <v>MOVIMIENTO DE SUELOS</v>
      </c>
      <c r="E406" s="95"/>
      <c r="G406" s="276"/>
    </row>
    <row r="407" spans="1:123" ht="24" customHeight="1" x14ac:dyDescent="0.25">
      <c r="A407" s="275" t="s">
        <v>25</v>
      </c>
      <c r="B407" s="98" t="str">
        <f>IFERROR(VLOOKUP(COUNTIF($A$1:A407,"ANALISIS DE PRECIOS"),Tabla_NumeroItem,2,FALSE),"")</f>
        <v>2.1</v>
      </c>
      <c r="C407" s="89" t="str">
        <f>IFERROR(VLOOKUP(B407,Tabla_CyP,2,FALSE),"")</f>
        <v>Relleno Bajo Contrapiso</v>
      </c>
      <c r="D407" s="94"/>
      <c r="E407" s="95"/>
      <c r="F407" s="93" t="s">
        <v>26</v>
      </c>
      <c r="G407" s="277" t="str">
        <f>IFERROR(VLOOKUP(B407,Tabla_CyP,4,FALSE),"")</f>
        <v>m3</v>
      </c>
    </row>
    <row r="408" spans="1:123" ht="24" customHeight="1" x14ac:dyDescent="0.25">
      <c r="A408" s="275"/>
      <c r="B408" s="88"/>
      <c r="D408" s="94"/>
      <c r="E408" s="95"/>
      <c r="G408" s="276"/>
    </row>
    <row r="409" spans="1:123" ht="24" customHeight="1" x14ac:dyDescent="0.25">
      <c r="A409" s="338" t="s">
        <v>507</v>
      </c>
      <c r="B409" s="339"/>
      <c r="C409" s="340" t="s">
        <v>0</v>
      </c>
      <c r="D409" s="340" t="s">
        <v>27</v>
      </c>
      <c r="E409" s="342" t="s">
        <v>28</v>
      </c>
      <c r="F409" s="344" t="s">
        <v>29</v>
      </c>
      <c r="G409" s="344" t="s">
        <v>30</v>
      </c>
    </row>
    <row r="410" spans="1:123" s="94" customFormat="1" ht="24" customHeight="1" x14ac:dyDescent="0.25">
      <c r="A410" s="99" t="s">
        <v>508</v>
      </c>
      <c r="B410" s="99" t="s">
        <v>509</v>
      </c>
      <c r="C410" s="341"/>
      <c r="D410" s="341"/>
      <c r="E410" s="343"/>
      <c r="F410" s="345"/>
      <c r="G410" s="345"/>
      <c r="H410" s="224"/>
      <c r="I410" s="224"/>
      <c r="J410" s="224"/>
      <c r="K410" s="224"/>
      <c r="L410" s="224"/>
      <c r="M410" s="224"/>
      <c r="N410" s="224"/>
      <c r="O410" s="224"/>
      <c r="P410" s="224"/>
      <c r="Q410" s="224"/>
      <c r="R410" s="224"/>
      <c r="S410" s="224"/>
      <c r="T410" s="224"/>
      <c r="U410" s="224"/>
      <c r="V410" s="224"/>
      <c r="W410" s="224"/>
      <c r="X410" s="224"/>
      <c r="Y410" s="224"/>
      <c r="Z410" s="224"/>
      <c r="AA410" s="224"/>
      <c r="AB410" s="224"/>
      <c r="AC410" s="224"/>
      <c r="AD410" s="224"/>
      <c r="AE410" s="224"/>
      <c r="AF410" s="224"/>
      <c r="AG410" s="224"/>
      <c r="AH410" s="224"/>
      <c r="AI410" s="224"/>
      <c r="AJ410" s="224"/>
      <c r="AK410" s="224"/>
      <c r="AL410" s="224"/>
      <c r="AM410" s="224"/>
      <c r="AN410" s="224"/>
      <c r="AO410" s="224"/>
      <c r="AP410" s="224"/>
      <c r="AQ410" s="224"/>
      <c r="AR410" s="224"/>
      <c r="AS410" s="224"/>
      <c r="AT410" s="224"/>
      <c r="AU410" s="224"/>
      <c r="AV410" s="224"/>
      <c r="AW410" s="224"/>
      <c r="AX410" s="224"/>
      <c r="AY410" s="224"/>
      <c r="AZ410" s="224"/>
      <c r="BA410" s="224"/>
      <c r="BB410" s="224"/>
      <c r="BC410" s="224"/>
      <c r="BD410" s="224"/>
      <c r="BE410" s="224"/>
      <c r="BF410" s="224"/>
      <c r="BG410" s="224"/>
      <c r="BH410" s="224"/>
      <c r="BI410" s="224"/>
      <c r="BJ410" s="224"/>
      <c r="BK410" s="224"/>
      <c r="BL410" s="224"/>
      <c r="BM410" s="224"/>
      <c r="BN410" s="224"/>
      <c r="BO410" s="224"/>
      <c r="BP410" s="224"/>
      <c r="BQ410" s="224"/>
      <c r="BR410" s="224"/>
      <c r="BS410" s="224"/>
      <c r="BT410" s="224"/>
      <c r="BU410" s="224"/>
      <c r="BV410" s="224"/>
      <c r="BW410" s="224"/>
      <c r="BX410" s="224"/>
      <c r="BY410" s="224"/>
      <c r="BZ410" s="224"/>
      <c r="CA410" s="224"/>
      <c r="CB410" s="224"/>
      <c r="CC410" s="224"/>
      <c r="CD410" s="224"/>
      <c r="CE410" s="224"/>
      <c r="CF410" s="224"/>
      <c r="CG410" s="224"/>
      <c r="CH410" s="224"/>
      <c r="CI410" s="224"/>
      <c r="CJ410" s="224"/>
      <c r="CK410" s="224"/>
      <c r="CL410" s="224"/>
      <c r="CM410" s="224"/>
      <c r="CN410" s="224"/>
      <c r="CO410" s="224"/>
      <c r="CP410" s="224"/>
      <c r="CQ410" s="224"/>
      <c r="CR410" s="224"/>
      <c r="CS410" s="224"/>
      <c r="CT410" s="224"/>
      <c r="CU410" s="224"/>
      <c r="CV410" s="224"/>
      <c r="CW410" s="224"/>
      <c r="CX410" s="224"/>
      <c r="CY410" s="224"/>
      <c r="CZ410" s="224"/>
      <c r="DA410" s="224"/>
      <c r="DB410" s="224"/>
      <c r="DC410" s="224"/>
      <c r="DD410" s="224"/>
      <c r="DE410" s="224"/>
      <c r="DF410" s="224"/>
      <c r="DG410" s="224"/>
      <c r="DH410" s="224"/>
      <c r="DI410" s="224"/>
      <c r="DJ410" s="224"/>
      <c r="DK410" s="224"/>
      <c r="DL410" s="224"/>
      <c r="DM410" s="224"/>
      <c r="DN410" s="224"/>
      <c r="DO410" s="224"/>
      <c r="DP410" s="224"/>
      <c r="DQ410" s="224"/>
      <c r="DR410" s="224"/>
      <c r="DS410" s="224"/>
    </row>
    <row r="411" spans="1:123" ht="24" customHeight="1" x14ac:dyDescent="0.25">
      <c r="A411" s="278"/>
      <c r="B411" s="100"/>
      <c r="C411" s="137" t="s">
        <v>604</v>
      </c>
      <c r="D411" s="101"/>
      <c r="E411" s="102"/>
      <c r="F411" s="103"/>
      <c r="G411" s="279"/>
    </row>
    <row r="412" spans="1:123" s="223" customFormat="1" ht="24" customHeight="1" x14ac:dyDescent="0.25">
      <c r="A412" s="218" t="str">
        <f t="shared" ref="A412:A425" si="121">IFERROR(VLOOKUP(C412,Tabla_Insumos,4,FALSE),"")</f>
        <v/>
      </c>
      <c r="B412" s="216" t="str">
        <f>IFERROR(VLOOKUP(C412,Tabla_Insumos,5,FALSE),"")</f>
        <v/>
      </c>
      <c r="C412" s="217"/>
      <c r="D412" s="218" t="str">
        <f t="shared" ref="D412:D425" si="122">IFERROR(VLOOKUP(C412,Tabla_Insumos,2,FALSE),"")</f>
        <v/>
      </c>
      <c r="E412" s="219"/>
      <c r="F412" s="220">
        <f t="shared" ref="F412:F425" si="123">IFERROR(VLOOKUP(C412,Tabla_Insumos,3,FALSE),0)</f>
        <v>0</v>
      </c>
      <c r="G412" s="280">
        <f>ROUND(E412*F412,2)</f>
        <v>0</v>
      </c>
    </row>
    <row r="413" spans="1:123" s="223" customFormat="1" ht="24" customHeight="1" x14ac:dyDescent="0.25">
      <c r="A413" s="218" t="str">
        <f t="shared" si="121"/>
        <v/>
      </c>
      <c r="B413" s="216" t="str">
        <f t="shared" ref="B413:B425" si="124">IFERROR(VLOOKUP(C413,Tabla_Insumos,5,FALSE),"")</f>
        <v/>
      </c>
      <c r="C413" s="217"/>
      <c r="D413" s="218" t="str">
        <f t="shared" si="122"/>
        <v/>
      </c>
      <c r="E413" s="219"/>
      <c r="F413" s="220">
        <f t="shared" si="123"/>
        <v>0</v>
      </c>
      <c r="G413" s="280">
        <f t="shared" ref="G413:G425" si="125">ROUND(E413*F413,2)</f>
        <v>0</v>
      </c>
    </row>
    <row r="414" spans="1:123" s="223" customFormat="1" ht="24" customHeight="1" x14ac:dyDescent="0.25">
      <c r="A414" s="218" t="str">
        <f t="shared" si="121"/>
        <v/>
      </c>
      <c r="B414" s="216" t="str">
        <f t="shared" si="124"/>
        <v/>
      </c>
      <c r="C414" s="217"/>
      <c r="D414" s="218" t="str">
        <f t="shared" si="122"/>
        <v/>
      </c>
      <c r="E414" s="219"/>
      <c r="F414" s="220">
        <f t="shared" si="123"/>
        <v>0</v>
      </c>
      <c r="G414" s="280">
        <f t="shared" si="125"/>
        <v>0</v>
      </c>
    </row>
    <row r="415" spans="1:123" s="223" customFormat="1" ht="24" customHeight="1" x14ac:dyDescent="0.25">
      <c r="A415" s="218" t="str">
        <f t="shared" si="121"/>
        <v/>
      </c>
      <c r="B415" s="216" t="str">
        <f t="shared" si="124"/>
        <v/>
      </c>
      <c r="C415" s="217"/>
      <c r="D415" s="218" t="str">
        <f t="shared" si="122"/>
        <v/>
      </c>
      <c r="E415" s="219"/>
      <c r="F415" s="220">
        <f t="shared" si="123"/>
        <v>0</v>
      </c>
      <c r="G415" s="280">
        <f t="shared" si="125"/>
        <v>0</v>
      </c>
    </row>
    <row r="416" spans="1:123" s="223" customFormat="1" ht="24" customHeight="1" x14ac:dyDescent="0.25">
      <c r="A416" s="218" t="str">
        <f t="shared" si="121"/>
        <v/>
      </c>
      <c r="B416" s="216" t="str">
        <f t="shared" si="124"/>
        <v/>
      </c>
      <c r="C416" s="217"/>
      <c r="D416" s="218" t="str">
        <f t="shared" si="122"/>
        <v/>
      </c>
      <c r="E416" s="219"/>
      <c r="F416" s="220">
        <f t="shared" si="123"/>
        <v>0</v>
      </c>
      <c r="G416" s="280">
        <f t="shared" si="125"/>
        <v>0</v>
      </c>
    </row>
    <row r="417" spans="1:7" s="223" customFormat="1" ht="24" customHeight="1" x14ac:dyDescent="0.25">
      <c r="A417" s="218" t="str">
        <f t="shared" si="121"/>
        <v/>
      </c>
      <c r="B417" s="216" t="str">
        <f t="shared" si="124"/>
        <v/>
      </c>
      <c r="C417" s="217"/>
      <c r="D417" s="218" t="str">
        <f t="shared" si="122"/>
        <v/>
      </c>
      <c r="E417" s="219"/>
      <c r="F417" s="220">
        <f t="shared" si="123"/>
        <v>0</v>
      </c>
      <c r="G417" s="280">
        <f t="shared" si="125"/>
        <v>0</v>
      </c>
    </row>
    <row r="418" spans="1:7" s="223" customFormat="1" ht="24" customHeight="1" x14ac:dyDescent="0.25">
      <c r="A418" s="218" t="str">
        <f t="shared" si="121"/>
        <v/>
      </c>
      <c r="B418" s="216" t="str">
        <f t="shared" si="124"/>
        <v/>
      </c>
      <c r="C418" s="217"/>
      <c r="D418" s="218" t="str">
        <f t="shared" si="122"/>
        <v/>
      </c>
      <c r="E418" s="219"/>
      <c r="F418" s="220">
        <f t="shared" si="123"/>
        <v>0</v>
      </c>
      <c r="G418" s="280">
        <f t="shared" si="125"/>
        <v>0</v>
      </c>
    </row>
    <row r="419" spans="1:7" s="223" customFormat="1" ht="24" customHeight="1" x14ac:dyDescent="0.25">
      <c r="A419" s="218" t="str">
        <f t="shared" si="121"/>
        <v/>
      </c>
      <c r="B419" s="216" t="str">
        <f t="shared" si="124"/>
        <v/>
      </c>
      <c r="C419" s="217"/>
      <c r="D419" s="218" t="str">
        <f t="shared" si="122"/>
        <v/>
      </c>
      <c r="E419" s="219"/>
      <c r="F419" s="220">
        <f t="shared" si="123"/>
        <v>0</v>
      </c>
      <c r="G419" s="280">
        <f t="shared" si="125"/>
        <v>0</v>
      </c>
    </row>
    <row r="420" spans="1:7" s="223" customFormat="1" ht="24" customHeight="1" x14ac:dyDescent="0.25">
      <c r="A420" s="218" t="str">
        <f t="shared" si="121"/>
        <v/>
      </c>
      <c r="B420" s="216" t="str">
        <f t="shared" si="124"/>
        <v/>
      </c>
      <c r="C420" s="217"/>
      <c r="D420" s="218" t="str">
        <f t="shared" si="122"/>
        <v/>
      </c>
      <c r="E420" s="219"/>
      <c r="F420" s="220">
        <f t="shared" si="123"/>
        <v>0</v>
      </c>
      <c r="G420" s="280">
        <f t="shared" si="125"/>
        <v>0</v>
      </c>
    </row>
    <row r="421" spans="1:7" s="223" customFormat="1" ht="24" customHeight="1" x14ac:dyDescent="0.25">
      <c r="A421" s="218" t="str">
        <f t="shared" si="121"/>
        <v/>
      </c>
      <c r="B421" s="216" t="str">
        <f t="shared" si="124"/>
        <v/>
      </c>
      <c r="C421" s="217"/>
      <c r="D421" s="218" t="str">
        <f t="shared" si="122"/>
        <v/>
      </c>
      <c r="E421" s="219"/>
      <c r="F421" s="220">
        <f t="shared" si="123"/>
        <v>0</v>
      </c>
      <c r="G421" s="280">
        <f t="shared" si="125"/>
        <v>0</v>
      </c>
    </row>
    <row r="422" spans="1:7" s="223" customFormat="1" ht="24" customHeight="1" x14ac:dyDescent="0.25">
      <c r="A422" s="218" t="str">
        <f t="shared" si="121"/>
        <v/>
      </c>
      <c r="B422" s="216" t="str">
        <f t="shared" si="124"/>
        <v/>
      </c>
      <c r="C422" s="217"/>
      <c r="D422" s="218" t="str">
        <f t="shared" si="122"/>
        <v/>
      </c>
      <c r="E422" s="219"/>
      <c r="F422" s="220">
        <f t="shared" si="123"/>
        <v>0</v>
      </c>
      <c r="G422" s="280">
        <f t="shared" si="125"/>
        <v>0</v>
      </c>
    </row>
    <row r="423" spans="1:7" s="223" customFormat="1" ht="24" customHeight="1" x14ac:dyDescent="0.25">
      <c r="A423" s="218" t="str">
        <f t="shared" si="121"/>
        <v/>
      </c>
      <c r="B423" s="216" t="str">
        <f t="shared" si="124"/>
        <v/>
      </c>
      <c r="C423" s="217"/>
      <c r="D423" s="218" t="str">
        <f t="shared" si="122"/>
        <v/>
      </c>
      <c r="E423" s="219"/>
      <c r="F423" s="220">
        <f t="shared" si="123"/>
        <v>0</v>
      </c>
      <c r="G423" s="280">
        <f t="shared" si="125"/>
        <v>0</v>
      </c>
    </row>
    <row r="424" spans="1:7" s="223" customFormat="1" ht="24" customHeight="1" x14ac:dyDescent="0.25">
      <c r="A424" s="218" t="str">
        <f t="shared" si="121"/>
        <v/>
      </c>
      <c r="B424" s="216" t="str">
        <f t="shared" si="124"/>
        <v/>
      </c>
      <c r="C424" s="217"/>
      <c r="D424" s="218" t="str">
        <f t="shared" si="122"/>
        <v/>
      </c>
      <c r="E424" s="219"/>
      <c r="F424" s="220">
        <f t="shared" si="123"/>
        <v>0</v>
      </c>
      <c r="G424" s="280">
        <f t="shared" si="125"/>
        <v>0</v>
      </c>
    </row>
    <row r="425" spans="1:7" s="223" customFormat="1" ht="24" customHeight="1" x14ac:dyDescent="0.25">
      <c r="A425" s="218" t="str">
        <f t="shared" si="121"/>
        <v/>
      </c>
      <c r="B425" s="216" t="str">
        <f t="shared" si="124"/>
        <v/>
      </c>
      <c r="C425" s="217"/>
      <c r="D425" s="218" t="str">
        <f t="shared" si="122"/>
        <v/>
      </c>
      <c r="E425" s="219"/>
      <c r="F425" s="221">
        <f t="shared" si="123"/>
        <v>0</v>
      </c>
      <c r="G425" s="280">
        <f t="shared" si="125"/>
        <v>0</v>
      </c>
    </row>
    <row r="426" spans="1:7" ht="24" customHeight="1" x14ac:dyDescent="0.25">
      <c r="A426" s="281"/>
      <c r="D426" s="94"/>
      <c r="E426" s="95"/>
      <c r="F426" s="267" t="s">
        <v>31</v>
      </c>
      <c r="G426" s="282">
        <f>SUBTOTAL(9,G412:G425)</f>
        <v>0</v>
      </c>
    </row>
    <row r="427" spans="1:7" ht="24" customHeight="1" x14ac:dyDescent="0.25">
      <c r="A427" s="281"/>
      <c r="C427" s="104" t="s">
        <v>605</v>
      </c>
      <c r="D427" s="94"/>
      <c r="E427" s="95"/>
      <c r="G427" s="283"/>
    </row>
    <row r="428" spans="1:7" s="223" customFormat="1" ht="24" customHeight="1" x14ac:dyDescent="0.25">
      <c r="A428" s="218" t="str">
        <f t="shared" ref="A428:A435" si="126">IFERROR(VLOOKUP(C428,Tabla_Insumos,4,FALSE),"")</f>
        <v/>
      </c>
      <c r="B428" s="216">
        <f t="shared" ref="B428:B435" si="127">IFERROR(VLOOKUP(A428,Tabla_Indices,5,FALSE),"")</f>
        <v>0</v>
      </c>
      <c r="C428" s="217"/>
      <c r="D428" s="218" t="str">
        <f t="shared" ref="D428:D435" si="128">IFERROR(VLOOKUP(C428,Tabla_Insumos,2,FALSE),"")</f>
        <v/>
      </c>
      <c r="E428" s="219"/>
      <c r="F428" s="222">
        <f t="shared" ref="F428:F435" si="129">IFERROR(VLOOKUP(C428,Tabla_Insumos,3,FALSE),0)</f>
        <v>0</v>
      </c>
      <c r="G428" s="280">
        <f>ROUND(E428*F428,2)</f>
        <v>0</v>
      </c>
    </row>
    <row r="429" spans="1:7" s="223" customFormat="1" ht="24" customHeight="1" x14ac:dyDescent="0.25">
      <c r="A429" s="218" t="str">
        <f t="shared" si="126"/>
        <v/>
      </c>
      <c r="B429" s="216">
        <f t="shared" si="127"/>
        <v>0</v>
      </c>
      <c r="C429" s="217"/>
      <c r="D429" s="218" t="str">
        <f t="shared" si="128"/>
        <v/>
      </c>
      <c r="E429" s="219"/>
      <c r="F429" s="222">
        <f t="shared" si="129"/>
        <v>0</v>
      </c>
      <c r="G429" s="280">
        <f>ROUND(E429*F429,2)</f>
        <v>0</v>
      </c>
    </row>
    <row r="430" spans="1:7" s="223" customFormat="1" ht="24" customHeight="1" x14ac:dyDescent="0.25">
      <c r="A430" s="218" t="str">
        <f t="shared" si="126"/>
        <v/>
      </c>
      <c r="B430" s="216">
        <f t="shared" si="127"/>
        <v>0</v>
      </c>
      <c r="C430" s="217"/>
      <c r="D430" s="218" t="str">
        <f t="shared" si="128"/>
        <v/>
      </c>
      <c r="E430" s="219"/>
      <c r="F430" s="222">
        <f t="shared" si="129"/>
        <v>0</v>
      </c>
      <c r="G430" s="280">
        <f t="shared" ref="G430:G435" si="130">ROUND(E430*F430,2)</f>
        <v>0</v>
      </c>
    </row>
    <row r="431" spans="1:7" s="223" customFormat="1" ht="24" customHeight="1" x14ac:dyDescent="0.25">
      <c r="A431" s="218" t="str">
        <f t="shared" si="126"/>
        <v/>
      </c>
      <c r="B431" s="216">
        <f t="shared" si="127"/>
        <v>0</v>
      </c>
      <c r="C431" s="217"/>
      <c r="D431" s="218" t="str">
        <f t="shared" si="128"/>
        <v/>
      </c>
      <c r="E431" s="219"/>
      <c r="F431" s="222">
        <f t="shared" si="129"/>
        <v>0</v>
      </c>
      <c r="G431" s="280">
        <f t="shared" si="130"/>
        <v>0</v>
      </c>
    </row>
    <row r="432" spans="1:7" s="223" customFormat="1" ht="24" customHeight="1" x14ac:dyDescent="0.25">
      <c r="A432" s="218" t="str">
        <f t="shared" si="126"/>
        <v/>
      </c>
      <c r="B432" s="216">
        <f t="shared" si="127"/>
        <v>0</v>
      </c>
      <c r="C432" s="217"/>
      <c r="D432" s="218" t="str">
        <f t="shared" si="128"/>
        <v/>
      </c>
      <c r="E432" s="219"/>
      <c r="F432" s="220">
        <f t="shared" si="129"/>
        <v>0</v>
      </c>
      <c r="G432" s="280">
        <f t="shared" si="130"/>
        <v>0</v>
      </c>
    </row>
    <row r="433" spans="1:7" s="223" customFormat="1" ht="24" customHeight="1" x14ac:dyDescent="0.25">
      <c r="A433" s="218" t="str">
        <f t="shared" si="126"/>
        <v/>
      </c>
      <c r="B433" s="216">
        <f t="shared" si="127"/>
        <v>0</v>
      </c>
      <c r="C433" s="217"/>
      <c r="D433" s="218" t="str">
        <f t="shared" si="128"/>
        <v/>
      </c>
      <c r="E433" s="219"/>
      <c r="F433" s="220">
        <f t="shared" si="129"/>
        <v>0</v>
      </c>
      <c r="G433" s="280">
        <f t="shared" si="130"/>
        <v>0</v>
      </c>
    </row>
    <row r="434" spans="1:7" s="223" customFormat="1" ht="24" customHeight="1" x14ac:dyDescent="0.25">
      <c r="A434" s="218" t="str">
        <f t="shared" si="126"/>
        <v/>
      </c>
      <c r="B434" s="216">
        <f t="shared" si="127"/>
        <v>0</v>
      </c>
      <c r="C434" s="217"/>
      <c r="D434" s="218" t="str">
        <f t="shared" si="128"/>
        <v/>
      </c>
      <c r="E434" s="219"/>
      <c r="F434" s="220">
        <f t="shared" si="129"/>
        <v>0</v>
      </c>
      <c r="G434" s="280">
        <f t="shared" si="130"/>
        <v>0</v>
      </c>
    </row>
    <row r="435" spans="1:7" s="223" customFormat="1" ht="24" customHeight="1" x14ac:dyDescent="0.25">
      <c r="A435" s="218" t="str">
        <f t="shared" si="126"/>
        <v/>
      </c>
      <c r="B435" s="216">
        <f t="shared" si="127"/>
        <v>0</v>
      </c>
      <c r="C435" s="217"/>
      <c r="D435" s="218" t="str">
        <f t="shared" si="128"/>
        <v/>
      </c>
      <c r="E435" s="219"/>
      <c r="F435" s="220">
        <f t="shared" si="129"/>
        <v>0</v>
      </c>
      <c r="G435" s="280">
        <f t="shared" si="130"/>
        <v>0</v>
      </c>
    </row>
    <row r="436" spans="1:7" ht="24" customHeight="1" x14ac:dyDescent="0.25">
      <c r="A436" s="281"/>
      <c r="D436" s="94"/>
      <c r="E436" s="95"/>
      <c r="F436" s="267" t="s">
        <v>32</v>
      </c>
      <c r="G436" s="282">
        <f>SUBTOTAL(9,G428:G435)</f>
        <v>0</v>
      </c>
    </row>
    <row r="437" spans="1:7" ht="24" customHeight="1" x14ac:dyDescent="0.25">
      <c r="A437" s="281"/>
      <c r="C437" s="104" t="s">
        <v>606</v>
      </c>
      <c r="D437" s="94"/>
      <c r="E437" s="95"/>
      <c r="G437" s="283"/>
    </row>
    <row r="438" spans="1:7" s="223" customFormat="1" ht="24" customHeight="1" x14ac:dyDescent="0.25">
      <c r="A438" s="218" t="str">
        <f t="shared" ref="A438:A446" si="131">IFERROR(VLOOKUP(C438,Tabla_Insumos,4,FALSE),"")</f>
        <v/>
      </c>
      <c r="B438" s="216" t="str">
        <f t="shared" ref="B438:B446" si="132">IFERROR(VLOOKUP(C438,Tabla_Insumos,5,FALSE),"")</f>
        <v/>
      </c>
      <c r="C438" s="217"/>
      <c r="D438" s="218" t="str">
        <f t="shared" ref="D438:D446" si="133">IFERROR(VLOOKUP(C438,Tabla_Insumos,2,FALSE),"")</f>
        <v/>
      </c>
      <c r="E438" s="219"/>
      <c r="F438" s="220">
        <f t="shared" ref="F438:F446" si="134">IFERROR(VLOOKUP(C438,Tabla_Insumos,3,FALSE),0)</f>
        <v>0</v>
      </c>
      <c r="G438" s="280">
        <f t="shared" ref="G438:G446" si="135">ROUND(E438*F438,2)</f>
        <v>0</v>
      </c>
    </row>
    <row r="439" spans="1:7" s="223" customFormat="1" ht="24" customHeight="1" x14ac:dyDescent="0.25">
      <c r="A439" s="218" t="str">
        <f t="shared" si="131"/>
        <v/>
      </c>
      <c r="B439" s="216" t="str">
        <f t="shared" si="132"/>
        <v/>
      </c>
      <c r="C439" s="217"/>
      <c r="D439" s="218" t="str">
        <f t="shared" si="133"/>
        <v/>
      </c>
      <c r="E439" s="219"/>
      <c r="F439" s="220">
        <f t="shared" si="134"/>
        <v>0</v>
      </c>
      <c r="G439" s="280">
        <f t="shared" si="135"/>
        <v>0</v>
      </c>
    </row>
    <row r="440" spans="1:7" s="223" customFormat="1" ht="24" customHeight="1" x14ac:dyDescent="0.25">
      <c r="A440" s="218" t="str">
        <f t="shared" si="131"/>
        <v/>
      </c>
      <c r="B440" s="216" t="str">
        <f t="shared" si="132"/>
        <v/>
      </c>
      <c r="C440" s="217"/>
      <c r="D440" s="218" t="str">
        <f t="shared" si="133"/>
        <v/>
      </c>
      <c r="E440" s="219"/>
      <c r="F440" s="220">
        <f t="shared" si="134"/>
        <v>0</v>
      </c>
      <c r="G440" s="280">
        <f t="shared" si="135"/>
        <v>0</v>
      </c>
    </row>
    <row r="441" spans="1:7" s="223" customFormat="1" ht="24" customHeight="1" x14ac:dyDescent="0.25">
      <c r="A441" s="218" t="str">
        <f t="shared" si="131"/>
        <v/>
      </c>
      <c r="B441" s="216" t="str">
        <f t="shared" si="132"/>
        <v/>
      </c>
      <c r="C441" s="217"/>
      <c r="D441" s="218" t="str">
        <f t="shared" si="133"/>
        <v/>
      </c>
      <c r="E441" s="219"/>
      <c r="F441" s="220">
        <f t="shared" si="134"/>
        <v>0</v>
      </c>
      <c r="G441" s="280">
        <f t="shared" si="135"/>
        <v>0</v>
      </c>
    </row>
    <row r="442" spans="1:7" s="223" customFormat="1" ht="24" customHeight="1" x14ac:dyDescent="0.25">
      <c r="A442" s="218" t="str">
        <f t="shared" si="131"/>
        <v/>
      </c>
      <c r="B442" s="216" t="str">
        <f t="shared" si="132"/>
        <v/>
      </c>
      <c r="C442" s="217"/>
      <c r="D442" s="218" t="str">
        <f t="shared" si="133"/>
        <v/>
      </c>
      <c r="E442" s="219"/>
      <c r="F442" s="220">
        <f t="shared" si="134"/>
        <v>0</v>
      </c>
      <c r="G442" s="280">
        <f t="shared" si="135"/>
        <v>0</v>
      </c>
    </row>
    <row r="443" spans="1:7" s="223" customFormat="1" ht="24" customHeight="1" x14ac:dyDescent="0.25">
      <c r="A443" s="218" t="str">
        <f t="shared" si="131"/>
        <v/>
      </c>
      <c r="B443" s="216" t="str">
        <f t="shared" si="132"/>
        <v/>
      </c>
      <c r="C443" s="217"/>
      <c r="D443" s="218" t="str">
        <f t="shared" si="133"/>
        <v/>
      </c>
      <c r="E443" s="219"/>
      <c r="F443" s="220">
        <f t="shared" si="134"/>
        <v>0</v>
      </c>
      <c r="G443" s="280">
        <f t="shared" si="135"/>
        <v>0</v>
      </c>
    </row>
    <row r="444" spans="1:7" s="223" customFormat="1" ht="24" customHeight="1" x14ac:dyDescent="0.25">
      <c r="A444" s="218" t="str">
        <f t="shared" si="131"/>
        <v/>
      </c>
      <c r="B444" s="216" t="str">
        <f t="shared" si="132"/>
        <v/>
      </c>
      <c r="C444" s="217"/>
      <c r="D444" s="218" t="str">
        <f t="shared" si="133"/>
        <v/>
      </c>
      <c r="E444" s="219"/>
      <c r="F444" s="220">
        <f t="shared" si="134"/>
        <v>0</v>
      </c>
      <c r="G444" s="280">
        <f t="shared" si="135"/>
        <v>0</v>
      </c>
    </row>
    <row r="445" spans="1:7" s="223" customFormat="1" ht="24" customHeight="1" x14ac:dyDescent="0.25">
      <c r="A445" s="218" t="str">
        <f t="shared" si="131"/>
        <v/>
      </c>
      <c r="B445" s="216" t="str">
        <f t="shared" si="132"/>
        <v/>
      </c>
      <c r="C445" s="217"/>
      <c r="D445" s="218" t="str">
        <f t="shared" si="133"/>
        <v/>
      </c>
      <c r="E445" s="219"/>
      <c r="F445" s="220">
        <f t="shared" si="134"/>
        <v>0</v>
      </c>
      <c r="G445" s="280">
        <f t="shared" si="135"/>
        <v>0</v>
      </c>
    </row>
    <row r="446" spans="1:7" s="223" customFormat="1" ht="24" customHeight="1" x14ac:dyDescent="0.25">
      <c r="A446" s="218" t="str">
        <f t="shared" si="131"/>
        <v/>
      </c>
      <c r="B446" s="216" t="str">
        <f t="shared" si="132"/>
        <v/>
      </c>
      <c r="C446" s="217"/>
      <c r="D446" s="218" t="str">
        <f t="shared" si="133"/>
        <v/>
      </c>
      <c r="E446" s="219"/>
      <c r="F446" s="220">
        <f t="shared" si="134"/>
        <v>0</v>
      </c>
      <c r="G446" s="280">
        <f t="shared" si="135"/>
        <v>0</v>
      </c>
    </row>
    <row r="447" spans="1:7" ht="24" customHeight="1" x14ac:dyDescent="0.25">
      <c r="A447" s="284"/>
      <c r="B447" s="94"/>
      <c r="D447" s="94"/>
      <c r="E447" s="95"/>
      <c r="F447" s="267" t="s">
        <v>33</v>
      </c>
      <c r="G447" s="282">
        <f>SUBTOTAL(9,G438:G446)</f>
        <v>0</v>
      </c>
    </row>
    <row r="448" spans="1:7" ht="24" customHeight="1" x14ac:dyDescent="0.25">
      <c r="A448" s="285"/>
      <c r="B448" s="94"/>
      <c r="D448" s="94"/>
      <c r="E448" s="95"/>
      <c r="G448" s="283"/>
    </row>
    <row r="449" spans="1:123" ht="24" customHeight="1" x14ac:dyDescent="0.25">
      <c r="A449" s="286" t="str">
        <f>B407</f>
        <v>2.1</v>
      </c>
      <c r="B449" s="287" t="str">
        <f>C407</f>
        <v>Relleno Bajo Contrapiso</v>
      </c>
      <c r="C449" s="101"/>
      <c r="D449" s="101" t="s">
        <v>34</v>
      </c>
      <c r="E449" s="102"/>
      <c r="F449" s="289" t="s">
        <v>35</v>
      </c>
      <c r="G449" s="288">
        <f>SUBTOTAL(9,G412:G448)</f>
        <v>0</v>
      </c>
    </row>
    <row r="451" spans="1:123" ht="24" customHeight="1" x14ac:dyDescent="0.25">
      <c r="A451" s="268" t="s">
        <v>37</v>
      </c>
      <c r="B451" s="269"/>
      <c r="C451" s="269"/>
      <c r="D451" s="269"/>
      <c r="E451" s="269"/>
      <c r="F451" s="269"/>
      <c r="G451" s="270"/>
    </row>
    <row r="452" spans="1:123" ht="24" customHeight="1" x14ac:dyDescent="0.25">
      <c r="A452" s="271" t="s">
        <v>602</v>
      </c>
      <c r="B452" s="90" t="str">
        <f>Comitente</f>
        <v>SUBSECRETARIA DE ARQUITECTURA</v>
      </c>
      <c r="C452" s="86"/>
      <c r="D452" s="91"/>
      <c r="E452" s="91"/>
      <c r="F452" s="92"/>
      <c r="G452" s="272"/>
    </row>
    <row r="453" spans="1:123" ht="24" customHeight="1" x14ac:dyDescent="0.25">
      <c r="A453" s="271" t="s">
        <v>603</v>
      </c>
      <c r="B453" s="90">
        <f>Contratista</f>
        <v>0</v>
      </c>
      <c r="C453" s="87"/>
      <c r="D453" s="87"/>
      <c r="E453" s="87"/>
      <c r="F453" s="93"/>
      <c r="G453" s="273"/>
    </row>
    <row r="454" spans="1:123" ht="24" customHeight="1" x14ac:dyDescent="0.25">
      <c r="A454" s="271" t="s">
        <v>24</v>
      </c>
      <c r="B454" s="90" t="str">
        <f>Obra</f>
        <v>PERFORACION DE POZO DE AGUA Y CONST. DE SALA DE BOMBA ESC. AGROIND. 25 DE MAYO</v>
      </c>
      <c r="C454" s="87"/>
      <c r="D454" s="87"/>
      <c r="E454" s="87"/>
      <c r="F454" s="93" t="s">
        <v>38</v>
      </c>
      <c r="G454" s="274">
        <f>Fecha_Base</f>
        <v>0</v>
      </c>
    </row>
    <row r="455" spans="1:123" ht="24" customHeight="1" x14ac:dyDescent="0.25">
      <c r="A455" s="275" t="s">
        <v>601</v>
      </c>
      <c r="B455" s="88" t="str">
        <f>Ubicación</f>
        <v>Calle San Martin s/n - 25 de Mayo</v>
      </c>
      <c r="C455" s="88"/>
      <c r="D455" s="94"/>
      <c r="E455" s="95"/>
      <c r="G455" s="276"/>
    </row>
    <row r="456" spans="1:123" ht="24" customHeight="1" x14ac:dyDescent="0.25">
      <c r="A456" s="275" t="s">
        <v>39</v>
      </c>
      <c r="B456" s="97">
        <f>IFERROR(VALUE(LEFT(B457,FIND(".",B457)-1)),"")</f>
        <v>2</v>
      </c>
      <c r="C456" s="89" t="str">
        <f>IFERROR(VLOOKUP(B456,Tabla_CyP,2,FALSE),"")</f>
        <v>MOVIMIENTO DE SUELOS</v>
      </c>
      <c r="E456" s="95"/>
      <c r="G456" s="276"/>
    </row>
    <row r="457" spans="1:123" ht="24" customHeight="1" x14ac:dyDescent="0.25">
      <c r="A457" s="275" t="s">
        <v>25</v>
      </c>
      <c r="B457" s="98" t="str">
        <f>IFERROR(VLOOKUP(COUNTIF($A$1:A457,"ANALISIS DE PRECIOS"),Tabla_NumeroItem,2,FALSE),"")</f>
        <v>2.2</v>
      </c>
      <c r="C457" s="89" t="str">
        <f>IFERROR(VLOOKUP(B457,Tabla_CyP,2,FALSE),"")</f>
        <v>Nivelación del Terreno</v>
      </c>
      <c r="D457" s="94"/>
      <c r="E457" s="95"/>
      <c r="F457" s="93" t="s">
        <v>26</v>
      </c>
      <c r="G457" s="277" t="str">
        <f>IFERROR(VLOOKUP(B457,Tabla_CyP,4,FALSE),"")</f>
        <v>m3</v>
      </c>
    </row>
    <row r="458" spans="1:123" ht="24" customHeight="1" x14ac:dyDescent="0.25">
      <c r="A458" s="275"/>
      <c r="B458" s="88"/>
      <c r="D458" s="94"/>
      <c r="E458" s="95"/>
      <c r="G458" s="276"/>
    </row>
    <row r="459" spans="1:123" ht="24" customHeight="1" x14ac:dyDescent="0.25">
      <c r="A459" s="338" t="s">
        <v>507</v>
      </c>
      <c r="B459" s="339"/>
      <c r="C459" s="340" t="s">
        <v>0</v>
      </c>
      <c r="D459" s="340" t="s">
        <v>27</v>
      </c>
      <c r="E459" s="342" t="s">
        <v>28</v>
      </c>
      <c r="F459" s="344" t="s">
        <v>29</v>
      </c>
      <c r="G459" s="344" t="s">
        <v>30</v>
      </c>
    </row>
    <row r="460" spans="1:123" s="94" customFormat="1" ht="24" customHeight="1" x14ac:dyDescent="0.25">
      <c r="A460" s="99" t="s">
        <v>508</v>
      </c>
      <c r="B460" s="99" t="s">
        <v>509</v>
      </c>
      <c r="C460" s="341"/>
      <c r="D460" s="341"/>
      <c r="E460" s="343"/>
      <c r="F460" s="345"/>
      <c r="G460" s="345"/>
      <c r="H460" s="224"/>
      <c r="I460" s="224"/>
      <c r="J460" s="224"/>
      <c r="K460" s="224"/>
      <c r="L460" s="224"/>
      <c r="M460" s="224"/>
      <c r="N460" s="224"/>
      <c r="O460" s="224"/>
      <c r="P460" s="224"/>
      <c r="Q460" s="224"/>
      <c r="R460" s="224"/>
      <c r="S460" s="224"/>
      <c r="T460" s="224"/>
      <c r="U460" s="224"/>
      <c r="V460" s="224"/>
      <c r="W460" s="224"/>
      <c r="X460" s="224"/>
      <c r="Y460" s="224"/>
      <c r="Z460" s="224"/>
      <c r="AA460" s="224"/>
      <c r="AB460" s="224"/>
      <c r="AC460" s="224"/>
      <c r="AD460" s="224"/>
      <c r="AE460" s="224"/>
      <c r="AF460" s="224"/>
      <c r="AG460" s="224"/>
      <c r="AH460" s="224"/>
      <c r="AI460" s="224"/>
      <c r="AJ460" s="224"/>
      <c r="AK460" s="224"/>
      <c r="AL460" s="224"/>
      <c r="AM460" s="224"/>
      <c r="AN460" s="224"/>
      <c r="AO460" s="224"/>
      <c r="AP460" s="224"/>
      <c r="AQ460" s="224"/>
      <c r="AR460" s="224"/>
      <c r="AS460" s="224"/>
      <c r="AT460" s="224"/>
      <c r="AU460" s="224"/>
      <c r="AV460" s="224"/>
      <c r="AW460" s="224"/>
      <c r="AX460" s="224"/>
      <c r="AY460" s="224"/>
      <c r="AZ460" s="224"/>
      <c r="BA460" s="224"/>
      <c r="BB460" s="224"/>
      <c r="BC460" s="224"/>
      <c r="BD460" s="224"/>
      <c r="BE460" s="224"/>
      <c r="BF460" s="224"/>
      <c r="BG460" s="224"/>
      <c r="BH460" s="224"/>
      <c r="BI460" s="224"/>
      <c r="BJ460" s="224"/>
      <c r="BK460" s="224"/>
      <c r="BL460" s="224"/>
      <c r="BM460" s="224"/>
      <c r="BN460" s="224"/>
      <c r="BO460" s="224"/>
      <c r="BP460" s="224"/>
      <c r="BQ460" s="224"/>
      <c r="BR460" s="224"/>
      <c r="BS460" s="224"/>
      <c r="BT460" s="224"/>
      <c r="BU460" s="224"/>
      <c r="BV460" s="224"/>
      <c r="BW460" s="224"/>
      <c r="BX460" s="224"/>
      <c r="BY460" s="224"/>
      <c r="BZ460" s="224"/>
      <c r="CA460" s="224"/>
      <c r="CB460" s="224"/>
      <c r="CC460" s="224"/>
      <c r="CD460" s="224"/>
      <c r="CE460" s="224"/>
      <c r="CF460" s="224"/>
      <c r="CG460" s="224"/>
      <c r="CH460" s="224"/>
      <c r="CI460" s="224"/>
      <c r="CJ460" s="224"/>
      <c r="CK460" s="224"/>
      <c r="CL460" s="224"/>
      <c r="CM460" s="224"/>
      <c r="CN460" s="224"/>
      <c r="CO460" s="224"/>
      <c r="CP460" s="224"/>
      <c r="CQ460" s="224"/>
      <c r="CR460" s="224"/>
      <c r="CS460" s="224"/>
      <c r="CT460" s="224"/>
      <c r="CU460" s="224"/>
      <c r="CV460" s="224"/>
      <c r="CW460" s="224"/>
      <c r="CX460" s="224"/>
      <c r="CY460" s="224"/>
      <c r="CZ460" s="224"/>
      <c r="DA460" s="224"/>
      <c r="DB460" s="224"/>
      <c r="DC460" s="224"/>
      <c r="DD460" s="224"/>
      <c r="DE460" s="224"/>
      <c r="DF460" s="224"/>
      <c r="DG460" s="224"/>
      <c r="DH460" s="224"/>
      <c r="DI460" s="224"/>
      <c r="DJ460" s="224"/>
      <c r="DK460" s="224"/>
      <c r="DL460" s="224"/>
      <c r="DM460" s="224"/>
      <c r="DN460" s="224"/>
      <c r="DO460" s="224"/>
      <c r="DP460" s="224"/>
      <c r="DQ460" s="224"/>
      <c r="DR460" s="224"/>
      <c r="DS460" s="224"/>
    </row>
    <row r="461" spans="1:123" ht="24" customHeight="1" x14ac:dyDescent="0.25">
      <c r="A461" s="278"/>
      <c r="B461" s="100"/>
      <c r="C461" s="137" t="s">
        <v>604</v>
      </c>
      <c r="D461" s="101"/>
      <c r="E461" s="102"/>
      <c r="F461" s="103"/>
      <c r="G461" s="279"/>
    </row>
    <row r="462" spans="1:123" s="223" customFormat="1" ht="24" customHeight="1" x14ac:dyDescent="0.25">
      <c r="A462" s="218" t="str">
        <f t="shared" ref="A462:A475" si="136">IFERROR(VLOOKUP(C462,Tabla_Insumos,4,FALSE),"")</f>
        <v/>
      </c>
      <c r="B462" s="216" t="str">
        <f>IFERROR(VLOOKUP(C462,Tabla_Insumos,5,FALSE),"")</f>
        <v/>
      </c>
      <c r="C462" s="217"/>
      <c r="D462" s="218" t="str">
        <f t="shared" ref="D462:D475" si="137">IFERROR(VLOOKUP(C462,Tabla_Insumos,2,FALSE),"")</f>
        <v/>
      </c>
      <c r="E462" s="219"/>
      <c r="F462" s="220">
        <f t="shared" ref="F462:F475" si="138">IFERROR(VLOOKUP(C462,Tabla_Insumos,3,FALSE),0)</f>
        <v>0</v>
      </c>
      <c r="G462" s="280">
        <f>ROUND(E462*F462,2)</f>
        <v>0</v>
      </c>
    </row>
    <row r="463" spans="1:123" s="223" customFormat="1" ht="24" customHeight="1" x14ac:dyDescent="0.25">
      <c r="A463" s="218" t="str">
        <f t="shared" si="136"/>
        <v/>
      </c>
      <c r="B463" s="216" t="str">
        <f t="shared" ref="B463:B475" si="139">IFERROR(VLOOKUP(C463,Tabla_Insumos,5,FALSE),"")</f>
        <v/>
      </c>
      <c r="C463" s="217"/>
      <c r="D463" s="218" t="str">
        <f t="shared" si="137"/>
        <v/>
      </c>
      <c r="E463" s="219"/>
      <c r="F463" s="220">
        <f t="shared" si="138"/>
        <v>0</v>
      </c>
      <c r="G463" s="280">
        <f t="shared" ref="G463:G475" si="140">ROUND(E463*F463,2)</f>
        <v>0</v>
      </c>
    </row>
    <row r="464" spans="1:123" s="223" customFormat="1" ht="24" customHeight="1" x14ac:dyDescent="0.25">
      <c r="A464" s="218" t="str">
        <f t="shared" si="136"/>
        <v/>
      </c>
      <c r="B464" s="216" t="str">
        <f t="shared" si="139"/>
        <v/>
      </c>
      <c r="C464" s="217"/>
      <c r="D464" s="218" t="str">
        <f t="shared" si="137"/>
        <v/>
      </c>
      <c r="E464" s="219"/>
      <c r="F464" s="220">
        <f t="shared" si="138"/>
        <v>0</v>
      </c>
      <c r="G464" s="280">
        <f t="shared" si="140"/>
        <v>0</v>
      </c>
    </row>
    <row r="465" spans="1:7" s="223" customFormat="1" ht="24" customHeight="1" x14ac:dyDescent="0.25">
      <c r="A465" s="218" t="str">
        <f t="shared" si="136"/>
        <v/>
      </c>
      <c r="B465" s="216" t="str">
        <f t="shared" si="139"/>
        <v/>
      </c>
      <c r="C465" s="217"/>
      <c r="D465" s="218" t="str">
        <f t="shared" si="137"/>
        <v/>
      </c>
      <c r="E465" s="219"/>
      <c r="F465" s="220">
        <f t="shared" si="138"/>
        <v>0</v>
      </c>
      <c r="G465" s="280">
        <f t="shared" si="140"/>
        <v>0</v>
      </c>
    </row>
    <row r="466" spans="1:7" s="223" customFormat="1" ht="24" customHeight="1" x14ac:dyDescent="0.25">
      <c r="A466" s="218" t="str">
        <f t="shared" si="136"/>
        <v/>
      </c>
      <c r="B466" s="216" t="str">
        <f t="shared" si="139"/>
        <v/>
      </c>
      <c r="C466" s="217"/>
      <c r="D466" s="218" t="str">
        <f t="shared" si="137"/>
        <v/>
      </c>
      <c r="E466" s="219"/>
      <c r="F466" s="220">
        <f t="shared" si="138"/>
        <v>0</v>
      </c>
      <c r="G466" s="280">
        <f t="shared" si="140"/>
        <v>0</v>
      </c>
    </row>
    <row r="467" spans="1:7" s="223" customFormat="1" ht="24" customHeight="1" x14ac:dyDescent="0.25">
      <c r="A467" s="218" t="str">
        <f t="shared" si="136"/>
        <v/>
      </c>
      <c r="B467" s="216" t="str">
        <f t="shared" si="139"/>
        <v/>
      </c>
      <c r="C467" s="217"/>
      <c r="D467" s="218" t="str">
        <f t="shared" si="137"/>
        <v/>
      </c>
      <c r="E467" s="219"/>
      <c r="F467" s="220">
        <f t="shared" si="138"/>
        <v>0</v>
      </c>
      <c r="G467" s="280">
        <f t="shared" si="140"/>
        <v>0</v>
      </c>
    </row>
    <row r="468" spans="1:7" s="223" customFormat="1" ht="24" customHeight="1" x14ac:dyDescent="0.25">
      <c r="A468" s="218" t="str">
        <f t="shared" si="136"/>
        <v/>
      </c>
      <c r="B468" s="216" t="str">
        <f t="shared" si="139"/>
        <v/>
      </c>
      <c r="C468" s="217"/>
      <c r="D468" s="218" t="str">
        <f t="shared" si="137"/>
        <v/>
      </c>
      <c r="E468" s="219"/>
      <c r="F468" s="220">
        <f t="shared" si="138"/>
        <v>0</v>
      </c>
      <c r="G468" s="280">
        <f t="shared" si="140"/>
        <v>0</v>
      </c>
    </row>
    <row r="469" spans="1:7" s="223" customFormat="1" ht="24" customHeight="1" x14ac:dyDescent="0.25">
      <c r="A469" s="218" t="str">
        <f t="shared" si="136"/>
        <v/>
      </c>
      <c r="B469" s="216" t="str">
        <f t="shared" si="139"/>
        <v/>
      </c>
      <c r="C469" s="217"/>
      <c r="D469" s="218" t="str">
        <f t="shared" si="137"/>
        <v/>
      </c>
      <c r="E469" s="219"/>
      <c r="F469" s="220">
        <f t="shared" si="138"/>
        <v>0</v>
      </c>
      <c r="G469" s="280">
        <f t="shared" si="140"/>
        <v>0</v>
      </c>
    </row>
    <row r="470" spans="1:7" s="223" customFormat="1" ht="24" customHeight="1" x14ac:dyDescent="0.25">
      <c r="A470" s="218" t="str">
        <f t="shared" si="136"/>
        <v/>
      </c>
      <c r="B470" s="216" t="str">
        <f t="shared" si="139"/>
        <v/>
      </c>
      <c r="C470" s="217"/>
      <c r="D470" s="218" t="str">
        <f t="shared" si="137"/>
        <v/>
      </c>
      <c r="E470" s="219"/>
      <c r="F470" s="220">
        <f t="shared" si="138"/>
        <v>0</v>
      </c>
      <c r="G470" s="280">
        <f t="shared" si="140"/>
        <v>0</v>
      </c>
    </row>
    <row r="471" spans="1:7" s="223" customFormat="1" ht="24" customHeight="1" x14ac:dyDescent="0.25">
      <c r="A471" s="218" t="str">
        <f t="shared" si="136"/>
        <v/>
      </c>
      <c r="B471" s="216" t="str">
        <f t="shared" si="139"/>
        <v/>
      </c>
      <c r="C471" s="217"/>
      <c r="D471" s="218" t="str">
        <f t="shared" si="137"/>
        <v/>
      </c>
      <c r="E471" s="219"/>
      <c r="F471" s="220">
        <f t="shared" si="138"/>
        <v>0</v>
      </c>
      <c r="G471" s="280">
        <f t="shared" si="140"/>
        <v>0</v>
      </c>
    </row>
    <row r="472" spans="1:7" s="223" customFormat="1" ht="24" customHeight="1" x14ac:dyDescent="0.25">
      <c r="A472" s="218" t="str">
        <f t="shared" si="136"/>
        <v/>
      </c>
      <c r="B472" s="216" t="str">
        <f t="shared" si="139"/>
        <v/>
      </c>
      <c r="C472" s="217"/>
      <c r="D472" s="218" t="str">
        <f t="shared" si="137"/>
        <v/>
      </c>
      <c r="E472" s="219"/>
      <c r="F472" s="220">
        <f t="shared" si="138"/>
        <v>0</v>
      </c>
      <c r="G472" s="280">
        <f t="shared" si="140"/>
        <v>0</v>
      </c>
    </row>
    <row r="473" spans="1:7" s="223" customFormat="1" ht="24" customHeight="1" x14ac:dyDescent="0.25">
      <c r="A473" s="218" t="str">
        <f t="shared" si="136"/>
        <v/>
      </c>
      <c r="B473" s="216" t="str">
        <f t="shared" si="139"/>
        <v/>
      </c>
      <c r="C473" s="217"/>
      <c r="D473" s="218" t="str">
        <f t="shared" si="137"/>
        <v/>
      </c>
      <c r="E473" s="219"/>
      <c r="F473" s="220">
        <f t="shared" si="138"/>
        <v>0</v>
      </c>
      <c r="G473" s="280">
        <f t="shared" si="140"/>
        <v>0</v>
      </c>
    </row>
    <row r="474" spans="1:7" s="223" customFormat="1" ht="24" customHeight="1" x14ac:dyDescent="0.25">
      <c r="A474" s="218" t="str">
        <f t="shared" si="136"/>
        <v/>
      </c>
      <c r="B474" s="216" t="str">
        <f t="shared" si="139"/>
        <v/>
      </c>
      <c r="C474" s="217"/>
      <c r="D474" s="218" t="str">
        <f t="shared" si="137"/>
        <v/>
      </c>
      <c r="E474" s="219"/>
      <c r="F474" s="220">
        <f t="shared" si="138"/>
        <v>0</v>
      </c>
      <c r="G474" s="280">
        <f t="shared" si="140"/>
        <v>0</v>
      </c>
    </row>
    <row r="475" spans="1:7" s="223" customFormat="1" ht="24" customHeight="1" x14ac:dyDescent="0.25">
      <c r="A475" s="218" t="str">
        <f t="shared" si="136"/>
        <v/>
      </c>
      <c r="B475" s="216" t="str">
        <f t="shared" si="139"/>
        <v/>
      </c>
      <c r="C475" s="217"/>
      <c r="D475" s="218" t="str">
        <f t="shared" si="137"/>
        <v/>
      </c>
      <c r="E475" s="219"/>
      <c r="F475" s="221">
        <f t="shared" si="138"/>
        <v>0</v>
      </c>
      <c r="G475" s="280">
        <f t="shared" si="140"/>
        <v>0</v>
      </c>
    </row>
    <row r="476" spans="1:7" ht="24" customHeight="1" x14ac:dyDescent="0.25">
      <c r="A476" s="281"/>
      <c r="D476" s="94"/>
      <c r="E476" s="95"/>
      <c r="F476" s="267" t="s">
        <v>31</v>
      </c>
      <c r="G476" s="282">
        <f>SUBTOTAL(9,G462:G475)</f>
        <v>0</v>
      </c>
    </row>
    <row r="477" spans="1:7" ht="24" customHeight="1" x14ac:dyDescent="0.25">
      <c r="A477" s="281"/>
      <c r="C477" s="104" t="s">
        <v>605</v>
      </c>
      <c r="D477" s="94"/>
      <c r="E477" s="95"/>
      <c r="G477" s="283"/>
    </row>
    <row r="478" spans="1:7" s="223" customFormat="1" ht="24" customHeight="1" x14ac:dyDescent="0.25">
      <c r="A478" s="218" t="str">
        <f t="shared" ref="A478:A485" si="141">IFERROR(VLOOKUP(C478,Tabla_Insumos,4,FALSE),"")</f>
        <v/>
      </c>
      <c r="B478" s="216">
        <f t="shared" ref="B478:B485" si="142">IFERROR(VLOOKUP(A478,Tabla_Indices,5,FALSE),"")</f>
        <v>0</v>
      </c>
      <c r="C478" s="217"/>
      <c r="D478" s="218" t="str">
        <f t="shared" ref="D478:D485" si="143">IFERROR(VLOOKUP(C478,Tabla_Insumos,2,FALSE),"")</f>
        <v/>
      </c>
      <c r="E478" s="219"/>
      <c r="F478" s="222">
        <f t="shared" ref="F478:F485" si="144">IFERROR(VLOOKUP(C478,Tabla_Insumos,3,FALSE),0)</f>
        <v>0</v>
      </c>
      <c r="G478" s="280">
        <f>ROUND(E478*F478,2)</f>
        <v>0</v>
      </c>
    </row>
    <row r="479" spans="1:7" s="223" customFormat="1" ht="24" customHeight="1" x14ac:dyDescent="0.25">
      <c r="A479" s="218" t="str">
        <f t="shared" si="141"/>
        <v/>
      </c>
      <c r="B479" s="216">
        <f t="shared" si="142"/>
        <v>0</v>
      </c>
      <c r="C479" s="217"/>
      <c r="D479" s="218" t="str">
        <f t="shared" si="143"/>
        <v/>
      </c>
      <c r="E479" s="219"/>
      <c r="F479" s="222">
        <f t="shared" si="144"/>
        <v>0</v>
      </c>
      <c r="G479" s="280">
        <f>ROUND(E479*F479,2)</f>
        <v>0</v>
      </c>
    </row>
    <row r="480" spans="1:7" s="223" customFormat="1" ht="24" customHeight="1" x14ac:dyDescent="0.25">
      <c r="A480" s="218" t="str">
        <f t="shared" si="141"/>
        <v/>
      </c>
      <c r="B480" s="216">
        <f t="shared" si="142"/>
        <v>0</v>
      </c>
      <c r="C480" s="217"/>
      <c r="D480" s="218" t="str">
        <f t="shared" si="143"/>
        <v/>
      </c>
      <c r="E480" s="219"/>
      <c r="F480" s="222">
        <f t="shared" si="144"/>
        <v>0</v>
      </c>
      <c r="G480" s="280">
        <f t="shared" ref="G480:G485" si="145">ROUND(E480*F480,2)</f>
        <v>0</v>
      </c>
    </row>
    <row r="481" spans="1:7" s="223" customFormat="1" ht="24" customHeight="1" x14ac:dyDescent="0.25">
      <c r="A481" s="218" t="str">
        <f t="shared" si="141"/>
        <v/>
      </c>
      <c r="B481" s="216">
        <f t="shared" si="142"/>
        <v>0</v>
      </c>
      <c r="C481" s="217"/>
      <c r="D481" s="218" t="str">
        <f t="shared" si="143"/>
        <v/>
      </c>
      <c r="E481" s="219"/>
      <c r="F481" s="222">
        <f t="shared" si="144"/>
        <v>0</v>
      </c>
      <c r="G481" s="280">
        <f t="shared" si="145"/>
        <v>0</v>
      </c>
    </row>
    <row r="482" spans="1:7" s="223" customFormat="1" ht="24" customHeight="1" x14ac:dyDescent="0.25">
      <c r="A482" s="218" t="str">
        <f t="shared" si="141"/>
        <v/>
      </c>
      <c r="B482" s="216">
        <f t="shared" si="142"/>
        <v>0</v>
      </c>
      <c r="C482" s="217"/>
      <c r="D482" s="218" t="str">
        <f t="shared" si="143"/>
        <v/>
      </c>
      <c r="E482" s="219"/>
      <c r="F482" s="220">
        <f t="shared" si="144"/>
        <v>0</v>
      </c>
      <c r="G482" s="280">
        <f t="shared" si="145"/>
        <v>0</v>
      </c>
    </row>
    <row r="483" spans="1:7" s="223" customFormat="1" ht="24" customHeight="1" x14ac:dyDescent="0.25">
      <c r="A483" s="218" t="str">
        <f t="shared" si="141"/>
        <v/>
      </c>
      <c r="B483" s="216">
        <f t="shared" si="142"/>
        <v>0</v>
      </c>
      <c r="C483" s="217"/>
      <c r="D483" s="218" t="str">
        <f t="shared" si="143"/>
        <v/>
      </c>
      <c r="E483" s="219"/>
      <c r="F483" s="220">
        <f t="shared" si="144"/>
        <v>0</v>
      </c>
      <c r="G483" s="280">
        <f t="shared" si="145"/>
        <v>0</v>
      </c>
    </row>
    <row r="484" spans="1:7" s="223" customFormat="1" ht="24" customHeight="1" x14ac:dyDescent="0.25">
      <c r="A484" s="218" t="str">
        <f t="shared" si="141"/>
        <v/>
      </c>
      <c r="B484" s="216">
        <f t="shared" si="142"/>
        <v>0</v>
      </c>
      <c r="C484" s="217"/>
      <c r="D484" s="218" t="str">
        <f t="shared" si="143"/>
        <v/>
      </c>
      <c r="E484" s="219"/>
      <c r="F484" s="220">
        <f t="shared" si="144"/>
        <v>0</v>
      </c>
      <c r="G484" s="280">
        <f t="shared" si="145"/>
        <v>0</v>
      </c>
    </row>
    <row r="485" spans="1:7" s="223" customFormat="1" ht="24" customHeight="1" x14ac:dyDescent="0.25">
      <c r="A485" s="218" t="str">
        <f t="shared" si="141"/>
        <v/>
      </c>
      <c r="B485" s="216">
        <f t="shared" si="142"/>
        <v>0</v>
      </c>
      <c r="C485" s="217"/>
      <c r="D485" s="218" t="str">
        <f t="shared" si="143"/>
        <v/>
      </c>
      <c r="E485" s="219"/>
      <c r="F485" s="220">
        <f t="shared" si="144"/>
        <v>0</v>
      </c>
      <c r="G485" s="280">
        <f t="shared" si="145"/>
        <v>0</v>
      </c>
    </row>
    <row r="486" spans="1:7" ht="24" customHeight="1" x14ac:dyDescent="0.25">
      <c r="A486" s="281"/>
      <c r="D486" s="94"/>
      <c r="E486" s="95"/>
      <c r="F486" s="267" t="s">
        <v>32</v>
      </c>
      <c r="G486" s="282">
        <f>SUBTOTAL(9,G478:G485)</f>
        <v>0</v>
      </c>
    </row>
    <row r="487" spans="1:7" ht="24" customHeight="1" x14ac:dyDescent="0.25">
      <c r="A487" s="281"/>
      <c r="C487" s="104" t="s">
        <v>606</v>
      </c>
      <c r="D487" s="94"/>
      <c r="E487" s="95"/>
      <c r="G487" s="283"/>
    </row>
    <row r="488" spans="1:7" s="223" customFormat="1" ht="24" customHeight="1" x14ac:dyDescent="0.25">
      <c r="A488" s="218" t="str">
        <f t="shared" ref="A488:A496" si="146">IFERROR(VLOOKUP(C488,Tabla_Insumos,4,FALSE),"")</f>
        <v/>
      </c>
      <c r="B488" s="216" t="str">
        <f t="shared" ref="B488:B496" si="147">IFERROR(VLOOKUP(C488,Tabla_Insumos,5,FALSE),"")</f>
        <v/>
      </c>
      <c r="C488" s="217"/>
      <c r="D488" s="218" t="str">
        <f t="shared" ref="D488:D496" si="148">IFERROR(VLOOKUP(C488,Tabla_Insumos,2,FALSE),"")</f>
        <v/>
      </c>
      <c r="E488" s="219"/>
      <c r="F488" s="220">
        <f t="shared" ref="F488:F496" si="149">IFERROR(VLOOKUP(C488,Tabla_Insumos,3,FALSE),0)</f>
        <v>0</v>
      </c>
      <c r="G488" s="280">
        <f t="shared" ref="G488:G496" si="150">ROUND(E488*F488,2)</f>
        <v>0</v>
      </c>
    </row>
    <row r="489" spans="1:7" s="223" customFormat="1" ht="24" customHeight="1" x14ac:dyDescent="0.25">
      <c r="A489" s="218" t="str">
        <f t="shared" si="146"/>
        <v/>
      </c>
      <c r="B489" s="216" t="str">
        <f t="shared" si="147"/>
        <v/>
      </c>
      <c r="C489" s="217"/>
      <c r="D489" s="218" t="str">
        <f t="shared" si="148"/>
        <v/>
      </c>
      <c r="E489" s="219"/>
      <c r="F489" s="220">
        <f t="shared" si="149"/>
        <v>0</v>
      </c>
      <c r="G489" s="280">
        <f t="shared" si="150"/>
        <v>0</v>
      </c>
    </row>
    <row r="490" spans="1:7" s="223" customFormat="1" ht="24" customHeight="1" x14ac:dyDescent="0.25">
      <c r="A490" s="218" t="str">
        <f t="shared" si="146"/>
        <v/>
      </c>
      <c r="B490" s="216" t="str">
        <f t="shared" si="147"/>
        <v/>
      </c>
      <c r="C490" s="217"/>
      <c r="D490" s="218" t="str">
        <f t="shared" si="148"/>
        <v/>
      </c>
      <c r="E490" s="219"/>
      <c r="F490" s="220">
        <f t="shared" si="149"/>
        <v>0</v>
      </c>
      <c r="G490" s="280">
        <f t="shared" si="150"/>
        <v>0</v>
      </c>
    </row>
    <row r="491" spans="1:7" s="223" customFormat="1" ht="24" customHeight="1" x14ac:dyDescent="0.25">
      <c r="A491" s="218" t="str">
        <f t="shared" si="146"/>
        <v/>
      </c>
      <c r="B491" s="216" t="str">
        <f t="shared" si="147"/>
        <v/>
      </c>
      <c r="C491" s="217"/>
      <c r="D491" s="218" t="str">
        <f t="shared" si="148"/>
        <v/>
      </c>
      <c r="E491" s="219"/>
      <c r="F491" s="220">
        <f t="shared" si="149"/>
        <v>0</v>
      </c>
      <c r="G491" s="280">
        <f t="shared" si="150"/>
        <v>0</v>
      </c>
    </row>
    <row r="492" spans="1:7" s="223" customFormat="1" ht="24" customHeight="1" x14ac:dyDescent="0.25">
      <c r="A492" s="218" t="str">
        <f t="shared" si="146"/>
        <v/>
      </c>
      <c r="B492" s="216" t="str">
        <f t="shared" si="147"/>
        <v/>
      </c>
      <c r="C492" s="217"/>
      <c r="D492" s="218" t="str">
        <f t="shared" si="148"/>
        <v/>
      </c>
      <c r="E492" s="219"/>
      <c r="F492" s="220">
        <f t="shared" si="149"/>
        <v>0</v>
      </c>
      <c r="G492" s="280">
        <f t="shared" si="150"/>
        <v>0</v>
      </c>
    </row>
    <row r="493" spans="1:7" s="223" customFormat="1" ht="24" customHeight="1" x14ac:dyDescent="0.25">
      <c r="A493" s="218" t="str">
        <f t="shared" si="146"/>
        <v/>
      </c>
      <c r="B493" s="216" t="str">
        <f t="shared" si="147"/>
        <v/>
      </c>
      <c r="C493" s="217"/>
      <c r="D493" s="218" t="str">
        <f t="shared" si="148"/>
        <v/>
      </c>
      <c r="E493" s="219"/>
      <c r="F493" s="220">
        <f t="shared" si="149"/>
        <v>0</v>
      </c>
      <c r="G493" s="280">
        <f t="shared" si="150"/>
        <v>0</v>
      </c>
    </row>
    <row r="494" spans="1:7" s="223" customFormat="1" ht="24" customHeight="1" x14ac:dyDescent="0.25">
      <c r="A494" s="218" t="str">
        <f t="shared" si="146"/>
        <v/>
      </c>
      <c r="B494" s="216" t="str">
        <f t="shared" si="147"/>
        <v/>
      </c>
      <c r="C494" s="217"/>
      <c r="D494" s="218" t="str">
        <f t="shared" si="148"/>
        <v/>
      </c>
      <c r="E494" s="219"/>
      <c r="F494" s="220">
        <f t="shared" si="149"/>
        <v>0</v>
      </c>
      <c r="G494" s="280">
        <f t="shared" si="150"/>
        <v>0</v>
      </c>
    </row>
    <row r="495" spans="1:7" s="223" customFormat="1" ht="24" customHeight="1" x14ac:dyDescent="0.25">
      <c r="A495" s="218" t="str">
        <f t="shared" si="146"/>
        <v/>
      </c>
      <c r="B495" s="216" t="str">
        <f t="shared" si="147"/>
        <v/>
      </c>
      <c r="C495" s="217"/>
      <c r="D495" s="218" t="str">
        <f t="shared" si="148"/>
        <v/>
      </c>
      <c r="E495" s="219"/>
      <c r="F495" s="220">
        <f t="shared" si="149"/>
        <v>0</v>
      </c>
      <c r="G495" s="280">
        <f t="shared" si="150"/>
        <v>0</v>
      </c>
    </row>
    <row r="496" spans="1:7" s="223" customFormat="1" ht="24" customHeight="1" x14ac:dyDescent="0.25">
      <c r="A496" s="218" t="str">
        <f t="shared" si="146"/>
        <v/>
      </c>
      <c r="B496" s="216" t="str">
        <f t="shared" si="147"/>
        <v/>
      </c>
      <c r="C496" s="217"/>
      <c r="D496" s="218" t="str">
        <f t="shared" si="148"/>
        <v/>
      </c>
      <c r="E496" s="219"/>
      <c r="F496" s="220">
        <f t="shared" si="149"/>
        <v>0</v>
      </c>
      <c r="G496" s="280">
        <f t="shared" si="150"/>
        <v>0</v>
      </c>
    </row>
    <row r="497" spans="1:123" ht="24" customHeight="1" x14ac:dyDescent="0.25">
      <c r="A497" s="284"/>
      <c r="B497" s="94"/>
      <c r="D497" s="94"/>
      <c r="E497" s="95"/>
      <c r="F497" s="267" t="s">
        <v>33</v>
      </c>
      <c r="G497" s="282">
        <f>SUBTOTAL(9,G488:G496)</f>
        <v>0</v>
      </c>
    </row>
    <row r="498" spans="1:123" ht="24" customHeight="1" x14ac:dyDescent="0.25">
      <c r="A498" s="285"/>
      <c r="B498" s="94"/>
      <c r="D498" s="94"/>
      <c r="E498" s="95"/>
      <c r="G498" s="283"/>
    </row>
    <row r="499" spans="1:123" ht="24" customHeight="1" x14ac:dyDescent="0.25">
      <c r="A499" s="286" t="str">
        <f>B457</f>
        <v>2.2</v>
      </c>
      <c r="B499" s="287" t="str">
        <f>C457</f>
        <v>Nivelación del Terreno</v>
      </c>
      <c r="C499" s="101"/>
      <c r="D499" s="101" t="s">
        <v>34</v>
      </c>
      <c r="E499" s="102"/>
      <c r="F499" s="289" t="s">
        <v>35</v>
      </c>
      <c r="G499" s="288">
        <f>SUBTOTAL(9,G462:G498)</f>
        <v>0</v>
      </c>
    </row>
    <row r="501" spans="1:123" ht="24" customHeight="1" x14ac:dyDescent="0.25">
      <c r="A501" s="268" t="s">
        <v>37</v>
      </c>
      <c r="B501" s="269"/>
      <c r="C501" s="269"/>
      <c r="D501" s="269"/>
      <c r="E501" s="269"/>
      <c r="F501" s="269"/>
      <c r="G501" s="270"/>
    </row>
    <row r="502" spans="1:123" ht="24" customHeight="1" x14ac:dyDescent="0.25">
      <c r="A502" s="271" t="s">
        <v>602</v>
      </c>
      <c r="B502" s="90" t="str">
        <f>Comitente</f>
        <v>SUBSECRETARIA DE ARQUITECTURA</v>
      </c>
      <c r="C502" s="86"/>
      <c r="D502" s="91"/>
      <c r="E502" s="91"/>
      <c r="F502" s="92"/>
      <c r="G502" s="272"/>
    </row>
    <row r="503" spans="1:123" ht="24" customHeight="1" x14ac:dyDescent="0.25">
      <c r="A503" s="271" t="s">
        <v>603</v>
      </c>
      <c r="B503" s="90">
        <f>Contratista</f>
        <v>0</v>
      </c>
      <c r="C503" s="87"/>
      <c r="D503" s="87"/>
      <c r="E503" s="87"/>
      <c r="F503" s="93"/>
      <c r="G503" s="273"/>
    </row>
    <row r="504" spans="1:123" ht="24" customHeight="1" x14ac:dyDescent="0.25">
      <c r="A504" s="271" t="s">
        <v>24</v>
      </c>
      <c r="B504" s="90" t="str">
        <f>Obra</f>
        <v>PERFORACION DE POZO DE AGUA Y CONST. DE SALA DE BOMBA ESC. AGROIND. 25 DE MAYO</v>
      </c>
      <c r="C504" s="87"/>
      <c r="D504" s="87"/>
      <c r="E504" s="87"/>
      <c r="F504" s="93" t="s">
        <v>38</v>
      </c>
      <c r="G504" s="274">
        <f>Fecha_Base</f>
        <v>0</v>
      </c>
    </row>
    <row r="505" spans="1:123" ht="24" customHeight="1" x14ac:dyDescent="0.25">
      <c r="A505" s="275" t="s">
        <v>601</v>
      </c>
      <c r="B505" s="88" t="str">
        <f>Ubicación</f>
        <v>Calle San Martin s/n - 25 de Mayo</v>
      </c>
      <c r="C505" s="88"/>
      <c r="D505" s="94"/>
      <c r="E505" s="95"/>
      <c r="G505" s="276"/>
    </row>
    <row r="506" spans="1:123" ht="24" customHeight="1" x14ac:dyDescent="0.25">
      <c r="A506" s="275" t="s">
        <v>39</v>
      </c>
      <c r="B506" s="97">
        <f>IFERROR(VALUE(LEFT(B507,FIND(".",B507)-1)),"")</f>
        <v>2</v>
      </c>
      <c r="C506" s="89" t="str">
        <f>IFERROR(VLOOKUP(B506,Tabla_CyP,2,FALSE),"")</f>
        <v>MOVIMIENTO DE SUELOS</v>
      </c>
      <c r="E506" s="95"/>
      <c r="G506" s="276"/>
    </row>
    <row r="507" spans="1:123" ht="24" customHeight="1" x14ac:dyDescent="0.25">
      <c r="A507" s="275" t="s">
        <v>25</v>
      </c>
      <c r="B507" s="98" t="str">
        <f>IFERROR(VLOOKUP(COUNTIF($A$1:A507,"ANALISIS DE PRECIOS"),Tabla_NumeroItem,2,FALSE),"")</f>
        <v>2.3</v>
      </c>
      <c r="C507" s="89" t="str">
        <f>IFERROR(VLOOKUP(B507,Tabla_CyP,2,FALSE),"")</f>
        <v>Excavacion para fundaciones</v>
      </c>
      <c r="D507" s="94"/>
      <c r="E507" s="95"/>
      <c r="F507" s="93" t="s">
        <v>26</v>
      </c>
      <c r="G507" s="277" t="str">
        <f>IFERROR(VLOOKUP(B507,Tabla_CyP,4,FALSE),"")</f>
        <v>m3</v>
      </c>
    </row>
    <row r="508" spans="1:123" ht="24" customHeight="1" x14ac:dyDescent="0.25">
      <c r="A508" s="275"/>
      <c r="B508" s="88"/>
      <c r="D508" s="94"/>
      <c r="E508" s="95"/>
      <c r="G508" s="276"/>
    </row>
    <row r="509" spans="1:123" ht="24" customHeight="1" x14ac:dyDescent="0.25">
      <c r="A509" s="338" t="s">
        <v>507</v>
      </c>
      <c r="B509" s="339"/>
      <c r="C509" s="340" t="s">
        <v>0</v>
      </c>
      <c r="D509" s="340" t="s">
        <v>27</v>
      </c>
      <c r="E509" s="342" t="s">
        <v>28</v>
      </c>
      <c r="F509" s="344" t="s">
        <v>29</v>
      </c>
      <c r="G509" s="344" t="s">
        <v>30</v>
      </c>
    </row>
    <row r="510" spans="1:123" s="94" customFormat="1" ht="24" customHeight="1" x14ac:dyDescent="0.25">
      <c r="A510" s="99" t="s">
        <v>508</v>
      </c>
      <c r="B510" s="99" t="s">
        <v>509</v>
      </c>
      <c r="C510" s="341"/>
      <c r="D510" s="341"/>
      <c r="E510" s="343"/>
      <c r="F510" s="345"/>
      <c r="G510" s="345"/>
      <c r="H510" s="224"/>
      <c r="I510" s="224"/>
      <c r="J510" s="224"/>
      <c r="K510" s="224"/>
      <c r="L510" s="224"/>
      <c r="M510" s="224"/>
      <c r="N510" s="224"/>
      <c r="O510" s="224"/>
      <c r="P510" s="224"/>
      <c r="Q510" s="224"/>
      <c r="R510" s="224"/>
      <c r="S510" s="224"/>
      <c r="T510" s="224"/>
      <c r="U510" s="224"/>
      <c r="V510" s="224"/>
      <c r="W510" s="224"/>
      <c r="X510" s="224"/>
      <c r="Y510" s="224"/>
      <c r="Z510" s="224"/>
      <c r="AA510" s="224"/>
      <c r="AB510" s="224"/>
      <c r="AC510" s="224"/>
      <c r="AD510" s="224"/>
      <c r="AE510" s="224"/>
      <c r="AF510" s="224"/>
      <c r="AG510" s="224"/>
      <c r="AH510" s="224"/>
      <c r="AI510" s="224"/>
      <c r="AJ510" s="224"/>
      <c r="AK510" s="224"/>
      <c r="AL510" s="224"/>
      <c r="AM510" s="224"/>
      <c r="AN510" s="224"/>
      <c r="AO510" s="224"/>
      <c r="AP510" s="224"/>
      <c r="AQ510" s="224"/>
      <c r="AR510" s="224"/>
      <c r="AS510" s="224"/>
      <c r="AT510" s="224"/>
      <c r="AU510" s="224"/>
      <c r="AV510" s="224"/>
      <c r="AW510" s="224"/>
      <c r="AX510" s="224"/>
      <c r="AY510" s="224"/>
      <c r="AZ510" s="224"/>
      <c r="BA510" s="224"/>
      <c r="BB510" s="224"/>
      <c r="BC510" s="224"/>
      <c r="BD510" s="224"/>
      <c r="BE510" s="224"/>
      <c r="BF510" s="224"/>
      <c r="BG510" s="224"/>
      <c r="BH510" s="224"/>
      <c r="BI510" s="224"/>
      <c r="BJ510" s="224"/>
      <c r="BK510" s="224"/>
      <c r="BL510" s="224"/>
      <c r="BM510" s="224"/>
      <c r="BN510" s="224"/>
      <c r="BO510" s="224"/>
      <c r="BP510" s="224"/>
      <c r="BQ510" s="224"/>
      <c r="BR510" s="224"/>
      <c r="BS510" s="224"/>
      <c r="BT510" s="224"/>
      <c r="BU510" s="224"/>
      <c r="BV510" s="224"/>
      <c r="BW510" s="224"/>
      <c r="BX510" s="224"/>
      <c r="BY510" s="224"/>
      <c r="BZ510" s="224"/>
      <c r="CA510" s="224"/>
      <c r="CB510" s="224"/>
      <c r="CC510" s="224"/>
      <c r="CD510" s="224"/>
      <c r="CE510" s="224"/>
      <c r="CF510" s="224"/>
      <c r="CG510" s="224"/>
      <c r="CH510" s="224"/>
      <c r="CI510" s="224"/>
      <c r="CJ510" s="224"/>
      <c r="CK510" s="224"/>
      <c r="CL510" s="224"/>
      <c r="CM510" s="224"/>
      <c r="CN510" s="224"/>
      <c r="CO510" s="224"/>
      <c r="CP510" s="224"/>
      <c r="CQ510" s="224"/>
      <c r="CR510" s="224"/>
      <c r="CS510" s="224"/>
      <c r="CT510" s="224"/>
      <c r="CU510" s="224"/>
      <c r="CV510" s="224"/>
      <c r="CW510" s="224"/>
      <c r="CX510" s="224"/>
      <c r="CY510" s="224"/>
      <c r="CZ510" s="224"/>
      <c r="DA510" s="224"/>
      <c r="DB510" s="224"/>
      <c r="DC510" s="224"/>
      <c r="DD510" s="224"/>
      <c r="DE510" s="224"/>
      <c r="DF510" s="224"/>
      <c r="DG510" s="224"/>
      <c r="DH510" s="224"/>
      <c r="DI510" s="224"/>
      <c r="DJ510" s="224"/>
      <c r="DK510" s="224"/>
      <c r="DL510" s="224"/>
      <c r="DM510" s="224"/>
      <c r="DN510" s="224"/>
      <c r="DO510" s="224"/>
      <c r="DP510" s="224"/>
      <c r="DQ510" s="224"/>
      <c r="DR510" s="224"/>
      <c r="DS510" s="224"/>
    </row>
    <row r="511" spans="1:123" ht="24" customHeight="1" x14ac:dyDescent="0.25">
      <c r="A511" s="278"/>
      <c r="B511" s="100"/>
      <c r="C511" s="137" t="s">
        <v>604</v>
      </c>
      <c r="D511" s="101"/>
      <c r="E511" s="102"/>
      <c r="F511" s="103"/>
      <c r="G511" s="279"/>
    </row>
    <row r="512" spans="1:123" s="223" customFormat="1" ht="24" customHeight="1" x14ac:dyDescent="0.25">
      <c r="A512" s="218" t="str">
        <f t="shared" ref="A512:A525" si="151">IFERROR(VLOOKUP(C512,Tabla_Insumos,4,FALSE),"")</f>
        <v/>
      </c>
      <c r="B512" s="216" t="str">
        <f>IFERROR(VLOOKUP(C512,Tabla_Insumos,5,FALSE),"")</f>
        <v/>
      </c>
      <c r="C512" s="217"/>
      <c r="D512" s="218" t="str">
        <f t="shared" ref="D512:D525" si="152">IFERROR(VLOOKUP(C512,Tabla_Insumos,2,FALSE),"")</f>
        <v/>
      </c>
      <c r="E512" s="219"/>
      <c r="F512" s="220">
        <f t="shared" ref="F512:F525" si="153">IFERROR(VLOOKUP(C512,Tabla_Insumos,3,FALSE),0)</f>
        <v>0</v>
      </c>
      <c r="G512" s="280">
        <f>ROUND(E512*F512,2)</f>
        <v>0</v>
      </c>
    </row>
    <row r="513" spans="1:7" s="223" customFormat="1" ht="24" customHeight="1" x14ac:dyDescent="0.25">
      <c r="A513" s="218" t="str">
        <f t="shared" si="151"/>
        <v/>
      </c>
      <c r="B513" s="216" t="str">
        <f t="shared" ref="B513:B525" si="154">IFERROR(VLOOKUP(C513,Tabla_Insumos,5,FALSE),"")</f>
        <v/>
      </c>
      <c r="C513" s="217"/>
      <c r="D513" s="218" t="str">
        <f t="shared" si="152"/>
        <v/>
      </c>
      <c r="E513" s="219"/>
      <c r="F513" s="220">
        <f t="shared" si="153"/>
        <v>0</v>
      </c>
      <c r="G513" s="280">
        <f t="shared" ref="G513:G525" si="155">ROUND(E513*F513,2)</f>
        <v>0</v>
      </c>
    </row>
    <row r="514" spans="1:7" s="223" customFormat="1" ht="24" customHeight="1" x14ac:dyDescent="0.25">
      <c r="A514" s="218" t="str">
        <f t="shared" si="151"/>
        <v/>
      </c>
      <c r="B514" s="216" t="str">
        <f t="shared" si="154"/>
        <v/>
      </c>
      <c r="C514" s="217"/>
      <c r="D514" s="218" t="str">
        <f t="shared" si="152"/>
        <v/>
      </c>
      <c r="E514" s="219"/>
      <c r="F514" s="220">
        <f t="shared" si="153"/>
        <v>0</v>
      </c>
      <c r="G514" s="280">
        <f t="shared" si="155"/>
        <v>0</v>
      </c>
    </row>
    <row r="515" spans="1:7" s="223" customFormat="1" ht="24" customHeight="1" x14ac:dyDescent="0.25">
      <c r="A515" s="218" t="str">
        <f t="shared" si="151"/>
        <v/>
      </c>
      <c r="B515" s="216" t="str">
        <f t="shared" si="154"/>
        <v/>
      </c>
      <c r="C515" s="217"/>
      <c r="D515" s="218" t="str">
        <f t="shared" si="152"/>
        <v/>
      </c>
      <c r="E515" s="219"/>
      <c r="F515" s="220">
        <f t="shared" si="153"/>
        <v>0</v>
      </c>
      <c r="G515" s="280">
        <f t="shared" si="155"/>
        <v>0</v>
      </c>
    </row>
    <row r="516" spans="1:7" s="223" customFormat="1" ht="24" customHeight="1" x14ac:dyDescent="0.25">
      <c r="A516" s="218" t="str">
        <f t="shared" si="151"/>
        <v/>
      </c>
      <c r="B516" s="216" t="str">
        <f t="shared" si="154"/>
        <v/>
      </c>
      <c r="C516" s="217"/>
      <c r="D516" s="218" t="str">
        <f t="shared" si="152"/>
        <v/>
      </c>
      <c r="E516" s="219"/>
      <c r="F516" s="220">
        <f t="shared" si="153"/>
        <v>0</v>
      </c>
      <c r="G516" s="280">
        <f t="shared" si="155"/>
        <v>0</v>
      </c>
    </row>
    <row r="517" spans="1:7" s="223" customFormat="1" ht="24" customHeight="1" x14ac:dyDescent="0.25">
      <c r="A517" s="218" t="str">
        <f t="shared" si="151"/>
        <v/>
      </c>
      <c r="B517" s="216" t="str">
        <f t="shared" si="154"/>
        <v/>
      </c>
      <c r="C517" s="217"/>
      <c r="D517" s="218" t="str">
        <f t="shared" si="152"/>
        <v/>
      </c>
      <c r="E517" s="219"/>
      <c r="F517" s="220">
        <f t="shared" si="153"/>
        <v>0</v>
      </c>
      <c r="G517" s="280">
        <f t="shared" si="155"/>
        <v>0</v>
      </c>
    </row>
    <row r="518" spans="1:7" s="223" customFormat="1" ht="24" customHeight="1" x14ac:dyDescent="0.25">
      <c r="A518" s="218" t="str">
        <f t="shared" si="151"/>
        <v/>
      </c>
      <c r="B518" s="216" t="str">
        <f t="shared" si="154"/>
        <v/>
      </c>
      <c r="C518" s="217"/>
      <c r="D518" s="218" t="str">
        <f t="shared" si="152"/>
        <v/>
      </c>
      <c r="E518" s="219"/>
      <c r="F518" s="220">
        <f t="shared" si="153"/>
        <v>0</v>
      </c>
      <c r="G518" s="280">
        <f t="shared" si="155"/>
        <v>0</v>
      </c>
    </row>
    <row r="519" spans="1:7" s="223" customFormat="1" ht="24" customHeight="1" x14ac:dyDescent="0.25">
      <c r="A519" s="218" t="str">
        <f t="shared" si="151"/>
        <v/>
      </c>
      <c r="B519" s="216" t="str">
        <f t="shared" si="154"/>
        <v/>
      </c>
      <c r="C519" s="217"/>
      <c r="D519" s="218" t="str">
        <f t="shared" si="152"/>
        <v/>
      </c>
      <c r="E519" s="219"/>
      <c r="F519" s="220">
        <f t="shared" si="153"/>
        <v>0</v>
      </c>
      <c r="G519" s="280">
        <f t="shared" si="155"/>
        <v>0</v>
      </c>
    </row>
    <row r="520" spans="1:7" s="223" customFormat="1" ht="24" customHeight="1" x14ac:dyDescent="0.25">
      <c r="A520" s="218" t="str">
        <f t="shared" si="151"/>
        <v/>
      </c>
      <c r="B520" s="216" t="str">
        <f t="shared" si="154"/>
        <v/>
      </c>
      <c r="C520" s="217"/>
      <c r="D520" s="218" t="str">
        <f t="shared" si="152"/>
        <v/>
      </c>
      <c r="E520" s="219"/>
      <c r="F520" s="220">
        <f t="shared" si="153"/>
        <v>0</v>
      </c>
      <c r="G520" s="280">
        <f t="shared" si="155"/>
        <v>0</v>
      </c>
    </row>
    <row r="521" spans="1:7" s="223" customFormat="1" ht="24" customHeight="1" x14ac:dyDescent="0.25">
      <c r="A521" s="218" t="str">
        <f t="shared" si="151"/>
        <v/>
      </c>
      <c r="B521" s="216" t="str">
        <f t="shared" si="154"/>
        <v/>
      </c>
      <c r="C521" s="217"/>
      <c r="D521" s="218" t="str">
        <f t="shared" si="152"/>
        <v/>
      </c>
      <c r="E521" s="219"/>
      <c r="F521" s="220">
        <f t="shared" si="153"/>
        <v>0</v>
      </c>
      <c r="G521" s="280">
        <f t="shared" si="155"/>
        <v>0</v>
      </c>
    </row>
    <row r="522" spans="1:7" s="223" customFormat="1" ht="24" customHeight="1" x14ac:dyDescent="0.25">
      <c r="A522" s="218" t="str">
        <f t="shared" si="151"/>
        <v/>
      </c>
      <c r="B522" s="216" t="str">
        <f t="shared" si="154"/>
        <v/>
      </c>
      <c r="C522" s="217"/>
      <c r="D522" s="218" t="str">
        <f t="shared" si="152"/>
        <v/>
      </c>
      <c r="E522" s="219"/>
      <c r="F522" s="220">
        <f t="shared" si="153"/>
        <v>0</v>
      </c>
      <c r="G522" s="280">
        <f t="shared" si="155"/>
        <v>0</v>
      </c>
    </row>
    <row r="523" spans="1:7" s="223" customFormat="1" ht="24" customHeight="1" x14ac:dyDescent="0.25">
      <c r="A523" s="218" t="str">
        <f t="shared" si="151"/>
        <v/>
      </c>
      <c r="B523" s="216" t="str">
        <f t="shared" si="154"/>
        <v/>
      </c>
      <c r="C523" s="217"/>
      <c r="D523" s="218" t="str">
        <f t="shared" si="152"/>
        <v/>
      </c>
      <c r="E523" s="219"/>
      <c r="F523" s="220">
        <f t="shared" si="153"/>
        <v>0</v>
      </c>
      <c r="G523" s="280">
        <f t="shared" si="155"/>
        <v>0</v>
      </c>
    </row>
    <row r="524" spans="1:7" s="223" customFormat="1" ht="24" customHeight="1" x14ac:dyDescent="0.25">
      <c r="A524" s="218" t="str">
        <f t="shared" si="151"/>
        <v/>
      </c>
      <c r="B524" s="216" t="str">
        <f t="shared" si="154"/>
        <v/>
      </c>
      <c r="C524" s="217"/>
      <c r="D524" s="218" t="str">
        <f t="shared" si="152"/>
        <v/>
      </c>
      <c r="E524" s="219"/>
      <c r="F524" s="220">
        <f t="shared" si="153"/>
        <v>0</v>
      </c>
      <c r="G524" s="280">
        <f t="shared" si="155"/>
        <v>0</v>
      </c>
    </row>
    <row r="525" spans="1:7" s="223" customFormat="1" ht="24" customHeight="1" x14ac:dyDescent="0.25">
      <c r="A525" s="218" t="str">
        <f t="shared" si="151"/>
        <v/>
      </c>
      <c r="B525" s="216" t="str">
        <f t="shared" si="154"/>
        <v/>
      </c>
      <c r="C525" s="217"/>
      <c r="D525" s="218" t="str">
        <f t="shared" si="152"/>
        <v/>
      </c>
      <c r="E525" s="219"/>
      <c r="F525" s="221">
        <f t="shared" si="153"/>
        <v>0</v>
      </c>
      <c r="G525" s="280">
        <f t="shared" si="155"/>
        <v>0</v>
      </c>
    </row>
    <row r="526" spans="1:7" ht="24" customHeight="1" x14ac:dyDescent="0.25">
      <c r="A526" s="281"/>
      <c r="D526" s="94"/>
      <c r="E526" s="95"/>
      <c r="F526" s="267" t="s">
        <v>31</v>
      </c>
      <c r="G526" s="282">
        <f>SUBTOTAL(9,G512:G525)</f>
        <v>0</v>
      </c>
    </row>
    <row r="527" spans="1:7" ht="24" customHeight="1" x14ac:dyDescent="0.25">
      <c r="A527" s="281"/>
      <c r="C527" s="104" t="s">
        <v>605</v>
      </c>
      <c r="D527" s="94"/>
      <c r="E527" s="95"/>
      <c r="G527" s="283"/>
    </row>
    <row r="528" spans="1:7" s="223" customFormat="1" ht="24" customHeight="1" x14ac:dyDescent="0.25">
      <c r="A528" s="218" t="str">
        <f t="shared" ref="A528:A535" si="156">IFERROR(VLOOKUP(C528,Tabla_Insumos,4,FALSE),"")</f>
        <v/>
      </c>
      <c r="B528" s="216">
        <f t="shared" ref="B528:B535" si="157">IFERROR(VLOOKUP(A528,Tabla_Indices,5,FALSE),"")</f>
        <v>0</v>
      </c>
      <c r="C528" s="217"/>
      <c r="D528" s="218" t="str">
        <f t="shared" ref="D528:D535" si="158">IFERROR(VLOOKUP(C528,Tabla_Insumos,2,FALSE),"")</f>
        <v/>
      </c>
      <c r="E528" s="219"/>
      <c r="F528" s="222">
        <f t="shared" ref="F528:F535" si="159">IFERROR(VLOOKUP(C528,Tabla_Insumos,3,FALSE),0)</f>
        <v>0</v>
      </c>
      <c r="G528" s="280">
        <f>ROUND(E528*F528,2)</f>
        <v>0</v>
      </c>
    </row>
    <row r="529" spans="1:7" s="223" customFormat="1" ht="24" customHeight="1" x14ac:dyDescent="0.25">
      <c r="A529" s="218" t="str">
        <f t="shared" si="156"/>
        <v/>
      </c>
      <c r="B529" s="216">
        <f t="shared" si="157"/>
        <v>0</v>
      </c>
      <c r="C529" s="217"/>
      <c r="D529" s="218" t="str">
        <f t="shared" si="158"/>
        <v/>
      </c>
      <c r="E529" s="219"/>
      <c r="F529" s="222">
        <f t="shared" si="159"/>
        <v>0</v>
      </c>
      <c r="G529" s="280">
        <f>ROUND(E529*F529,2)</f>
        <v>0</v>
      </c>
    </row>
    <row r="530" spans="1:7" s="223" customFormat="1" ht="24" customHeight="1" x14ac:dyDescent="0.25">
      <c r="A530" s="218" t="str">
        <f t="shared" si="156"/>
        <v/>
      </c>
      <c r="B530" s="216">
        <f t="shared" si="157"/>
        <v>0</v>
      </c>
      <c r="C530" s="217"/>
      <c r="D530" s="218" t="str">
        <f t="shared" si="158"/>
        <v/>
      </c>
      <c r="E530" s="219"/>
      <c r="F530" s="222">
        <f t="shared" si="159"/>
        <v>0</v>
      </c>
      <c r="G530" s="280">
        <f t="shared" ref="G530:G535" si="160">ROUND(E530*F530,2)</f>
        <v>0</v>
      </c>
    </row>
    <row r="531" spans="1:7" s="223" customFormat="1" ht="24" customHeight="1" x14ac:dyDescent="0.25">
      <c r="A531" s="218" t="str">
        <f t="shared" si="156"/>
        <v/>
      </c>
      <c r="B531" s="216">
        <f t="shared" si="157"/>
        <v>0</v>
      </c>
      <c r="C531" s="217"/>
      <c r="D531" s="218" t="str">
        <f t="shared" si="158"/>
        <v/>
      </c>
      <c r="E531" s="219"/>
      <c r="F531" s="222">
        <f t="shared" si="159"/>
        <v>0</v>
      </c>
      <c r="G531" s="280">
        <f t="shared" si="160"/>
        <v>0</v>
      </c>
    </row>
    <row r="532" spans="1:7" s="223" customFormat="1" ht="24" customHeight="1" x14ac:dyDescent="0.25">
      <c r="A532" s="218" t="str">
        <f t="shared" si="156"/>
        <v/>
      </c>
      <c r="B532" s="216">
        <f t="shared" si="157"/>
        <v>0</v>
      </c>
      <c r="C532" s="217"/>
      <c r="D532" s="218" t="str">
        <f t="shared" si="158"/>
        <v/>
      </c>
      <c r="E532" s="219"/>
      <c r="F532" s="220">
        <f t="shared" si="159"/>
        <v>0</v>
      </c>
      <c r="G532" s="280">
        <f t="shared" si="160"/>
        <v>0</v>
      </c>
    </row>
    <row r="533" spans="1:7" s="223" customFormat="1" ht="24" customHeight="1" x14ac:dyDescent="0.25">
      <c r="A533" s="218" t="str">
        <f t="shared" si="156"/>
        <v/>
      </c>
      <c r="B533" s="216">
        <f t="shared" si="157"/>
        <v>0</v>
      </c>
      <c r="C533" s="217"/>
      <c r="D533" s="218" t="str">
        <f t="shared" si="158"/>
        <v/>
      </c>
      <c r="E533" s="219"/>
      <c r="F533" s="220">
        <f t="shared" si="159"/>
        <v>0</v>
      </c>
      <c r="G533" s="280">
        <f t="shared" si="160"/>
        <v>0</v>
      </c>
    </row>
    <row r="534" spans="1:7" s="223" customFormat="1" ht="24" customHeight="1" x14ac:dyDescent="0.25">
      <c r="A534" s="218" t="str">
        <f t="shared" si="156"/>
        <v/>
      </c>
      <c r="B534" s="216">
        <f t="shared" si="157"/>
        <v>0</v>
      </c>
      <c r="C534" s="217"/>
      <c r="D534" s="218" t="str">
        <f t="shared" si="158"/>
        <v/>
      </c>
      <c r="E534" s="219"/>
      <c r="F534" s="220">
        <f t="shared" si="159"/>
        <v>0</v>
      </c>
      <c r="G534" s="280">
        <f t="shared" si="160"/>
        <v>0</v>
      </c>
    </row>
    <row r="535" spans="1:7" s="223" customFormat="1" ht="24" customHeight="1" x14ac:dyDescent="0.25">
      <c r="A535" s="218" t="str">
        <f t="shared" si="156"/>
        <v/>
      </c>
      <c r="B535" s="216">
        <f t="shared" si="157"/>
        <v>0</v>
      </c>
      <c r="C535" s="217"/>
      <c r="D535" s="218" t="str">
        <f t="shared" si="158"/>
        <v/>
      </c>
      <c r="E535" s="219"/>
      <c r="F535" s="220">
        <f t="shared" si="159"/>
        <v>0</v>
      </c>
      <c r="G535" s="280">
        <f t="shared" si="160"/>
        <v>0</v>
      </c>
    </row>
    <row r="536" spans="1:7" ht="24" customHeight="1" x14ac:dyDescent="0.25">
      <c r="A536" s="281"/>
      <c r="D536" s="94"/>
      <c r="E536" s="95"/>
      <c r="F536" s="267" t="s">
        <v>32</v>
      </c>
      <c r="G536" s="282">
        <f>SUBTOTAL(9,G528:G535)</f>
        <v>0</v>
      </c>
    </row>
    <row r="537" spans="1:7" ht="24" customHeight="1" x14ac:dyDescent="0.25">
      <c r="A537" s="281"/>
      <c r="C537" s="104" t="s">
        <v>606</v>
      </c>
      <c r="D537" s="94"/>
      <c r="E537" s="95"/>
      <c r="G537" s="283"/>
    </row>
    <row r="538" spans="1:7" s="223" customFormat="1" ht="24" customHeight="1" x14ac:dyDescent="0.25">
      <c r="A538" s="218" t="str">
        <f t="shared" ref="A538:A546" si="161">IFERROR(VLOOKUP(C538,Tabla_Insumos,4,FALSE),"")</f>
        <v/>
      </c>
      <c r="B538" s="216" t="str">
        <f t="shared" ref="B538:B546" si="162">IFERROR(VLOOKUP(C538,Tabla_Insumos,5,FALSE),"")</f>
        <v/>
      </c>
      <c r="C538" s="217"/>
      <c r="D538" s="218" t="str">
        <f t="shared" ref="D538:D546" si="163">IFERROR(VLOOKUP(C538,Tabla_Insumos,2,FALSE),"")</f>
        <v/>
      </c>
      <c r="E538" s="219"/>
      <c r="F538" s="220">
        <f t="shared" ref="F538:F546" si="164">IFERROR(VLOOKUP(C538,Tabla_Insumos,3,FALSE),0)</f>
        <v>0</v>
      </c>
      <c r="G538" s="280">
        <f t="shared" ref="G538:G546" si="165">ROUND(E538*F538,2)</f>
        <v>0</v>
      </c>
    </row>
    <row r="539" spans="1:7" s="223" customFormat="1" ht="24" customHeight="1" x14ac:dyDescent="0.25">
      <c r="A539" s="218" t="str">
        <f t="shared" si="161"/>
        <v/>
      </c>
      <c r="B539" s="216" t="str">
        <f t="shared" si="162"/>
        <v/>
      </c>
      <c r="C539" s="217"/>
      <c r="D539" s="218" t="str">
        <f t="shared" si="163"/>
        <v/>
      </c>
      <c r="E539" s="219"/>
      <c r="F539" s="220">
        <f t="shared" si="164"/>
        <v>0</v>
      </c>
      <c r="G539" s="280">
        <f t="shared" si="165"/>
        <v>0</v>
      </c>
    </row>
    <row r="540" spans="1:7" s="223" customFormat="1" ht="24" customHeight="1" x14ac:dyDescent="0.25">
      <c r="A540" s="218" t="str">
        <f t="shared" si="161"/>
        <v/>
      </c>
      <c r="B540" s="216" t="str">
        <f t="shared" si="162"/>
        <v/>
      </c>
      <c r="C540" s="217"/>
      <c r="D540" s="218" t="str">
        <f t="shared" si="163"/>
        <v/>
      </c>
      <c r="E540" s="219"/>
      <c r="F540" s="220">
        <f t="shared" si="164"/>
        <v>0</v>
      </c>
      <c r="G540" s="280">
        <f t="shared" si="165"/>
        <v>0</v>
      </c>
    </row>
    <row r="541" spans="1:7" s="223" customFormat="1" ht="24" customHeight="1" x14ac:dyDescent="0.25">
      <c r="A541" s="218" t="str">
        <f t="shared" si="161"/>
        <v/>
      </c>
      <c r="B541" s="216" t="str">
        <f t="shared" si="162"/>
        <v/>
      </c>
      <c r="C541" s="217"/>
      <c r="D541" s="218" t="str">
        <f t="shared" si="163"/>
        <v/>
      </c>
      <c r="E541" s="219"/>
      <c r="F541" s="220">
        <f t="shared" si="164"/>
        <v>0</v>
      </c>
      <c r="G541" s="280">
        <f t="shared" si="165"/>
        <v>0</v>
      </c>
    </row>
    <row r="542" spans="1:7" s="223" customFormat="1" ht="24" customHeight="1" x14ac:dyDescent="0.25">
      <c r="A542" s="218" t="str">
        <f t="shared" si="161"/>
        <v/>
      </c>
      <c r="B542" s="216" t="str">
        <f t="shared" si="162"/>
        <v/>
      </c>
      <c r="C542" s="217"/>
      <c r="D542" s="218" t="str">
        <f t="shared" si="163"/>
        <v/>
      </c>
      <c r="E542" s="219"/>
      <c r="F542" s="220">
        <f t="shared" si="164"/>
        <v>0</v>
      </c>
      <c r="G542" s="280">
        <f t="shared" si="165"/>
        <v>0</v>
      </c>
    </row>
    <row r="543" spans="1:7" s="223" customFormat="1" ht="24" customHeight="1" x14ac:dyDescent="0.25">
      <c r="A543" s="218" t="str">
        <f t="shared" si="161"/>
        <v/>
      </c>
      <c r="B543" s="216" t="str">
        <f t="shared" si="162"/>
        <v/>
      </c>
      <c r="C543" s="217"/>
      <c r="D543" s="218" t="str">
        <f t="shared" si="163"/>
        <v/>
      </c>
      <c r="E543" s="219"/>
      <c r="F543" s="220">
        <f t="shared" si="164"/>
        <v>0</v>
      </c>
      <c r="G543" s="280">
        <f t="shared" si="165"/>
        <v>0</v>
      </c>
    </row>
    <row r="544" spans="1:7" s="223" customFormat="1" ht="24" customHeight="1" x14ac:dyDescent="0.25">
      <c r="A544" s="218" t="str">
        <f t="shared" si="161"/>
        <v/>
      </c>
      <c r="B544" s="216" t="str">
        <f t="shared" si="162"/>
        <v/>
      </c>
      <c r="C544" s="217"/>
      <c r="D544" s="218" t="str">
        <f t="shared" si="163"/>
        <v/>
      </c>
      <c r="E544" s="219"/>
      <c r="F544" s="220">
        <f t="shared" si="164"/>
        <v>0</v>
      </c>
      <c r="G544" s="280">
        <f t="shared" si="165"/>
        <v>0</v>
      </c>
    </row>
    <row r="545" spans="1:123" s="223" customFormat="1" ht="24" customHeight="1" x14ac:dyDescent="0.25">
      <c r="A545" s="218" t="str">
        <f t="shared" si="161"/>
        <v/>
      </c>
      <c r="B545" s="216" t="str">
        <f t="shared" si="162"/>
        <v/>
      </c>
      <c r="C545" s="217"/>
      <c r="D545" s="218" t="str">
        <f t="shared" si="163"/>
        <v/>
      </c>
      <c r="E545" s="219"/>
      <c r="F545" s="220">
        <f t="shared" si="164"/>
        <v>0</v>
      </c>
      <c r="G545" s="280">
        <f t="shared" si="165"/>
        <v>0</v>
      </c>
    </row>
    <row r="546" spans="1:123" s="223" customFormat="1" ht="24" customHeight="1" x14ac:dyDescent="0.25">
      <c r="A546" s="218" t="str">
        <f t="shared" si="161"/>
        <v/>
      </c>
      <c r="B546" s="216" t="str">
        <f t="shared" si="162"/>
        <v/>
      </c>
      <c r="C546" s="217"/>
      <c r="D546" s="218" t="str">
        <f t="shared" si="163"/>
        <v/>
      </c>
      <c r="E546" s="219"/>
      <c r="F546" s="220">
        <f t="shared" si="164"/>
        <v>0</v>
      </c>
      <c r="G546" s="280">
        <f t="shared" si="165"/>
        <v>0</v>
      </c>
    </row>
    <row r="547" spans="1:123" ht="24" customHeight="1" x14ac:dyDescent="0.25">
      <c r="A547" s="284"/>
      <c r="B547" s="94"/>
      <c r="D547" s="94"/>
      <c r="E547" s="95"/>
      <c r="F547" s="267" t="s">
        <v>33</v>
      </c>
      <c r="G547" s="282">
        <f>SUBTOTAL(9,G538:G546)</f>
        <v>0</v>
      </c>
    </row>
    <row r="548" spans="1:123" ht="24" customHeight="1" x14ac:dyDescent="0.25">
      <c r="A548" s="285"/>
      <c r="B548" s="94"/>
      <c r="D548" s="94"/>
      <c r="E548" s="95"/>
      <c r="G548" s="283"/>
    </row>
    <row r="549" spans="1:123" ht="24" customHeight="1" x14ac:dyDescent="0.25">
      <c r="A549" s="286" t="str">
        <f>B507</f>
        <v>2.3</v>
      </c>
      <c r="B549" s="287" t="str">
        <f>C507</f>
        <v>Excavacion para fundaciones</v>
      </c>
      <c r="C549" s="101"/>
      <c r="D549" s="101" t="s">
        <v>34</v>
      </c>
      <c r="E549" s="102"/>
      <c r="F549" s="289" t="s">
        <v>35</v>
      </c>
      <c r="G549" s="288">
        <f>SUBTOTAL(9,G512:G548)</f>
        <v>0</v>
      </c>
    </row>
    <row r="551" spans="1:123" ht="24" customHeight="1" x14ac:dyDescent="0.25">
      <c r="A551" s="268" t="s">
        <v>37</v>
      </c>
      <c r="B551" s="269"/>
      <c r="C551" s="269"/>
      <c r="D551" s="269"/>
      <c r="E551" s="269"/>
      <c r="F551" s="269"/>
      <c r="G551" s="270"/>
    </row>
    <row r="552" spans="1:123" ht="24" customHeight="1" x14ac:dyDescent="0.25">
      <c r="A552" s="271" t="s">
        <v>602</v>
      </c>
      <c r="B552" s="90" t="str">
        <f>Comitente</f>
        <v>SUBSECRETARIA DE ARQUITECTURA</v>
      </c>
      <c r="C552" s="86"/>
      <c r="D552" s="91"/>
      <c r="E552" s="91"/>
      <c r="F552" s="92"/>
      <c r="G552" s="272"/>
    </row>
    <row r="553" spans="1:123" ht="24" customHeight="1" x14ac:dyDescent="0.25">
      <c r="A553" s="271" t="s">
        <v>603</v>
      </c>
      <c r="B553" s="90">
        <f>Contratista</f>
        <v>0</v>
      </c>
      <c r="C553" s="87"/>
      <c r="D553" s="87"/>
      <c r="E553" s="87"/>
      <c r="F553" s="93"/>
      <c r="G553" s="273"/>
    </row>
    <row r="554" spans="1:123" ht="24" customHeight="1" x14ac:dyDescent="0.25">
      <c r="A554" s="271" t="s">
        <v>24</v>
      </c>
      <c r="B554" s="90" t="str">
        <f>Obra</f>
        <v>PERFORACION DE POZO DE AGUA Y CONST. DE SALA DE BOMBA ESC. AGROIND. 25 DE MAYO</v>
      </c>
      <c r="C554" s="87"/>
      <c r="D554" s="87"/>
      <c r="E554" s="87"/>
      <c r="F554" s="93" t="s">
        <v>38</v>
      </c>
      <c r="G554" s="274">
        <f>Fecha_Base</f>
        <v>0</v>
      </c>
    </row>
    <row r="555" spans="1:123" ht="24" customHeight="1" x14ac:dyDescent="0.25">
      <c r="A555" s="275" t="s">
        <v>601</v>
      </c>
      <c r="B555" s="88" t="str">
        <f>Ubicación</f>
        <v>Calle San Martin s/n - 25 de Mayo</v>
      </c>
      <c r="C555" s="88"/>
      <c r="D555" s="94"/>
      <c r="E555" s="95"/>
      <c r="G555" s="276"/>
    </row>
    <row r="556" spans="1:123" ht="24" customHeight="1" x14ac:dyDescent="0.25">
      <c r="A556" s="275" t="s">
        <v>39</v>
      </c>
      <c r="B556" s="97">
        <f>IFERROR(VALUE(LEFT(B557,FIND(".",B557)-1)),"")</f>
        <v>2</v>
      </c>
      <c r="C556" s="89" t="str">
        <f>IFERROR(VLOOKUP(B556,Tabla_CyP,2,FALSE),"")</f>
        <v>MOVIMIENTO DE SUELOS</v>
      </c>
      <c r="E556" s="95"/>
      <c r="G556" s="276"/>
    </row>
    <row r="557" spans="1:123" ht="24" customHeight="1" x14ac:dyDescent="0.25">
      <c r="A557" s="275" t="s">
        <v>25</v>
      </c>
      <c r="B557" s="98" t="str">
        <f>IFERROR(VLOOKUP(COUNTIF($A$1:A557,"ANALISIS DE PRECIOS"),Tabla_NumeroItem,2,FALSE),"")</f>
        <v>2.4</v>
      </c>
      <c r="C557" s="89" t="str">
        <f>IFERROR(VLOOKUP(B557,Tabla_CyP,2,FALSE),"")</f>
        <v>Agresividad de los suelos</v>
      </c>
      <c r="D557" s="94"/>
      <c r="E557" s="95"/>
      <c r="F557" s="93" t="s">
        <v>26</v>
      </c>
      <c r="G557" s="277" t="str">
        <f>IFERROR(VLOOKUP(B557,Tabla_CyP,4,FALSE),"")</f>
        <v>m2</v>
      </c>
    </row>
    <row r="558" spans="1:123" ht="24" customHeight="1" x14ac:dyDescent="0.25">
      <c r="A558" s="275"/>
      <c r="B558" s="88"/>
      <c r="D558" s="94"/>
      <c r="E558" s="95"/>
      <c r="G558" s="276"/>
    </row>
    <row r="559" spans="1:123" ht="24" customHeight="1" x14ac:dyDescent="0.25">
      <c r="A559" s="338" t="s">
        <v>507</v>
      </c>
      <c r="B559" s="339"/>
      <c r="C559" s="340" t="s">
        <v>0</v>
      </c>
      <c r="D559" s="340" t="s">
        <v>27</v>
      </c>
      <c r="E559" s="342" t="s">
        <v>28</v>
      </c>
      <c r="F559" s="344" t="s">
        <v>29</v>
      </c>
      <c r="G559" s="344" t="s">
        <v>30</v>
      </c>
    </row>
    <row r="560" spans="1:123" s="94" customFormat="1" ht="24" customHeight="1" x14ac:dyDescent="0.25">
      <c r="A560" s="99" t="s">
        <v>508</v>
      </c>
      <c r="B560" s="99" t="s">
        <v>509</v>
      </c>
      <c r="C560" s="341"/>
      <c r="D560" s="341"/>
      <c r="E560" s="343"/>
      <c r="F560" s="345"/>
      <c r="G560" s="345"/>
      <c r="H560" s="224"/>
      <c r="I560" s="224"/>
      <c r="J560" s="224"/>
      <c r="K560" s="224"/>
      <c r="L560" s="224"/>
      <c r="M560" s="224"/>
      <c r="N560" s="224"/>
      <c r="O560" s="224"/>
      <c r="P560" s="224"/>
      <c r="Q560" s="224"/>
      <c r="R560" s="224"/>
      <c r="S560" s="224"/>
      <c r="T560" s="224"/>
      <c r="U560" s="224"/>
      <c r="V560" s="224"/>
      <c r="W560" s="224"/>
      <c r="X560" s="224"/>
      <c r="Y560" s="224"/>
      <c r="Z560" s="224"/>
      <c r="AA560" s="224"/>
      <c r="AB560" s="224"/>
      <c r="AC560" s="224"/>
      <c r="AD560" s="224"/>
      <c r="AE560" s="224"/>
      <c r="AF560" s="224"/>
      <c r="AG560" s="224"/>
      <c r="AH560" s="224"/>
      <c r="AI560" s="224"/>
      <c r="AJ560" s="224"/>
      <c r="AK560" s="224"/>
      <c r="AL560" s="224"/>
      <c r="AM560" s="224"/>
      <c r="AN560" s="224"/>
      <c r="AO560" s="224"/>
      <c r="AP560" s="224"/>
      <c r="AQ560" s="224"/>
      <c r="AR560" s="224"/>
      <c r="AS560" s="224"/>
      <c r="AT560" s="224"/>
      <c r="AU560" s="224"/>
      <c r="AV560" s="224"/>
      <c r="AW560" s="224"/>
      <c r="AX560" s="224"/>
      <c r="AY560" s="224"/>
      <c r="AZ560" s="224"/>
      <c r="BA560" s="224"/>
      <c r="BB560" s="224"/>
      <c r="BC560" s="224"/>
      <c r="BD560" s="224"/>
      <c r="BE560" s="224"/>
      <c r="BF560" s="224"/>
      <c r="BG560" s="224"/>
      <c r="BH560" s="224"/>
      <c r="BI560" s="224"/>
      <c r="BJ560" s="224"/>
      <c r="BK560" s="224"/>
      <c r="BL560" s="224"/>
      <c r="BM560" s="224"/>
      <c r="BN560" s="224"/>
      <c r="BO560" s="224"/>
      <c r="BP560" s="224"/>
      <c r="BQ560" s="224"/>
      <c r="BR560" s="224"/>
      <c r="BS560" s="224"/>
      <c r="BT560" s="224"/>
      <c r="BU560" s="224"/>
      <c r="BV560" s="224"/>
      <c r="BW560" s="224"/>
      <c r="BX560" s="224"/>
      <c r="BY560" s="224"/>
      <c r="BZ560" s="224"/>
      <c r="CA560" s="224"/>
      <c r="CB560" s="224"/>
      <c r="CC560" s="224"/>
      <c r="CD560" s="224"/>
      <c r="CE560" s="224"/>
      <c r="CF560" s="224"/>
      <c r="CG560" s="224"/>
      <c r="CH560" s="224"/>
      <c r="CI560" s="224"/>
      <c r="CJ560" s="224"/>
      <c r="CK560" s="224"/>
      <c r="CL560" s="224"/>
      <c r="CM560" s="224"/>
      <c r="CN560" s="224"/>
      <c r="CO560" s="224"/>
      <c r="CP560" s="224"/>
      <c r="CQ560" s="224"/>
      <c r="CR560" s="224"/>
      <c r="CS560" s="224"/>
      <c r="CT560" s="224"/>
      <c r="CU560" s="224"/>
      <c r="CV560" s="224"/>
      <c r="CW560" s="224"/>
      <c r="CX560" s="224"/>
      <c r="CY560" s="224"/>
      <c r="CZ560" s="224"/>
      <c r="DA560" s="224"/>
      <c r="DB560" s="224"/>
      <c r="DC560" s="224"/>
      <c r="DD560" s="224"/>
      <c r="DE560" s="224"/>
      <c r="DF560" s="224"/>
      <c r="DG560" s="224"/>
      <c r="DH560" s="224"/>
      <c r="DI560" s="224"/>
      <c r="DJ560" s="224"/>
      <c r="DK560" s="224"/>
      <c r="DL560" s="224"/>
      <c r="DM560" s="224"/>
      <c r="DN560" s="224"/>
      <c r="DO560" s="224"/>
      <c r="DP560" s="224"/>
      <c r="DQ560" s="224"/>
      <c r="DR560" s="224"/>
      <c r="DS560" s="224"/>
    </row>
    <row r="561" spans="1:7" ht="24" customHeight="1" x14ac:dyDescent="0.25">
      <c r="A561" s="278"/>
      <c r="B561" s="100"/>
      <c r="C561" s="137" t="s">
        <v>604</v>
      </c>
      <c r="D561" s="101"/>
      <c r="E561" s="102"/>
      <c r="F561" s="103"/>
      <c r="G561" s="279"/>
    </row>
    <row r="562" spans="1:7" s="223" customFormat="1" ht="24" customHeight="1" x14ac:dyDescent="0.25">
      <c r="A562" s="218" t="str">
        <f t="shared" ref="A562:A575" si="166">IFERROR(VLOOKUP(C562,Tabla_Insumos,4,FALSE),"")</f>
        <v/>
      </c>
      <c r="B562" s="216" t="str">
        <f>IFERROR(VLOOKUP(C562,Tabla_Insumos,5,FALSE),"")</f>
        <v/>
      </c>
      <c r="C562" s="217"/>
      <c r="D562" s="218" t="str">
        <f t="shared" ref="D562:D575" si="167">IFERROR(VLOOKUP(C562,Tabla_Insumos,2,FALSE),"")</f>
        <v/>
      </c>
      <c r="E562" s="219"/>
      <c r="F562" s="220">
        <f t="shared" ref="F562:F575" si="168">IFERROR(VLOOKUP(C562,Tabla_Insumos,3,FALSE),0)</f>
        <v>0</v>
      </c>
      <c r="G562" s="280">
        <f>ROUND(E562*F562,2)</f>
        <v>0</v>
      </c>
    </row>
    <row r="563" spans="1:7" s="223" customFormat="1" ht="24" customHeight="1" x14ac:dyDescent="0.25">
      <c r="A563" s="218" t="str">
        <f t="shared" si="166"/>
        <v/>
      </c>
      <c r="B563" s="216" t="str">
        <f t="shared" ref="B563:B575" si="169">IFERROR(VLOOKUP(C563,Tabla_Insumos,5,FALSE),"")</f>
        <v/>
      </c>
      <c r="C563" s="217"/>
      <c r="D563" s="218" t="str">
        <f t="shared" si="167"/>
        <v/>
      </c>
      <c r="E563" s="219"/>
      <c r="F563" s="220">
        <f t="shared" si="168"/>
        <v>0</v>
      </c>
      <c r="G563" s="280">
        <f t="shared" ref="G563:G575" si="170">ROUND(E563*F563,2)</f>
        <v>0</v>
      </c>
    </row>
    <row r="564" spans="1:7" s="223" customFormat="1" ht="24" customHeight="1" x14ac:dyDescent="0.25">
      <c r="A564" s="218" t="str">
        <f t="shared" si="166"/>
        <v/>
      </c>
      <c r="B564" s="216" t="str">
        <f t="shared" si="169"/>
        <v/>
      </c>
      <c r="C564" s="217"/>
      <c r="D564" s="218" t="str">
        <f t="shared" si="167"/>
        <v/>
      </c>
      <c r="E564" s="219"/>
      <c r="F564" s="220">
        <f t="shared" si="168"/>
        <v>0</v>
      </c>
      <c r="G564" s="280">
        <f t="shared" si="170"/>
        <v>0</v>
      </c>
    </row>
    <row r="565" spans="1:7" s="223" customFormat="1" ht="24" customHeight="1" x14ac:dyDescent="0.25">
      <c r="A565" s="218" t="str">
        <f t="shared" si="166"/>
        <v/>
      </c>
      <c r="B565" s="216" t="str">
        <f t="shared" si="169"/>
        <v/>
      </c>
      <c r="C565" s="217"/>
      <c r="D565" s="218" t="str">
        <f t="shared" si="167"/>
        <v/>
      </c>
      <c r="E565" s="219"/>
      <c r="F565" s="220">
        <f t="shared" si="168"/>
        <v>0</v>
      </c>
      <c r="G565" s="280">
        <f t="shared" si="170"/>
        <v>0</v>
      </c>
    </row>
    <row r="566" spans="1:7" s="223" customFormat="1" ht="24" customHeight="1" x14ac:dyDescent="0.25">
      <c r="A566" s="218" t="str">
        <f t="shared" si="166"/>
        <v/>
      </c>
      <c r="B566" s="216" t="str">
        <f t="shared" si="169"/>
        <v/>
      </c>
      <c r="C566" s="217"/>
      <c r="D566" s="218" t="str">
        <f t="shared" si="167"/>
        <v/>
      </c>
      <c r="E566" s="219"/>
      <c r="F566" s="220">
        <f t="shared" si="168"/>
        <v>0</v>
      </c>
      <c r="G566" s="280">
        <f t="shared" si="170"/>
        <v>0</v>
      </c>
    </row>
    <row r="567" spans="1:7" s="223" customFormat="1" ht="24" customHeight="1" x14ac:dyDescent="0.25">
      <c r="A567" s="218" t="str">
        <f t="shared" si="166"/>
        <v/>
      </c>
      <c r="B567" s="216" t="str">
        <f t="shared" si="169"/>
        <v/>
      </c>
      <c r="C567" s="217"/>
      <c r="D567" s="218" t="str">
        <f t="shared" si="167"/>
        <v/>
      </c>
      <c r="E567" s="219"/>
      <c r="F567" s="220">
        <f t="shared" si="168"/>
        <v>0</v>
      </c>
      <c r="G567" s="280">
        <f t="shared" si="170"/>
        <v>0</v>
      </c>
    </row>
    <row r="568" spans="1:7" s="223" customFormat="1" ht="24" customHeight="1" x14ac:dyDescent="0.25">
      <c r="A568" s="218" t="str">
        <f t="shared" si="166"/>
        <v/>
      </c>
      <c r="B568" s="216" t="str">
        <f t="shared" si="169"/>
        <v/>
      </c>
      <c r="C568" s="217"/>
      <c r="D568" s="218" t="str">
        <f t="shared" si="167"/>
        <v/>
      </c>
      <c r="E568" s="219"/>
      <c r="F568" s="220">
        <f t="shared" si="168"/>
        <v>0</v>
      </c>
      <c r="G568" s="280">
        <f t="shared" si="170"/>
        <v>0</v>
      </c>
    </row>
    <row r="569" spans="1:7" s="223" customFormat="1" ht="24" customHeight="1" x14ac:dyDescent="0.25">
      <c r="A569" s="218" t="str">
        <f t="shared" si="166"/>
        <v/>
      </c>
      <c r="B569" s="216" t="str">
        <f t="shared" si="169"/>
        <v/>
      </c>
      <c r="C569" s="217"/>
      <c r="D569" s="218" t="str">
        <f t="shared" si="167"/>
        <v/>
      </c>
      <c r="E569" s="219"/>
      <c r="F569" s="220">
        <f t="shared" si="168"/>
        <v>0</v>
      </c>
      <c r="G569" s="280">
        <f t="shared" si="170"/>
        <v>0</v>
      </c>
    </row>
    <row r="570" spans="1:7" s="223" customFormat="1" ht="24" customHeight="1" x14ac:dyDescent="0.25">
      <c r="A570" s="218" t="str">
        <f t="shared" si="166"/>
        <v/>
      </c>
      <c r="B570" s="216" t="str">
        <f t="shared" si="169"/>
        <v/>
      </c>
      <c r="C570" s="217"/>
      <c r="D570" s="218" t="str">
        <f t="shared" si="167"/>
        <v/>
      </c>
      <c r="E570" s="219"/>
      <c r="F570" s="220">
        <f t="shared" si="168"/>
        <v>0</v>
      </c>
      <c r="G570" s="280">
        <f t="shared" si="170"/>
        <v>0</v>
      </c>
    </row>
    <row r="571" spans="1:7" s="223" customFormat="1" ht="24" customHeight="1" x14ac:dyDescent="0.25">
      <c r="A571" s="218" t="str">
        <f t="shared" si="166"/>
        <v/>
      </c>
      <c r="B571" s="216" t="str">
        <f t="shared" si="169"/>
        <v/>
      </c>
      <c r="C571" s="217"/>
      <c r="D571" s="218" t="str">
        <f t="shared" si="167"/>
        <v/>
      </c>
      <c r="E571" s="219"/>
      <c r="F571" s="220">
        <f t="shared" si="168"/>
        <v>0</v>
      </c>
      <c r="G571" s="280">
        <f t="shared" si="170"/>
        <v>0</v>
      </c>
    </row>
    <row r="572" spans="1:7" s="223" customFormat="1" ht="24" customHeight="1" x14ac:dyDescent="0.25">
      <c r="A572" s="218" t="str">
        <f t="shared" si="166"/>
        <v/>
      </c>
      <c r="B572" s="216" t="str">
        <f t="shared" si="169"/>
        <v/>
      </c>
      <c r="C572" s="217"/>
      <c r="D572" s="218" t="str">
        <f t="shared" si="167"/>
        <v/>
      </c>
      <c r="E572" s="219"/>
      <c r="F572" s="220">
        <f t="shared" si="168"/>
        <v>0</v>
      </c>
      <c r="G572" s="280">
        <f t="shared" si="170"/>
        <v>0</v>
      </c>
    </row>
    <row r="573" spans="1:7" s="223" customFormat="1" ht="24" customHeight="1" x14ac:dyDescent="0.25">
      <c r="A573" s="218" t="str">
        <f t="shared" si="166"/>
        <v/>
      </c>
      <c r="B573" s="216" t="str">
        <f t="shared" si="169"/>
        <v/>
      </c>
      <c r="C573" s="217"/>
      <c r="D573" s="218" t="str">
        <f t="shared" si="167"/>
        <v/>
      </c>
      <c r="E573" s="219"/>
      <c r="F573" s="220">
        <f t="shared" si="168"/>
        <v>0</v>
      </c>
      <c r="G573" s="280">
        <f t="shared" si="170"/>
        <v>0</v>
      </c>
    </row>
    <row r="574" spans="1:7" s="223" customFormat="1" ht="24" customHeight="1" x14ac:dyDescent="0.25">
      <c r="A574" s="218" t="str">
        <f t="shared" si="166"/>
        <v/>
      </c>
      <c r="B574" s="216" t="str">
        <f t="shared" si="169"/>
        <v/>
      </c>
      <c r="C574" s="217"/>
      <c r="D574" s="218" t="str">
        <f t="shared" si="167"/>
        <v/>
      </c>
      <c r="E574" s="219"/>
      <c r="F574" s="220">
        <f t="shared" si="168"/>
        <v>0</v>
      </c>
      <c r="G574" s="280">
        <f t="shared" si="170"/>
        <v>0</v>
      </c>
    </row>
    <row r="575" spans="1:7" s="223" customFormat="1" ht="24" customHeight="1" x14ac:dyDescent="0.25">
      <c r="A575" s="218" t="str">
        <f t="shared" si="166"/>
        <v/>
      </c>
      <c r="B575" s="216" t="str">
        <f t="shared" si="169"/>
        <v/>
      </c>
      <c r="C575" s="217"/>
      <c r="D575" s="218" t="str">
        <f t="shared" si="167"/>
        <v/>
      </c>
      <c r="E575" s="219"/>
      <c r="F575" s="221">
        <f t="shared" si="168"/>
        <v>0</v>
      </c>
      <c r="G575" s="280">
        <f t="shared" si="170"/>
        <v>0</v>
      </c>
    </row>
    <row r="576" spans="1:7" ht="24" customHeight="1" x14ac:dyDescent="0.25">
      <c r="A576" s="281"/>
      <c r="D576" s="94"/>
      <c r="E576" s="95"/>
      <c r="F576" s="267" t="s">
        <v>31</v>
      </c>
      <c r="G576" s="282">
        <f>SUBTOTAL(9,G562:G575)</f>
        <v>0</v>
      </c>
    </row>
    <row r="577" spans="1:7" ht="24" customHeight="1" x14ac:dyDescent="0.25">
      <c r="A577" s="281"/>
      <c r="C577" s="104" t="s">
        <v>605</v>
      </c>
      <c r="D577" s="94"/>
      <c r="E577" s="95"/>
      <c r="G577" s="283"/>
    </row>
    <row r="578" spans="1:7" s="223" customFormat="1" ht="24" customHeight="1" x14ac:dyDescent="0.25">
      <c r="A578" s="218" t="str">
        <f t="shared" ref="A578:A585" si="171">IFERROR(VLOOKUP(C578,Tabla_Insumos,4,FALSE),"")</f>
        <v/>
      </c>
      <c r="B578" s="216">
        <f t="shared" ref="B578:B585" si="172">IFERROR(VLOOKUP(A578,Tabla_Indices,5,FALSE),"")</f>
        <v>0</v>
      </c>
      <c r="C578" s="217"/>
      <c r="D578" s="218" t="str">
        <f t="shared" ref="D578:D585" si="173">IFERROR(VLOOKUP(C578,Tabla_Insumos,2,FALSE),"")</f>
        <v/>
      </c>
      <c r="E578" s="219"/>
      <c r="F578" s="222">
        <f t="shared" ref="F578:F585" si="174">IFERROR(VLOOKUP(C578,Tabla_Insumos,3,FALSE),0)</f>
        <v>0</v>
      </c>
      <c r="G578" s="280">
        <f>ROUND(E578*F578,2)</f>
        <v>0</v>
      </c>
    </row>
    <row r="579" spans="1:7" s="223" customFormat="1" ht="24" customHeight="1" x14ac:dyDescent="0.25">
      <c r="A579" s="218" t="str">
        <f t="shared" si="171"/>
        <v/>
      </c>
      <c r="B579" s="216">
        <f t="shared" si="172"/>
        <v>0</v>
      </c>
      <c r="C579" s="217"/>
      <c r="D579" s="218" t="str">
        <f t="shared" si="173"/>
        <v/>
      </c>
      <c r="E579" s="219"/>
      <c r="F579" s="222">
        <f t="shared" si="174"/>
        <v>0</v>
      </c>
      <c r="G579" s="280">
        <f>ROUND(E579*F579,2)</f>
        <v>0</v>
      </c>
    </row>
    <row r="580" spans="1:7" s="223" customFormat="1" ht="24" customHeight="1" x14ac:dyDescent="0.25">
      <c r="A580" s="218" t="str">
        <f t="shared" si="171"/>
        <v/>
      </c>
      <c r="B580" s="216">
        <f t="shared" si="172"/>
        <v>0</v>
      </c>
      <c r="C580" s="217"/>
      <c r="D580" s="218" t="str">
        <f t="shared" si="173"/>
        <v/>
      </c>
      <c r="E580" s="219"/>
      <c r="F580" s="222">
        <f t="shared" si="174"/>
        <v>0</v>
      </c>
      <c r="G580" s="280">
        <f t="shared" ref="G580:G585" si="175">ROUND(E580*F580,2)</f>
        <v>0</v>
      </c>
    </row>
    <row r="581" spans="1:7" s="223" customFormat="1" ht="24" customHeight="1" x14ac:dyDescent="0.25">
      <c r="A581" s="218" t="str">
        <f t="shared" si="171"/>
        <v/>
      </c>
      <c r="B581" s="216">
        <f t="shared" si="172"/>
        <v>0</v>
      </c>
      <c r="C581" s="217"/>
      <c r="D581" s="218" t="str">
        <f t="shared" si="173"/>
        <v/>
      </c>
      <c r="E581" s="219"/>
      <c r="F581" s="222">
        <f t="shared" si="174"/>
        <v>0</v>
      </c>
      <c r="G581" s="280">
        <f t="shared" si="175"/>
        <v>0</v>
      </c>
    </row>
    <row r="582" spans="1:7" s="223" customFormat="1" ht="24" customHeight="1" x14ac:dyDescent="0.25">
      <c r="A582" s="218" t="str">
        <f t="shared" si="171"/>
        <v/>
      </c>
      <c r="B582" s="216">
        <f t="shared" si="172"/>
        <v>0</v>
      </c>
      <c r="C582" s="217"/>
      <c r="D582" s="218" t="str">
        <f t="shared" si="173"/>
        <v/>
      </c>
      <c r="E582" s="219"/>
      <c r="F582" s="220">
        <f t="shared" si="174"/>
        <v>0</v>
      </c>
      <c r="G582" s="280">
        <f t="shared" si="175"/>
        <v>0</v>
      </c>
    </row>
    <row r="583" spans="1:7" s="223" customFormat="1" ht="24" customHeight="1" x14ac:dyDescent="0.25">
      <c r="A583" s="218" t="str">
        <f t="shared" si="171"/>
        <v/>
      </c>
      <c r="B583" s="216">
        <f t="shared" si="172"/>
        <v>0</v>
      </c>
      <c r="C583" s="217"/>
      <c r="D583" s="218" t="str">
        <f t="shared" si="173"/>
        <v/>
      </c>
      <c r="E583" s="219"/>
      <c r="F583" s="220">
        <f t="shared" si="174"/>
        <v>0</v>
      </c>
      <c r="G583" s="280">
        <f t="shared" si="175"/>
        <v>0</v>
      </c>
    </row>
    <row r="584" spans="1:7" s="223" customFormat="1" ht="24" customHeight="1" x14ac:dyDescent="0.25">
      <c r="A584" s="218" t="str">
        <f t="shared" si="171"/>
        <v/>
      </c>
      <c r="B584" s="216">
        <f t="shared" si="172"/>
        <v>0</v>
      </c>
      <c r="C584" s="217"/>
      <c r="D584" s="218" t="str">
        <f t="shared" si="173"/>
        <v/>
      </c>
      <c r="E584" s="219"/>
      <c r="F584" s="220">
        <f t="shared" si="174"/>
        <v>0</v>
      </c>
      <c r="G584" s="280">
        <f t="shared" si="175"/>
        <v>0</v>
      </c>
    </row>
    <row r="585" spans="1:7" s="223" customFormat="1" ht="24" customHeight="1" x14ac:dyDescent="0.25">
      <c r="A585" s="218" t="str">
        <f t="shared" si="171"/>
        <v/>
      </c>
      <c r="B585" s="216">
        <f t="shared" si="172"/>
        <v>0</v>
      </c>
      <c r="C585" s="217"/>
      <c r="D585" s="218" t="str">
        <f t="shared" si="173"/>
        <v/>
      </c>
      <c r="E585" s="219"/>
      <c r="F585" s="220">
        <f t="shared" si="174"/>
        <v>0</v>
      </c>
      <c r="G585" s="280">
        <f t="shared" si="175"/>
        <v>0</v>
      </c>
    </row>
    <row r="586" spans="1:7" ht="24" customHeight="1" x14ac:dyDescent="0.25">
      <c r="A586" s="281"/>
      <c r="D586" s="94"/>
      <c r="E586" s="95"/>
      <c r="F586" s="267" t="s">
        <v>32</v>
      </c>
      <c r="G586" s="282">
        <f>SUBTOTAL(9,G578:G585)</f>
        <v>0</v>
      </c>
    </row>
    <row r="587" spans="1:7" ht="24" customHeight="1" x14ac:dyDescent="0.25">
      <c r="A587" s="281"/>
      <c r="C587" s="104" t="s">
        <v>606</v>
      </c>
      <c r="D587" s="94"/>
      <c r="E587" s="95"/>
      <c r="G587" s="283"/>
    </row>
    <row r="588" spans="1:7" s="223" customFormat="1" ht="24" customHeight="1" x14ac:dyDescent="0.25">
      <c r="A588" s="218" t="str">
        <f t="shared" ref="A588:A596" si="176">IFERROR(VLOOKUP(C588,Tabla_Insumos,4,FALSE),"")</f>
        <v/>
      </c>
      <c r="B588" s="216" t="str">
        <f t="shared" ref="B588:B596" si="177">IFERROR(VLOOKUP(C588,Tabla_Insumos,5,FALSE),"")</f>
        <v/>
      </c>
      <c r="C588" s="217"/>
      <c r="D588" s="218" t="str">
        <f t="shared" ref="D588:D596" si="178">IFERROR(VLOOKUP(C588,Tabla_Insumos,2,FALSE),"")</f>
        <v/>
      </c>
      <c r="E588" s="219"/>
      <c r="F588" s="220">
        <f t="shared" ref="F588:F596" si="179">IFERROR(VLOOKUP(C588,Tabla_Insumos,3,FALSE),0)</f>
        <v>0</v>
      </c>
      <c r="G588" s="280">
        <f t="shared" ref="G588:G596" si="180">ROUND(E588*F588,2)</f>
        <v>0</v>
      </c>
    </row>
    <row r="589" spans="1:7" s="223" customFormat="1" ht="24" customHeight="1" x14ac:dyDescent="0.25">
      <c r="A589" s="218" t="str">
        <f t="shared" si="176"/>
        <v/>
      </c>
      <c r="B589" s="216" t="str">
        <f t="shared" si="177"/>
        <v/>
      </c>
      <c r="C589" s="217"/>
      <c r="D589" s="218" t="str">
        <f t="shared" si="178"/>
        <v/>
      </c>
      <c r="E589" s="219"/>
      <c r="F589" s="220">
        <f t="shared" si="179"/>
        <v>0</v>
      </c>
      <c r="G589" s="280">
        <f t="shared" si="180"/>
        <v>0</v>
      </c>
    </row>
    <row r="590" spans="1:7" s="223" customFormat="1" ht="24" customHeight="1" x14ac:dyDescent="0.25">
      <c r="A590" s="218" t="str">
        <f t="shared" si="176"/>
        <v/>
      </c>
      <c r="B590" s="216" t="str">
        <f t="shared" si="177"/>
        <v/>
      </c>
      <c r="C590" s="217"/>
      <c r="D590" s="218" t="str">
        <f t="shared" si="178"/>
        <v/>
      </c>
      <c r="E590" s="219"/>
      <c r="F590" s="220">
        <f t="shared" si="179"/>
        <v>0</v>
      </c>
      <c r="G590" s="280">
        <f t="shared" si="180"/>
        <v>0</v>
      </c>
    </row>
    <row r="591" spans="1:7" s="223" customFormat="1" ht="24" customHeight="1" x14ac:dyDescent="0.25">
      <c r="A591" s="218" t="str">
        <f t="shared" si="176"/>
        <v/>
      </c>
      <c r="B591" s="216" t="str">
        <f t="shared" si="177"/>
        <v/>
      </c>
      <c r="C591" s="217"/>
      <c r="D591" s="218" t="str">
        <f t="shared" si="178"/>
        <v/>
      </c>
      <c r="E591" s="219"/>
      <c r="F591" s="220">
        <f t="shared" si="179"/>
        <v>0</v>
      </c>
      <c r="G591" s="280">
        <f t="shared" si="180"/>
        <v>0</v>
      </c>
    </row>
    <row r="592" spans="1:7" s="223" customFormat="1" ht="24" customHeight="1" x14ac:dyDescent="0.25">
      <c r="A592" s="218" t="str">
        <f t="shared" si="176"/>
        <v/>
      </c>
      <c r="B592" s="216" t="str">
        <f t="shared" si="177"/>
        <v/>
      </c>
      <c r="C592" s="217"/>
      <c r="D592" s="218" t="str">
        <f t="shared" si="178"/>
        <v/>
      </c>
      <c r="E592" s="219"/>
      <c r="F592" s="220">
        <f t="shared" si="179"/>
        <v>0</v>
      </c>
      <c r="G592" s="280">
        <f t="shared" si="180"/>
        <v>0</v>
      </c>
    </row>
    <row r="593" spans="1:7" s="223" customFormat="1" ht="24" customHeight="1" x14ac:dyDescent="0.25">
      <c r="A593" s="218" t="str">
        <f t="shared" si="176"/>
        <v/>
      </c>
      <c r="B593" s="216" t="str">
        <f t="shared" si="177"/>
        <v/>
      </c>
      <c r="C593" s="217"/>
      <c r="D593" s="218" t="str">
        <f t="shared" si="178"/>
        <v/>
      </c>
      <c r="E593" s="219"/>
      <c r="F593" s="220">
        <f t="shared" si="179"/>
        <v>0</v>
      </c>
      <c r="G593" s="280">
        <f t="shared" si="180"/>
        <v>0</v>
      </c>
    </row>
    <row r="594" spans="1:7" s="223" customFormat="1" ht="24" customHeight="1" x14ac:dyDescent="0.25">
      <c r="A594" s="218" t="str">
        <f t="shared" si="176"/>
        <v/>
      </c>
      <c r="B594" s="216" t="str">
        <f t="shared" si="177"/>
        <v/>
      </c>
      <c r="C594" s="217"/>
      <c r="D594" s="218" t="str">
        <f t="shared" si="178"/>
        <v/>
      </c>
      <c r="E594" s="219"/>
      <c r="F594" s="220">
        <f t="shared" si="179"/>
        <v>0</v>
      </c>
      <c r="G594" s="280">
        <f t="shared" si="180"/>
        <v>0</v>
      </c>
    </row>
    <row r="595" spans="1:7" s="223" customFormat="1" ht="24" customHeight="1" x14ac:dyDescent="0.25">
      <c r="A595" s="218" t="str">
        <f t="shared" si="176"/>
        <v/>
      </c>
      <c r="B595" s="216" t="str">
        <f t="shared" si="177"/>
        <v/>
      </c>
      <c r="C595" s="217"/>
      <c r="D595" s="218" t="str">
        <f t="shared" si="178"/>
        <v/>
      </c>
      <c r="E595" s="219"/>
      <c r="F595" s="220">
        <f t="shared" si="179"/>
        <v>0</v>
      </c>
      <c r="G595" s="280">
        <f t="shared" si="180"/>
        <v>0</v>
      </c>
    </row>
    <row r="596" spans="1:7" s="223" customFormat="1" ht="24" customHeight="1" x14ac:dyDescent="0.25">
      <c r="A596" s="218" t="str">
        <f t="shared" si="176"/>
        <v/>
      </c>
      <c r="B596" s="216" t="str">
        <f t="shared" si="177"/>
        <v/>
      </c>
      <c r="C596" s="217"/>
      <c r="D596" s="218" t="str">
        <f t="shared" si="178"/>
        <v/>
      </c>
      <c r="E596" s="219"/>
      <c r="F596" s="220">
        <f t="shared" si="179"/>
        <v>0</v>
      </c>
      <c r="G596" s="280">
        <f t="shared" si="180"/>
        <v>0</v>
      </c>
    </row>
    <row r="597" spans="1:7" ht="24" customHeight="1" x14ac:dyDescent="0.25">
      <c r="A597" s="284"/>
      <c r="B597" s="94"/>
      <c r="D597" s="94"/>
      <c r="E597" s="95"/>
      <c r="F597" s="267" t="s">
        <v>33</v>
      </c>
      <c r="G597" s="282">
        <f>SUBTOTAL(9,G588:G596)</f>
        <v>0</v>
      </c>
    </row>
    <row r="598" spans="1:7" ht="24" customHeight="1" x14ac:dyDescent="0.25">
      <c r="A598" s="285"/>
      <c r="B598" s="94"/>
      <c r="D598" s="94"/>
      <c r="E598" s="95"/>
      <c r="G598" s="283"/>
    </row>
    <row r="599" spans="1:7" ht="24" customHeight="1" x14ac:dyDescent="0.25">
      <c r="A599" s="286" t="str">
        <f>B557</f>
        <v>2.4</v>
      </c>
      <c r="B599" s="287" t="str">
        <f>C557</f>
        <v>Agresividad de los suelos</v>
      </c>
      <c r="C599" s="101"/>
      <c r="D599" s="101" t="s">
        <v>34</v>
      </c>
      <c r="E599" s="102"/>
      <c r="F599" s="289" t="s">
        <v>35</v>
      </c>
      <c r="G599" s="288">
        <f>SUBTOTAL(9,G562:G598)</f>
        <v>0</v>
      </c>
    </row>
    <row r="601" spans="1:7" ht="24" customHeight="1" x14ac:dyDescent="0.25">
      <c r="A601" s="268" t="s">
        <v>37</v>
      </c>
      <c r="B601" s="269"/>
      <c r="C601" s="269"/>
      <c r="D601" s="269"/>
      <c r="E601" s="269"/>
      <c r="F601" s="269"/>
      <c r="G601" s="270"/>
    </row>
    <row r="602" spans="1:7" ht="24" customHeight="1" x14ac:dyDescent="0.25">
      <c r="A602" s="271" t="s">
        <v>602</v>
      </c>
      <c r="B602" s="90" t="str">
        <f>Comitente</f>
        <v>SUBSECRETARIA DE ARQUITECTURA</v>
      </c>
      <c r="C602" s="86"/>
      <c r="D602" s="91"/>
      <c r="E602" s="91"/>
      <c r="F602" s="92"/>
      <c r="G602" s="272"/>
    </row>
    <row r="603" spans="1:7" ht="24" customHeight="1" x14ac:dyDescent="0.25">
      <c r="A603" s="271" t="s">
        <v>603</v>
      </c>
      <c r="B603" s="90">
        <f>Contratista</f>
        <v>0</v>
      </c>
      <c r="C603" s="87"/>
      <c r="D603" s="87"/>
      <c r="E603" s="87"/>
      <c r="F603" s="93"/>
      <c r="G603" s="273"/>
    </row>
    <row r="604" spans="1:7" ht="24" customHeight="1" x14ac:dyDescent="0.25">
      <c r="A604" s="271" t="s">
        <v>24</v>
      </c>
      <c r="B604" s="90" t="str">
        <f>Obra</f>
        <v>PERFORACION DE POZO DE AGUA Y CONST. DE SALA DE BOMBA ESC. AGROIND. 25 DE MAYO</v>
      </c>
      <c r="C604" s="87"/>
      <c r="D604" s="87"/>
      <c r="E604" s="87"/>
      <c r="F604" s="93" t="s">
        <v>38</v>
      </c>
      <c r="G604" s="274">
        <f>Fecha_Base</f>
        <v>0</v>
      </c>
    </row>
    <row r="605" spans="1:7" ht="24" customHeight="1" x14ac:dyDescent="0.25">
      <c r="A605" s="275" t="s">
        <v>601</v>
      </c>
      <c r="B605" s="88" t="str">
        <f>Ubicación</f>
        <v>Calle San Martin s/n - 25 de Mayo</v>
      </c>
      <c r="C605" s="88"/>
      <c r="D605" s="94"/>
      <c r="E605" s="95"/>
      <c r="G605" s="276"/>
    </row>
    <row r="606" spans="1:7" ht="24" customHeight="1" x14ac:dyDescent="0.25">
      <c r="A606" s="275" t="s">
        <v>39</v>
      </c>
      <c r="B606" s="97">
        <f>IFERROR(VALUE(LEFT(B607,FIND(".",B607)-1)),"")</f>
        <v>3</v>
      </c>
      <c r="C606" s="89" t="str">
        <f>IFERROR(VLOOKUP(B606,Tabla_CyP,2,FALSE),"")</f>
        <v>PERFORACION EXPLORATORIA Y ENTUBAMIENTO</v>
      </c>
      <c r="E606" s="95"/>
      <c r="G606" s="276"/>
    </row>
    <row r="607" spans="1:7" ht="24" customHeight="1" x14ac:dyDescent="0.25">
      <c r="A607" s="275" t="s">
        <v>25</v>
      </c>
      <c r="B607" s="98" t="str">
        <f>IFERROR(VLOOKUP(COUNTIF($A$1:A607,"ANALISIS DE PRECIOS"),Tabla_NumeroItem,2,FALSE),"")</f>
        <v>3.1</v>
      </c>
      <c r="C607" s="89" t="str">
        <f>IFERROR(VLOOKUP(B607,Tabla_CyP,2,FALSE),"")</f>
        <v>Muestro de Terrenos</v>
      </c>
      <c r="D607" s="94"/>
      <c r="E607" s="95"/>
      <c r="F607" s="93" t="s">
        <v>26</v>
      </c>
      <c r="G607" s="277" t="str">
        <f>IFERROR(VLOOKUP(B607,Tabla_CyP,4,FALSE),"")</f>
        <v>gl</v>
      </c>
    </row>
    <row r="608" spans="1:7" ht="24" customHeight="1" x14ac:dyDescent="0.25">
      <c r="A608" s="275"/>
      <c r="B608" s="88"/>
      <c r="D608" s="94"/>
      <c r="E608" s="95"/>
      <c r="G608" s="276"/>
    </row>
    <row r="609" spans="1:123" ht="24" customHeight="1" x14ac:dyDescent="0.25">
      <c r="A609" s="338" t="s">
        <v>507</v>
      </c>
      <c r="B609" s="339"/>
      <c r="C609" s="340" t="s">
        <v>0</v>
      </c>
      <c r="D609" s="340" t="s">
        <v>27</v>
      </c>
      <c r="E609" s="342" t="s">
        <v>28</v>
      </c>
      <c r="F609" s="344" t="s">
        <v>29</v>
      </c>
      <c r="G609" s="344" t="s">
        <v>30</v>
      </c>
    </row>
    <row r="610" spans="1:123" s="94" customFormat="1" ht="24" customHeight="1" x14ac:dyDescent="0.25">
      <c r="A610" s="99" t="s">
        <v>508</v>
      </c>
      <c r="B610" s="99" t="s">
        <v>509</v>
      </c>
      <c r="C610" s="341"/>
      <c r="D610" s="341"/>
      <c r="E610" s="343"/>
      <c r="F610" s="345"/>
      <c r="G610" s="345"/>
      <c r="H610" s="224"/>
      <c r="I610" s="224"/>
      <c r="J610" s="224"/>
      <c r="K610" s="224"/>
      <c r="L610" s="224"/>
      <c r="M610" s="224"/>
      <c r="N610" s="224"/>
      <c r="O610" s="224"/>
      <c r="P610" s="224"/>
      <c r="Q610" s="224"/>
      <c r="R610" s="224"/>
      <c r="S610" s="224"/>
      <c r="T610" s="224"/>
      <c r="U610" s="224"/>
      <c r="V610" s="224"/>
      <c r="W610" s="224"/>
      <c r="X610" s="224"/>
      <c r="Y610" s="224"/>
      <c r="Z610" s="224"/>
      <c r="AA610" s="224"/>
      <c r="AB610" s="224"/>
      <c r="AC610" s="224"/>
      <c r="AD610" s="224"/>
      <c r="AE610" s="224"/>
      <c r="AF610" s="224"/>
      <c r="AG610" s="224"/>
      <c r="AH610" s="224"/>
      <c r="AI610" s="224"/>
      <c r="AJ610" s="224"/>
      <c r="AK610" s="224"/>
      <c r="AL610" s="224"/>
      <c r="AM610" s="224"/>
      <c r="AN610" s="224"/>
      <c r="AO610" s="224"/>
      <c r="AP610" s="224"/>
      <c r="AQ610" s="224"/>
      <c r="AR610" s="224"/>
      <c r="AS610" s="224"/>
      <c r="AT610" s="224"/>
      <c r="AU610" s="224"/>
      <c r="AV610" s="224"/>
      <c r="AW610" s="224"/>
      <c r="AX610" s="224"/>
      <c r="AY610" s="224"/>
      <c r="AZ610" s="224"/>
      <c r="BA610" s="224"/>
      <c r="BB610" s="224"/>
      <c r="BC610" s="224"/>
      <c r="BD610" s="224"/>
      <c r="BE610" s="224"/>
      <c r="BF610" s="224"/>
      <c r="BG610" s="224"/>
      <c r="BH610" s="224"/>
      <c r="BI610" s="224"/>
      <c r="BJ610" s="224"/>
      <c r="BK610" s="224"/>
      <c r="BL610" s="224"/>
      <c r="BM610" s="224"/>
      <c r="BN610" s="224"/>
      <c r="BO610" s="224"/>
      <c r="BP610" s="224"/>
      <c r="BQ610" s="224"/>
      <c r="BR610" s="224"/>
      <c r="BS610" s="224"/>
      <c r="BT610" s="224"/>
      <c r="BU610" s="224"/>
      <c r="BV610" s="224"/>
      <c r="BW610" s="224"/>
      <c r="BX610" s="224"/>
      <c r="BY610" s="224"/>
      <c r="BZ610" s="224"/>
      <c r="CA610" s="224"/>
      <c r="CB610" s="224"/>
      <c r="CC610" s="224"/>
      <c r="CD610" s="224"/>
      <c r="CE610" s="224"/>
      <c r="CF610" s="224"/>
      <c r="CG610" s="224"/>
      <c r="CH610" s="224"/>
      <c r="CI610" s="224"/>
      <c r="CJ610" s="224"/>
      <c r="CK610" s="224"/>
      <c r="CL610" s="224"/>
      <c r="CM610" s="224"/>
      <c r="CN610" s="224"/>
      <c r="CO610" s="224"/>
      <c r="CP610" s="224"/>
      <c r="CQ610" s="224"/>
      <c r="CR610" s="224"/>
      <c r="CS610" s="224"/>
      <c r="CT610" s="224"/>
      <c r="CU610" s="224"/>
      <c r="CV610" s="224"/>
      <c r="CW610" s="224"/>
      <c r="CX610" s="224"/>
      <c r="CY610" s="224"/>
      <c r="CZ610" s="224"/>
      <c r="DA610" s="224"/>
      <c r="DB610" s="224"/>
      <c r="DC610" s="224"/>
      <c r="DD610" s="224"/>
      <c r="DE610" s="224"/>
      <c r="DF610" s="224"/>
      <c r="DG610" s="224"/>
      <c r="DH610" s="224"/>
      <c r="DI610" s="224"/>
      <c r="DJ610" s="224"/>
      <c r="DK610" s="224"/>
      <c r="DL610" s="224"/>
      <c r="DM610" s="224"/>
      <c r="DN610" s="224"/>
      <c r="DO610" s="224"/>
      <c r="DP610" s="224"/>
      <c r="DQ610" s="224"/>
      <c r="DR610" s="224"/>
      <c r="DS610" s="224"/>
    </row>
    <row r="611" spans="1:123" ht="24" customHeight="1" x14ac:dyDescent="0.25">
      <c r="A611" s="278"/>
      <c r="B611" s="100"/>
      <c r="C611" s="137" t="s">
        <v>604</v>
      </c>
      <c r="D611" s="101"/>
      <c r="E611" s="102"/>
      <c r="F611" s="103"/>
      <c r="G611" s="279"/>
    </row>
    <row r="612" spans="1:123" s="223" customFormat="1" ht="24" customHeight="1" x14ac:dyDescent="0.25">
      <c r="A612" s="218" t="str">
        <f t="shared" ref="A612:A625" si="181">IFERROR(VLOOKUP(C612,Tabla_Insumos,4,FALSE),"")</f>
        <v/>
      </c>
      <c r="B612" s="216" t="str">
        <f>IFERROR(VLOOKUP(C612,Tabla_Insumos,5,FALSE),"")</f>
        <v/>
      </c>
      <c r="C612" s="217"/>
      <c r="D612" s="218" t="str">
        <f t="shared" ref="D612:D625" si="182">IFERROR(VLOOKUP(C612,Tabla_Insumos,2,FALSE),"")</f>
        <v/>
      </c>
      <c r="E612" s="219"/>
      <c r="F612" s="220">
        <f t="shared" ref="F612:F625" si="183">IFERROR(VLOOKUP(C612,Tabla_Insumos,3,FALSE),0)</f>
        <v>0</v>
      </c>
      <c r="G612" s="280">
        <f>ROUND(E612*F612,2)</f>
        <v>0</v>
      </c>
    </row>
    <row r="613" spans="1:123" s="223" customFormat="1" ht="24" customHeight="1" x14ac:dyDescent="0.25">
      <c r="A613" s="218" t="str">
        <f t="shared" si="181"/>
        <v/>
      </c>
      <c r="B613" s="216" t="str">
        <f t="shared" ref="B613:B625" si="184">IFERROR(VLOOKUP(C613,Tabla_Insumos,5,FALSE),"")</f>
        <v/>
      </c>
      <c r="C613" s="217"/>
      <c r="D613" s="218" t="str">
        <f t="shared" si="182"/>
        <v/>
      </c>
      <c r="E613" s="219"/>
      <c r="F613" s="220">
        <f t="shared" si="183"/>
        <v>0</v>
      </c>
      <c r="G613" s="280">
        <f t="shared" ref="G613:G625" si="185">ROUND(E613*F613,2)</f>
        <v>0</v>
      </c>
    </row>
    <row r="614" spans="1:123" s="223" customFormat="1" ht="24" customHeight="1" x14ac:dyDescent="0.25">
      <c r="A614" s="218" t="str">
        <f t="shared" si="181"/>
        <v/>
      </c>
      <c r="B614" s="216" t="str">
        <f t="shared" si="184"/>
        <v/>
      </c>
      <c r="C614" s="217"/>
      <c r="D614" s="218" t="str">
        <f t="shared" si="182"/>
        <v/>
      </c>
      <c r="E614" s="219"/>
      <c r="F614" s="220">
        <f t="shared" si="183"/>
        <v>0</v>
      </c>
      <c r="G614" s="280">
        <f t="shared" si="185"/>
        <v>0</v>
      </c>
    </row>
    <row r="615" spans="1:123" s="223" customFormat="1" ht="24" customHeight="1" x14ac:dyDescent="0.25">
      <c r="A615" s="218" t="str">
        <f t="shared" si="181"/>
        <v/>
      </c>
      <c r="B615" s="216" t="str">
        <f t="shared" si="184"/>
        <v/>
      </c>
      <c r="C615" s="217"/>
      <c r="D615" s="218" t="str">
        <f t="shared" si="182"/>
        <v/>
      </c>
      <c r="E615" s="219"/>
      <c r="F615" s="220">
        <f t="shared" si="183"/>
        <v>0</v>
      </c>
      <c r="G615" s="280">
        <f t="shared" si="185"/>
        <v>0</v>
      </c>
    </row>
    <row r="616" spans="1:123" s="223" customFormat="1" ht="24" customHeight="1" x14ac:dyDescent="0.25">
      <c r="A616" s="218" t="str">
        <f t="shared" si="181"/>
        <v/>
      </c>
      <c r="B616" s="216" t="str">
        <f t="shared" si="184"/>
        <v/>
      </c>
      <c r="C616" s="217"/>
      <c r="D616" s="218" t="str">
        <f t="shared" si="182"/>
        <v/>
      </c>
      <c r="E616" s="219"/>
      <c r="F616" s="220">
        <f t="shared" si="183"/>
        <v>0</v>
      </c>
      <c r="G616" s="280">
        <f t="shared" si="185"/>
        <v>0</v>
      </c>
    </row>
    <row r="617" spans="1:123" s="223" customFormat="1" ht="24" customHeight="1" x14ac:dyDescent="0.25">
      <c r="A617" s="218" t="str">
        <f t="shared" si="181"/>
        <v/>
      </c>
      <c r="B617" s="216" t="str">
        <f t="shared" si="184"/>
        <v/>
      </c>
      <c r="C617" s="217"/>
      <c r="D617" s="218" t="str">
        <f t="shared" si="182"/>
        <v/>
      </c>
      <c r="E617" s="219"/>
      <c r="F617" s="220">
        <f t="shared" si="183"/>
        <v>0</v>
      </c>
      <c r="G617" s="280">
        <f t="shared" si="185"/>
        <v>0</v>
      </c>
    </row>
    <row r="618" spans="1:123" s="223" customFormat="1" ht="24" customHeight="1" x14ac:dyDescent="0.25">
      <c r="A618" s="218" t="str">
        <f t="shared" si="181"/>
        <v/>
      </c>
      <c r="B618" s="216" t="str">
        <f t="shared" si="184"/>
        <v/>
      </c>
      <c r="C618" s="217"/>
      <c r="D618" s="218" t="str">
        <f t="shared" si="182"/>
        <v/>
      </c>
      <c r="E618" s="219"/>
      <c r="F618" s="220">
        <f t="shared" si="183"/>
        <v>0</v>
      </c>
      <c r="G618" s="280">
        <f t="shared" si="185"/>
        <v>0</v>
      </c>
    </row>
    <row r="619" spans="1:123" s="223" customFormat="1" ht="24" customHeight="1" x14ac:dyDescent="0.25">
      <c r="A619" s="218" t="str">
        <f t="shared" si="181"/>
        <v/>
      </c>
      <c r="B619" s="216" t="str">
        <f t="shared" si="184"/>
        <v/>
      </c>
      <c r="C619" s="217"/>
      <c r="D619" s="218" t="str">
        <f t="shared" si="182"/>
        <v/>
      </c>
      <c r="E619" s="219"/>
      <c r="F619" s="220">
        <f t="shared" si="183"/>
        <v>0</v>
      </c>
      <c r="G619" s="280">
        <f t="shared" si="185"/>
        <v>0</v>
      </c>
    </row>
    <row r="620" spans="1:123" s="223" customFormat="1" ht="24" customHeight="1" x14ac:dyDescent="0.25">
      <c r="A620" s="218" t="str">
        <f t="shared" si="181"/>
        <v/>
      </c>
      <c r="B620" s="216" t="str">
        <f t="shared" si="184"/>
        <v/>
      </c>
      <c r="C620" s="217"/>
      <c r="D620" s="218" t="str">
        <f t="shared" si="182"/>
        <v/>
      </c>
      <c r="E620" s="219"/>
      <c r="F620" s="220">
        <f t="shared" si="183"/>
        <v>0</v>
      </c>
      <c r="G620" s="280">
        <f t="shared" si="185"/>
        <v>0</v>
      </c>
    </row>
    <row r="621" spans="1:123" s="223" customFormat="1" ht="24" customHeight="1" x14ac:dyDescent="0.25">
      <c r="A621" s="218" t="str">
        <f t="shared" si="181"/>
        <v/>
      </c>
      <c r="B621" s="216" t="str">
        <f t="shared" si="184"/>
        <v/>
      </c>
      <c r="C621" s="217"/>
      <c r="D621" s="218" t="str">
        <f t="shared" si="182"/>
        <v/>
      </c>
      <c r="E621" s="219"/>
      <c r="F621" s="220">
        <f t="shared" si="183"/>
        <v>0</v>
      </c>
      <c r="G621" s="280">
        <f t="shared" si="185"/>
        <v>0</v>
      </c>
    </row>
    <row r="622" spans="1:123" s="223" customFormat="1" ht="24" customHeight="1" x14ac:dyDescent="0.25">
      <c r="A622" s="218" t="str">
        <f t="shared" si="181"/>
        <v/>
      </c>
      <c r="B622" s="216" t="str">
        <f t="shared" si="184"/>
        <v/>
      </c>
      <c r="C622" s="217"/>
      <c r="D622" s="218" t="str">
        <f t="shared" si="182"/>
        <v/>
      </c>
      <c r="E622" s="219"/>
      <c r="F622" s="220">
        <f t="shared" si="183"/>
        <v>0</v>
      </c>
      <c r="G622" s="280">
        <f t="shared" si="185"/>
        <v>0</v>
      </c>
    </row>
    <row r="623" spans="1:123" s="223" customFormat="1" ht="24" customHeight="1" x14ac:dyDescent="0.25">
      <c r="A623" s="218" t="str">
        <f t="shared" si="181"/>
        <v/>
      </c>
      <c r="B623" s="216" t="str">
        <f t="shared" si="184"/>
        <v/>
      </c>
      <c r="C623" s="217"/>
      <c r="D623" s="218" t="str">
        <f t="shared" si="182"/>
        <v/>
      </c>
      <c r="E623" s="219"/>
      <c r="F623" s="220">
        <f t="shared" si="183"/>
        <v>0</v>
      </c>
      <c r="G623" s="280">
        <f t="shared" si="185"/>
        <v>0</v>
      </c>
    </row>
    <row r="624" spans="1:123" s="223" customFormat="1" ht="24" customHeight="1" x14ac:dyDescent="0.25">
      <c r="A624" s="218" t="str">
        <f t="shared" si="181"/>
        <v/>
      </c>
      <c r="B624" s="216" t="str">
        <f t="shared" si="184"/>
        <v/>
      </c>
      <c r="C624" s="217"/>
      <c r="D624" s="218" t="str">
        <f t="shared" si="182"/>
        <v/>
      </c>
      <c r="E624" s="219"/>
      <c r="F624" s="220">
        <f t="shared" si="183"/>
        <v>0</v>
      </c>
      <c r="G624" s="280">
        <f t="shared" si="185"/>
        <v>0</v>
      </c>
    </row>
    <row r="625" spans="1:7" s="223" customFormat="1" ht="24" customHeight="1" x14ac:dyDescent="0.25">
      <c r="A625" s="218" t="str">
        <f t="shared" si="181"/>
        <v/>
      </c>
      <c r="B625" s="216" t="str">
        <f t="shared" si="184"/>
        <v/>
      </c>
      <c r="C625" s="217"/>
      <c r="D625" s="218" t="str">
        <f t="shared" si="182"/>
        <v/>
      </c>
      <c r="E625" s="219"/>
      <c r="F625" s="221">
        <f t="shared" si="183"/>
        <v>0</v>
      </c>
      <c r="G625" s="280">
        <f t="shared" si="185"/>
        <v>0</v>
      </c>
    </row>
    <row r="626" spans="1:7" ht="24" customHeight="1" x14ac:dyDescent="0.25">
      <c r="A626" s="281"/>
      <c r="D626" s="94"/>
      <c r="E626" s="95"/>
      <c r="F626" s="267" t="s">
        <v>31</v>
      </c>
      <c r="G626" s="282">
        <f>SUBTOTAL(9,G612:G625)</f>
        <v>0</v>
      </c>
    </row>
    <row r="627" spans="1:7" ht="24" customHeight="1" x14ac:dyDescent="0.25">
      <c r="A627" s="281"/>
      <c r="C627" s="104" t="s">
        <v>605</v>
      </c>
      <c r="D627" s="94"/>
      <c r="E627" s="95"/>
      <c r="G627" s="283"/>
    </row>
    <row r="628" spans="1:7" s="223" customFormat="1" ht="24" customHeight="1" x14ac:dyDescent="0.25">
      <c r="A628" s="218" t="str">
        <f t="shared" ref="A628:A635" si="186">IFERROR(VLOOKUP(C628,Tabla_Insumos,4,FALSE),"")</f>
        <v/>
      </c>
      <c r="B628" s="216">
        <f t="shared" ref="B628:B635" si="187">IFERROR(VLOOKUP(A628,Tabla_Indices,5,FALSE),"")</f>
        <v>0</v>
      </c>
      <c r="C628" s="217"/>
      <c r="D628" s="218" t="str">
        <f t="shared" ref="D628:D635" si="188">IFERROR(VLOOKUP(C628,Tabla_Insumos,2,FALSE),"")</f>
        <v/>
      </c>
      <c r="E628" s="219"/>
      <c r="F628" s="222">
        <f t="shared" ref="F628:F635" si="189">IFERROR(VLOOKUP(C628,Tabla_Insumos,3,FALSE),0)</f>
        <v>0</v>
      </c>
      <c r="G628" s="280">
        <f>ROUND(E628*F628,2)</f>
        <v>0</v>
      </c>
    </row>
    <row r="629" spans="1:7" s="223" customFormat="1" ht="24" customHeight="1" x14ac:dyDescent="0.25">
      <c r="A629" s="218" t="str">
        <f t="shared" si="186"/>
        <v/>
      </c>
      <c r="B629" s="216">
        <f t="shared" si="187"/>
        <v>0</v>
      </c>
      <c r="C629" s="217"/>
      <c r="D629" s="218" t="str">
        <f t="shared" si="188"/>
        <v/>
      </c>
      <c r="E629" s="219"/>
      <c r="F629" s="222">
        <f t="shared" si="189"/>
        <v>0</v>
      </c>
      <c r="G629" s="280">
        <f>ROUND(E629*F629,2)</f>
        <v>0</v>
      </c>
    </row>
    <row r="630" spans="1:7" s="223" customFormat="1" ht="24" customHeight="1" x14ac:dyDescent="0.25">
      <c r="A630" s="218" t="str">
        <f t="shared" si="186"/>
        <v/>
      </c>
      <c r="B630" s="216">
        <f t="shared" si="187"/>
        <v>0</v>
      </c>
      <c r="C630" s="217"/>
      <c r="D630" s="218" t="str">
        <f t="shared" si="188"/>
        <v/>
      </c>
      <c r="E630" s="219"/>
      <c r="F630" s="222">
        <f t="shared" si="189"/>
        <v>0</v>
      </c>
      <c r="G630" s="280">
        <f t="shared" ref="G630:G635" si="190">ROUND(E630*F630,2)</f>
        <v>0</v>
      </c>
    </row>
    <row r="631" spans="1:7" s="223" customFormat="1" ht="24" customHeight="1" x14ac:dyDescent="0.25">
      <c r="A631" s="218" t="str">
        <f t="shared" si="186"/>
        <v/>
      </c>
      <c r="B631" s="216">
        <f t="shared" si="187"/>
        <v>0</v>
      </c>
      <c r="C631" s="217"/>
      <c r="D631" s="218" t="str">
        <f t="shared" si="188"/>
        <v/>
      </c>
      <c r="E631" s="219"/>
      <c r="F631" s="222">
        <f t="shared" si="189"/>
        <v>0</v>
      </c>
      <c r="G631" s="280">
        <f t="shared" si="190"/>
        <v>0</v>
      </c>
    </row>
    <row r="632" spans="1:7" s="223" customFormat="1" ht="24" customHeight="1" x14ac:dyDescent="0.25">
      <c r="A632" s="218" t="str">
        <f t="shared" si="186"/>
        <v/>
      </c>
      <c r="B632" s="216">
        <f t="shared" si="187"/>
        <v>0</v>
      </c>
      <c r="C632" s="217"/>
      <c r="D632" s="218" t="str">
        <f t="shared" si="188"/>
        <v/>
      </c>
      <c r="E632" s="219"/>
      <c r="F632" s="220">
        <f t="shared" si="189"/>
        <v>0</v>
      </c>
      <c r="G632" s="280">
        <f t="shared" si="190"/>
        <v>0</v>
      </c>
    </row>
    <row r="633" spans="1:7" s="223" customFormat="1" ht="24" customHeight="1" x14ac:dyDescent="0.25">
      <c r="A633" s="218" t="str">
        <f t="shared" si="186"/>
        <v/>
      </c>
      <c r="B633" s="216">
        <f t="shared" si="187"/>
        <v>0</v>
      </c>
      <c r="C633" s="217"/>
      <c r="D633" s="218" t="str">
        <f t="shared" si="188"/>
        <v/>
      </c>
      <c r="E633" s="219"/>
      <c r="F633" s="220">
        <f t="shared" si="189"/>
        <v>0</v>
      </c>
      <c r="G633" s="280">
        <f t="shared" si="190"/>
        <v>0</v>
      </c>
    </row>
    <row r="634" spans="1:7" s="223" customFormat="1" ht="24" customHeight="1" x14ac:dyDescent="0.25">
      <c r="A634" s="218" t="str">
        <f t="shared" si="186"/>
        <v/>
      </c>
      <c r="B634" s="216">
        <f t="shared" si="187"/>
        <v>0</v>
      </c>
      <c r="C634" s="217"/>
      <c r="D634" s="218" t="str">
        <f t="shared" si="188"/>
        <v/>
      </c>
      <c r="E634" s="219"/>
      <c r="F634" s="220">
        <f t="shared" si="189"/>
        <v>0</v>
      </c>
      <c r="G634" s="280">
        <f t="shared" si="190"/>
        <v>0</v>
      </c>
    </row>
    <row r="635" spans="1:7" s="223" customFormat="1" ht="24" customHeight="1" x14ac:dyDescent="0.25">
      <c r="A635" s="218" t="str">
        <f t="shared" si="186"/>
        <v/>
      </c>
      <c r="B635" s="216">
        <f t="shared" si="187"/>
        <v>0</v>
      </c>
      <c r="C635" s="217"/>
      <c r="D635" s="218" t="str">
        <f t="shared" si="188"/>
        <v/>
      </c>
      <c r="E635" s="219"/>
      <c r="F635" s="220">
        <f t="shared" si="189"/>
        <v>0</v>
      </c>
      <c r="G635" s="280">
        <f t="shared" si="190"/>
        <v>0</v>
      </c>
    </row>
    <row r="636" spans="1:7" ht="24" customHeight="1" x14ac:dyDescent="0.25">
      <c r="A636" s="281"/>
      <c r="D636" s="94"/>
      <c r="E636" s="95"/>
      <c r="F636" s="267" t="s">
        <v>32</v>
      </c>
      <c r="G636" s="282">
        <f>SUBTOTAL(9,G628:G635)</f>
        <v>0</v>
      </c>
    </row>
    <row r="637" spans="1:7" ht="24" customHeight="1" x14ac:dyDescent="0.25">
      <c r="A637" s="281"/>
      <c r="C637" s="104" t="s">
        <v>606</v>
      </c>
      <c r="D637" s="94"/>
      <c r="E637" s="95"/>
      <c r="G637" s="283"/>
    </row>
    <row r="638" spans="1:7" s="223" customFormat="1" ht="24" customHeight="1" x14ac:dyDescent="0.25">
      <c r="A638" s="218" t="str">
        <f t="shared" ref="A638:A646" si="191">IFERROR(VLOOKUP(C638,Tabla_Insumos,4,FALSE),"")</f>
        <v/>
      </c>
      <c r="B638" s="216" t="str">
        <f t="shared" ref="B638:B646" si="192">IFERROR(VLOOKUP(C638,Tabla_Insumos,5,FALSE),"")</f>
        <v/>
      </c>
      <c r="C638" s="217"/>
      <c r="D638" s="218" t="str">
        <f t="shared" ref="D638:D646" si="193">IFERROR(VLOOKUP(C638,Tabla_Insumos,2,FALSE),"")</f>
        <v/>
      </c>
      <c r="E638" s="219"/>
      <c r="F638" s="220">
        <f t="shared" ref="F638:F646" si="194">IFERROR(VLOOKUP(C638,Tabla_Insumos,3,FALSE),0)</f>
        <v>0</v>
      </c>
      <c r="G638" s="280">
        <f t="shared" ref="G638:G646" si="195">ROUND(E638*F638,2)</f>
        <v>0</v>
      </c>
    </row>
    <row r="639" spans="1:7" s="223" customFormat="1" ht="24" customHeight="1" x14ac:dyDescent="0.25">
      <c r="A639" s="218" t="str">
        <f t="shared" si="191"/>
        <v/>
      </c>
      <c r="B639" s="216" t="str">
        <f t="shared" si="192"/>
        <v/>
      </c>
      <c r="C639" s="217"/>
      <c r="D639" s="218" t="str">
        <f t="shared" si="193"/>
        <v/>
      </c>
      <c r="E639" s="219"/>
      <c r="F639" s="220">
        <f t="shared" si="194"/>
        <v>0</v>
      </c>
      <c r="G639" s="280">
        <f t="shared" si="195"/>
        <v>0</v>
      </c>
    </row>
    <row r="640" spans="1:7" s="223" customFormat="1" ht="24" customHeight="1" x14ac:dyDescent="0.25">
      <c r="A640" s="218" t="str">
        <f t="shared" si="191"/>
        <v/>
      </c>
      <c r="B640" s="216" t="str">
        <f t="shared" si="192"/>
        <v/>
      </c>
      <c r="C640" s="217"/>
      <c r="D640" s="218" t="str">
        <f t="shared" si="193"/>
        <v/>
      </c>
      <c r="E640" s="219"/>
      <c r="F640" s="220">
        <f t="shared" si="194"/>
        <v>0</v>
      </c>
      <c r="G640" s="280">
        <f t="shared" si="195"/>
        <v>0</v>
      </c>
    </row>
    <row r="641" spans="1:7" s="223" customFormat="1" ht="24" customHeight="1" x14ac:dyDescent="0.25">
      <c r="A641" s="218" t="str">
        <f t="shared" si="191"/>
        <v/>
      </c>
      <c r="B641" s="216" t="str">
        <f t="shared" si="192"/>
        <v/>
      </c>
      <c r="C641" s="217"/>
      <c r="D641" s="218" t="str">
        <f t="shared" si="193"/>
        <v/>
      </c>
      <c r="E641" s="219"/>
      <c r="F641" s="220">
        <f t="shared" si="194"/>
        <v>0</v>
      </c>
      <c r="G641" s="280">
        <f t="shared" si="195"/>
        <v>0</v>
      </c>
    </row>
    <row r="642" spans="1:7" s="223" customFormat="1" ht="24" customHeight="1" x14ac:dyDescent="0.25">
      <c r="A642" s="218" t="str">
        <f t="shared" si="191"/>
        <v/>
      </c>
      <c r="B642" s="216" t="str">
        <f t="shared" si="192"/>
        <v/>
      </c>
      <c r="C642" s="217"/>
      <c r="D642" s="218" t="str">
        <f t="shared" si="193"/>
        <v/>
      </c>
      <c r="E642" s="219"/>
      <c r="F642" s="220">
        <f t="shared" si="194"/>
        <v>0</v>
      </c>
      <c r="G642" s="280">
        <f t="shared" si="195"/>
        <v>0</v>
      </c>
    </row>
    <row r="643" spans="1:7" s="223" customFormat="1" ht="24" customHeight="1" x14ac:dyDescent="0.25">
      <c r="A643" s="218" t="str">
        <f t="shared" si="191"/>
        <v/>
      </c>
      <c r="B643" s="216" t="str">
        <f t="shared" si="192"/>
        <v/>
      </c>
      <c r="C643" s="217"/>
      <c r="D643" s="218" t="str">
        <f t="shared" si="193"/>
        <v/>
      </c>
      <c r="E643" s="219"/>
      <c r="F643" s="220">
        <f t="shared" si="194"/>
        <v>0</v>
      </c>
      <c r="G643" s="280">
        <f t="shared" si="195"/>
        <v>0</v>
      </c>
    </row>
    <row r="644" spans="1:7" s="223" customFormat="1" ht="24" customHeight="1" x14ac:dyDescent="0.25">
      <c r="A644" s="218" t="str">
        <f t="shared" si="191"/>
        <v/>
      </c>
      <c r="B644" s="216" t="str">
        <f t="shared" si="192"/>
        <v/>
      </c>
      <c r="C644" s="217"/>
      <c r="D644" s="218" t="str">
        <f t="shared" si="193"/>
        <v/>
      </c>
      <c r="E644" s="219"/>
      <c r="F644" s="220">
        <f t="shared" si="194"/>
        <v>0</v>
      </c>
      <c r="G644" s="280">
        <f t="shared" si="195"/>
        <v>0</v>
      </c>
    </row>
    <row r="645" spans="1:7" s="223" customFormat="1" ht="24" customHeight="1" x14ac:dyDescent="0.25">
      <c r="A645" s="218" t="str">
        <f t="shared" si="191"/>
        <v/>
      </c>
      <c r="B645" s="216" t="str">
        <f t="shared" si="192"/>
        <v/>
      </c>
      <c r="C645" s="217"/>
      <c r="D645" s="218" t="str">
        <f t="shared" si="193"/>
        <v/>
      </c>
      <c r="E645" s="219"/>
      <c r="F645" s="220">
        <f t="shared" si="194"/>
        <v>0</v>
      </c>
      <c r="G645" s="280">
        <f t="shared" si="195"/>
        <v>0</v>
      </c>
    </row>
    <row r="646" spans="1:7" s="223" customFormat="1" ht="24" customHeight="1" x14ac:dyDescent="0.25">
      <c r="A646" s="218" t="str">
        <f t="shared" si="191"/>
        <v/>
      </c>
      <c r="B646" s="216" t="str">
        <f t="shared" si="192"/>
        <v/>
      </c>
      <c r="C646" s="217"/>
      <c r="D646" s="218" t="str">
        <f t="shared" si="193"/>
        <v/>
      </c>
      <c r="E646" s="219"/>
      <c r="F646" s="220">
        <f t="shared" si="194"/>
        <v>0</v>
      </c>
      <c r="G646" s="280">
        <f t="shared" si="195"/>
        <v>0</v>
      </c>
    </row>
    <row r="647" spans="1:7" ht="24" customHeight="1" x14ac:dyDescent="0.25">
      <c r="A647" s="284"/>
      <c r="B647" s="94"/>
      <c r="D647" s="94"/>
      <c r="E647" s="95"/>
      <c r="F647" s="267" t="s">
        <v>33</v>
      </c>
      <c r="G647" s="282">
        <f>SUBTOTAL(9,G638:G646)</f>
        <v>0</v>
      </c>
    </row>
    <row r="648" spans="1:7" ht="24" customHeight="1" x14ac:dyDescent="0.25">
      <c r="A648" s="285"/>
      <c r="B648" s="94"/>
      <c r="D648" s="94"/>
      <c r="E648" s="95"/>
      <c r="G648" s="283"/>
    </row>
    <row r="649" spans="1:7" ht="24" customHeight="1" x14ac:dyDescent="0.25">
      <c r="A649" s="286" t="str">
        <f>B607</f>
        <v>3.1</v>
      </c>
      <c r="B649" s="287" t="str">
        <f>C607</f>
        <v>Muestro de Terrenos</v>
      </c>
      <c r="C649" s="101"/>
      <c r="D649" s="101" t="s">
        <v>34</v>
      </c>
      <c r="E649" s="102"/>
      <c r="F649" s="289" t="s">
        <v>35</v>
      </c>
      <c r="G649" s="288">
        <f>SUBTOTAL(9,G612:G648)</f>
        <v>0</v>
      </c>
    </row>
    <row r="651" spans="1:7" ht="24" customHeight="1" x14ac:dyDescent="0.25">
      <c r="A651" s="268" t="s">
        <v>37</v>
      </c>
      <c r="B651" s="269"/>
      <c r="C651" s="269"/>
      <c r="D651" s="269"/>
      <c r="E651" s="269"/>
      <c r="F651" s="269"/>
      <c r="G651" s="270"/>
    </row>
    <row r="652" spans="1:7" ht="24" customHeight="1" x14ac:dyDescent="0.25">
      <c r="A652" s="271" t="s">
        <v>602</v>
      </c>
      <c r="B652" s="90" t="str">
        <f>Comitente</f>
        <v>SUBSECRETARIA DE ARQUITECTURA</v>
      </c>
      <c r="C652" s="86"/>
      <c r="D652" s="91"/>
      <c r="E652" s="91"/>
      <c r="F652" s="92"/>
      <c r="G652" s="272"/>
    </row>
    <row r="653" spans="1:7" ht="24" customHeight="1" x14ac:dyDescent="0.25">
      <c r="A653" s="271" t="s">
        <v>603</v>
      </c>
      <c r="B653" s="90">
        <f>Contratista</f>
        <v>0</v>
      </c>
      <c r="C653" s="87"/>
      <c r="D653" s="87"/>
      <c r="E653" s="87"/>
      <c r="F653" s="93"/>
      <c r="G653" s="273"/>
    </row>
    <row r="654" spans="1:7" ht="24" customHeight="1" x14ac:dyDescent="0.25">
      <c r="A654" s="271" t="s">
        <v>24</v>
      </c>
      <c r="B654" s="90" t="str">
        <f>Obra</f>
        <v>PERFORACION DE POZO DE AGUA Y CONST. DE SALA DE BOMBA ESC. AGROIND. 25 DE MAYO</v>
      </c>
      <c r="C654" s="87"/>
      <c r="D654" s="87"/>
      <c r="E654" s="87"/>
      <c r="F654" s="93" t="s">
        <v>38</v>
      </c>
      <c r="G654" s="274">
        <f>Fecha_Base</f>
        <v>0</v>
      </c>
    </row>
    <row r="655" spans="1:7" ht="24" customHeight="1" x14ac:dyDescent="0.25">
      <c r="A655" s="275" t="s">
        <v>601</v>
      </c>
      <c r="B655" s="88" t="str">
        <f>Ubicación</f>
        <v>Calle San Martin s/n - 25 de Mayo</v>
      </c>
      <c r="C655" s="88"/>
      <c r="D655" s="94"/>
      <c r="E655" s="95"/>
      <c r="G655" s="276"/>
    </row>
    <row r="656" spans="1:7" ht="24" customHeight="1" x14ac:dyDescent="0.25">
      <c r="A656" s="275" t="s">
        <v>39</v>
      </c>
      <c r="B656" s="97">
        <f>IFERROR(VALUE(LEFT(B657,FIND(".",B657)-1)),"")</f>
        <v>3</v>
      </c>
      <c r="C656" s="89" t="str">
        <f>IFERROR(VLOOKUP(B656,Tabla_CyP,2,FALSE),"")</f>
        <v>PERFORACION EXPLORATORIA Y ENTUBAMIENTO</v>
      </c>
      <c r="E656" s="95"/>
      <c r="G656" s="276"/>
    </row>
    <row r="657" spans="1:123" ht="24" customHeight="1" x14ac:dyDescent="0.25">
      <c r="A657" s="275" t="s">
        <v>25</v>
      </c>
      <c r="B657" s="98" t="str">
        <f>IFERROR(VLOOKUP(COUNTIF($A$1:A657,"ANALISIS DE PRECIOS"),Tabla_NumeroItem,2,FALSE),"")</f>
        <v>3.2</v>
      </c>
      <c r="C657" s="89" t="str">
        <f>IFERROR(VLOOKUP(B657,Tabla_CyP,2,FALSE),"")</f>
        <v>Perfilaje Geofísico</v>
      </c>
      <c r="D657" s="94"/>
      <c r="E657" s="95"/>
      <c r="F657" s="93" t="s">
        <v>26</v>
      </c>
      <c r="G657" s="277" t="str">
        <f>IFERROR(VLOOKUP(B657,Tabla_CyP,4,FALSE),"")</f>
        <v>gl</v>
      </c>
    </row>
    <row r="658" spans="1:123" ht="24" customHeight="1" x14ac:dyDescent="0.25">
      <c r="A658" s="275"/>
      <c r="B658" s="88"/>
      <c r="D658" s="94"/>
      <c r="E658" s="95"/>
      <c r="G658" s="276"/>
    </row>
    <row r="659" spans="1:123" ht="24" customHeight="1" x14ac:dyDescent="0.25">
      <c r="A659" s="338" t="s">
        <v>507</v>
      </c>
      <c r="B659" s="339"/>
      <c r="C659" s="340" t="s">
        <v>0</v>
      </c>
      <c r="D659" s="340" t="s">
        <v>27</v>
      </c>
      <c r="E659" s="342" t="s">
        <v>28</v>
      </c>
      <c r="F659" s="344" t="s">
        <v>29</v>
      </c>
      <c r="G659" s="344" t="s">
        <v>30</v>
      </c>
    </row>
    <row r="660" spans="1:123" s="94" customFormat="1" ht="24" customHeight="1" x14ac:dyDescent="0.25">
      <c r="A660" s="99" t="s">
        <v>508</v>
      </c>
      <c r="B660" s="99" t="s">
        <v>509</v>
      </c>
      <c r="C660" s="341"/>
      <c r="D660" s="341"/>
      <c r="E660" s="343"/>
      <c r="F660" s="345"/>
      <c r="G660" s="345"/>
      <c r="H660" s="224"/>
      <c r="I660" s="224"/>
      <c r="J660" s="224"/>
      <c r="K660" s="224"/>
      <c r="L660" s="224"/>
      <c r="M660" s="224"/>
      <c r="N660" s="224"/>
      <c r="O660" s="224"/>
      <c r="P660" s="224"/>
      <c r="Q660" s="224"/>
      <c r="R660" s="224"/>
      <c r="S660" s="224"/>
      <c r="T660" s="224"/>
      <c r="U660" s="224"/>
      <c r="V660" s="224"/>
      <c r="W660" s="224"/>
      <c r="X660" s="224"/>
      <c r="Y660" s="224"/>
      <c r="Z660" s="224"/>
      <c r="AA660" s="224"/>
      <c r="AB660" s="224"/>
      <c r="AC660" s="224"/>
      <c r="AD660" s="224"/>
      <c r="AE660" s="224"/>
      <c r="AF660" s="224"/>
      <c r="AG660" s="224"/>
      <c r="AH660" s="224"/>
      <c r="AI660" s="224"/>
      <c r="AJ660" s="224"/>
      <c r="AK660" s="224"/>
      <c r="AL660" s="224"/>
      <c r="AM660" s="224"/>
      <c r="AN660" s="224"/>
      <c r="AO660" s="224"/>
      <c r="AP660" s="224"/>
      <c r="AQ660" s="224"/>
      <c r="AR660" s="224"/>
      <c r="AS660" s="224"/>
      <c r="AT660" s="224"/>
      <c r="AU660" s="224"/>
      <c r="AV660" s="224"/>
      <c r="AW660" s="224"/>
      <c r="AX660" s="224"/>
      <c r="AY660" s="224"/>
      <c r="AZ660" s="224"/>
      <c r="BA660" s="224"/>
      <c r="BB660" s="224"/>
      <c r="BC660" s="224"/>
      <c r="BD660" s="224"/>
      <c r="BE660" s="224"/>
      <c r="BF660" s="224"/>
      <c r="BG660" s="224"/>
      <c r="BH660" s="224"/>
      <c r="BI660" s="224"/>
      <c r="BJ660" s="224"/>
      <c r="BK660" s="224"/>
      <c r="BL660" s="224"/>
      <c r="BM660" s="224"/>
      <c r="BN660" s="224"/>
      <c r="BO660" s="224"/>
      <c r="BP660" s="224"/>
      <c r="BQ660" s="224"/>
      <c r="BR660" s="224"/>
      <c r="BS660" s="224"/>
      <c r="BT660" s="224"/>
      <c r="BU660" s="224"/>
      <c r="BV660" s="224"/>
      <c r="BW660" s="224"/>
      <c r="BX660" s="224"/>
      <c r="BY660" s="224"/>
      <c r="BZ660" s="224"/>
      <c r="CA660" s="224"/>
      <c r="CB660" s="224"/>
      <c r="CC660" s="224"/>
      <c r="CD660" s="224"/>
      <c r="CE660" s="224"/>
      <c r="CF660" s="224"/>
      <c r="CG660" s="224"/>
      <c r="CH660" s="224"/>
      <c r="CI660" s="224"/>
      <c r="CJ660" s="224"/>
      <c r="CK660" s="224"/>
      <c r="CL660" s="224"/>
      <c r="CM660" s="224"/>
      <c r="CN660" s="224"/>
      <c r="CO660" s="224"/>
      <c r="CP660" s="224"/>
      <c r="CQ660" s="224"/>
      <c r="CR660" s="224"/>
      <c r="CS660" s="224"/>
      <c r="CT660" s="224"/>
      <c r="CU660" s="224"/>
      <c r="CV660" s="224"/>
      <c r="CW660" s="224"/>
      <c r="CX660" s="224"/>
      <c r="CY660" s="224"/>
      <c r="CZ660" s="224"/>
      <c r="DA660" s="224"/>
      <c r="DB660" s="224"/>
      <c r="DC660" s="224"/>
      <c r="DD660" s="224"/>
      <c r="DE660" s="224"/>
      <c r="DF660" s="224"/>
      <c r="DG660" s="224"/>
      <c r="DH660" s="224"/>
      <c r="DI660" s="224"/>
      <c r="DJ660" s="224"/>
      <c r="DK660" s="224"/>
      <c r="DL660" s="224"/>
      <c r="DM660" s="224"/>
      <c r="DN660" s="224"/>
      <c r="DO660" s="224"/>
      <c r="DP660" s="224"/>
      <c r="DQ660" s="224"/>
      <c r="DR660" s="224"/>
      <c r="DS660" s="224"/>
    </row>
    <row r="661" spans="1:123" ht="24" customHeight="1" x14ac:dyDescent="0.25">
      <c r="A661" s="278"/>
      <c r="B661" s="100"/>
      <c r="C661" s="137" t="s">
        <v>604</v>
      </c>
      <c r="D661" s="101"/>
      <c r="E661" s="102"/>
      <c r="F661" s="103"/>
      <c r="G661" s="279"/>
    </row>
    <row r="662" spans="1:123" s="223" customFormat="1" ht="24" customHeight="1" x14ac:dyDescent="0.25">
      <c r="A662" s="218" t="str">
        <f t="shared" ref="A662:A675" si="196">IFERROR(VLOOKUP(C662,Tabla_Insumos,4,FALSE),"")</f>
        <v/>
      </c>
      <c r="B662" s="216" t="str">
        <f>IFERROR(VLOOKUP(C662,Tabla_Insumos,5,FALSE),"")</f>
        <v/>
      </c>
      <c r="C662" s="217"/>
      <c r="D662" s="218" t="str">
        <f t="shared" ref="D662:D675" si="197">IFERROR(VLOOKUP(C662,Tabla_Insumos,2,FALSE),"")</f>
        <v/>
      </c>
      <c r="E662" s="219"/>
      <c r="F662" s="220">
        <f t="shared" ref="F662:F675" si="198">IFERROR(VLOOKUP(C662,Tabla_Insumos,3,FALSE),0)</f>
        <v>0</v>
      </c>
      <c r="G662" s="280">
        <f>ROUND(E662*F662,2)</f>
        <v>0</v>
      </c>
    </row>
    <row r="663" spans="1:123" s="223" customFormat="1" ht="24" customHeight="1" x14ac:dyDescent="0.25">
      <c r="A663" s="218" t="str">
        <f t="shared" si="196"/>
        <v/>
      </c>
      <c r="B663" s="216" t="str">
        <f t="shared" ref="B663:B675" si="199">IFERROR(VLOOKUP(C663,Tabla_Insumos,5,FALSE),"")</f>
        <v/>
      </c>
      <c r="C663" s="217"/>
      <c r="D663" s="218" t="str">
        <f t="shared" si="197"/>
        <v/>
      </c>
      <c r="E663" s="219"/>
      <c r="F663" s="220">
        <f t="shared" si="198"/>
        <v>0</v>
      </c>
      <c r="G663" s="280">
        <f t="shared" ref="G663:G675" si="200">ROUND(E663*F663,2)</f>
        <v>0</v>
      </c>
    </row>
    <row r="664" spans="1:123" s="223" customFormat="1" ht="24" customHeight="1" x14ac:dyDescent="0.25">
      <c r="A664" s="218" t="str">
        <f t="shared" si="196"/>
        <v/>
      </c>
      <c r="B664" s="216" t="str">
        <f t="shared" si="199"/>
        <v/>
      </c>
      <c r="C664" s="217"/>
      <c r="D664" s="218" t="str">
        <f t="shared" si="197"/>
        <v/>
      </c>
      <c r="E664" s="219"/>
      <c r="F664" s="220">
        <f t="shared" si="198"/>
        <v>0</v>
      </c>
      <c r="G664" s="280">
        <f t="shared" si="200"/>
        <v>0</v>
      </c>
    </row>
    <row r="665" spans="1:123" s="223" customFormat="1" ht="24" customHeight="1" x14ac:dyDescent="0.25">
      <c r="A665" s="218" t="str">
        <f t="shared" si="196"/>
        <v/>
      </c>
      <c r="B665" s="216" t="str">
        <f t="shared" si="199"/>
        <v/>
      </c>
      <c r="C665" s="217"/>
      <c r="D665" s="218" t="str">
        <f t="shared" si="197"/>
        <v/>
      </c>
      <c r="E665" s="219"/>
      <c r="F665" s="220">
        <f t="shared" si="198"/>
        <v>0</v>
      </c>
      <c r="G665" s="280">
        <f t="shared" si="200"/>
        <v>0</v>
      </c>
    </row>
    <row r="666" spans="1:123" s="223" customFormat="1" ht="24" customHeight="1" x14ac:dyDescent="0.25">
      <c r="A666" s="218" t="str">
        <f t="shared" si="196"/>
        <v/>
      </c>
      <c r="B666" s="216" t="str">
        <f t="shared" si="199"/>
        <v/>
      </c>
      <c r="C666" s="217"/>
      <c r="D666" s="218" t="str">
        <f t="shared" si="197"/>
        <v/>
      </c>
      <c r="E666" s="219"/>
      <c r="F666" s="220">
        <f t="shared" si="198"/>
        <v>0</v>
      </c>
      <c r="G666" s="280">
        <f t="shared" si="200"/>
        <v>0</v>
      </c>
    </row>
    <row r="667" spans="1:123" s="223" customFormat="1" ht="24" customHeight="1" x14ac:dyDescent="0.25">
      <c r="A667" s="218" t="str">
        <f t="shared" si="196"/>
        <v/>
      </c>
      <c r="B667" s="216" t="str">
        <f t="shared" si="199"/>
        <v/>
      </c>
      <c r="C667" s="217"/>
      <c r="D667" s="218" t="str">
        <f t="shared" si="197"/>
        <v/>
      </c>
      <c r="E667" s="219"/>
      <c r="F667" s="220">
        <f t="shared" si="198"/>
        <v>0</v>
      </c>
      <c r="G667" s="280">
        <f t="shared" si="200"/>
        <v>0</v>
      </c>
    </row>
    <row r="668" spans="1:123" s="223" customFormat="1" ht="24" customHeight="1" x14ac:dyDescent="0.25">
      <c r="A668" s="218" t="str">
        <f t="shared" si="196"/>
        <v/>
      </c>
      <c r="B668" s="216" t="str">
        <f t="shared" si="199"/>
        <v/>
      </c>
      <c r="C668" s="217"/>
      <c r="D668" s="218" t="str">
        <f t="shared" si="197"/>
        <v/>
      </c>
      <c r="E668" s="219"/>
      <c r="F668" s="220">
        <f t="shared" si="198"/>
        <v>0</v>
      </c>
      <c r="G668" s="280">
        <f t="shared" si="200"/>
        <v>0</v>
      </c>
    </row>
    <row r="669" spans="1:123" s="223" customFormat="1" ht="24" customHeight="1" x14ac:dyDescent="0.25">
      <c r="A669" s="218" t="str">
        <f t="shared" si="196"/>
        <v/>
      </c>
      <c r="B669" s="216" t="str">
        <f t="shared" si="199"/>
        <v/>
      </c>
      <c r="C669" s="217"/>
      <c r="D669" s="218" t="str">
        <f t="shared" si="197"/>
        <v/>
      </c>
      <c r="E669" s="219"/>
      <c r="F669" s="220">
        <f t="shared" si="198"/>
        <v>0</v>
      </c>
      <c r="G669" s="280">
        <f t="shared" si="200"/>
        <v>0</v>
      </c>
    </row>
    <row r="670" spans="1:123" s="223" customFormat="1" ht="24" customHeight="1" x14ac:dyDescent="0.25">
      <c r="A670" s="218" t="str">
        <f t="shared" si="196"/>
        <v/>
      </c>
      <c r="B670" s="216" t="str">
        <f t="shared" si="199"/>
        <v/>
      </c>
      <c r="C670" s="217"/>
      <c r="D670" s="218" t="str">
        <f t="shared" si="197"/>
        <v/>
      </c>
      <c r="E670" s="219"/>
      <c r="F670" s="220">
        <f t="shared" si="198"/>
        <v>0</v>
      </c>
      <c r="G670" s="280">
        <f t="shared" si="200"/>
        <v>0</v>
      </c>
    </row>
    <row r="671" spans="1:123" s="223" customFormat="1" ht="24" customHeight="1" x14ac:dyDescent="0.25">
      <c r="A671" s="218" t="str">
        <f t="shared" si="196"/>
        <v/>
      </c>
      <c r="B671" s="216" t="str">
        <f t="shared" si="199"/>
        <v/>
      </c>
      <c r="C671" s="217"/>
      <c r="D671" s="218" t="str">
        <f t="shared" si="197"/>
        <v/>
      </c>
      <c r="E671" s="219"/>
      <c r="F671" s="220">
        <f t="shared" si="198"/>
        <v>0</v>
      </c>
      <c r="G671" s="280">
        <f t="shared" si="200"/>
        <v>0</v>
      </c>
    </row>
    <row r="672" spans="1:123" s="223" customFormat="1" ht="24" customHeight="1" x14ac:dyDescent="0.25">
      <c r="A672" s="218" t="str">
        <f t="shared" si="196"/>
        <v/>
      </c>
      <c r="B672" s="216" t="str">
        <f t="shared" si="199"/>
        <v/>
      </c>
      <c r="C672" s="217"/>
      <c r="D672" s="218" t="str">
        <f t="shared" si="197"/>
        <v/>
      </c>
      <c r="E672" s="219"/>
      <c r="F672" s="220">
        <f t="shared" si="198"/>
        <v>0</v>
      </c>
      <c r="G672" s="280">
        <f t="shared" si="200"/>
        <v>0</v>
      </c>
    </row>
    <row r="673" spans="1:7" s="223" customFormat="1" ht="24" customHeight="1" x14ac:dyDescent="0.25">
      <c r="A673" s="218" t="str">
        <f t="shared" si="196"/>
        <v/>
      </c>
      <c r="B673" s="216" t="str">
        <f t="shared" si="199"/>
        <v/>
      </c>
      <c r="C673" s="217"/>
      <c r="D673" s="218" t="str">
        <f t="shared" si="197"/>
        <v/>
      </c>
      <c r="E673" s="219"/>
      <c r="F673" s="220">
        <f t="shared" si="198"/>
        <v>0</v>
      </c>
      <c r="G673" s="280">
        <f t="shared" si="200"/>
        <v>0</v>
      </c>
    </row>
    <row r="674" spans="1:7" s="223" customFormat="1" ht="24" customHeight="1" x14ac:dyDescent="0.25">
      <c r="A674" s="218" t="str">
        <f t="shared" si="196"/>
        <v/>
      </c>
      <c r="B674" s="216" t="str">
        <f t="shared" si="199"/>
        <v/>
      </c>
      <c r="C674" s="217"/>
      <c r="D674" s="218" t="str">
        <f t="shared" si="197"/>
        <v/>
      </c>
      <c r="E674" s="219"/>
      <c r="F674" s="220">
        <f t="shared" si="198"/>
        <v>0</v>
      </c>
      <c r="G674" s="280">
        <f t="shared" si="200"/>
        <v>0</v>
      </c>
    </row>
    <row r="675" spans="1:7" s="223" customFormat="1" ht="24" customHeight="1" x14ac:dyDescent="0.25">
      <c r="A675" s="218" t="str">
        <f t="shared" si="196"/>
        <v/>
      </c>
      <c r="B675" s="216" t="str">
        <f t="shared" si="199"/>
        <v/>
      </c>
      <c r="C675" s="217"/>
      <c r="D675" s="218" t="str">
        <f t="shared" si="197"/>
        <v/>
      </c>
      <c r="E675" s="219"/>
      <c r="F675" s="221">
        <f t="shared" si="198"/>
        <v>0</v>
      </c>
      <c r="G675" s="280">
        <f t="shared" si="200"/>
        <v>0</v>
      </c>
    </row>
    <row r="676" spans="1:7" ht="24" customHeight="1" x14ac:dyDescent="0.25">
      <c r="A676" s="281"/>
      <c r="D676" s="94"/>
      <c r="E676" s="95"/>
      <c r="F676" s="267" t="s">
        <v>31</v>
      </c>
      <c r="G676" s="282">
        <f>SUBTOTAL(9,G662:G675)</f>
        <v>0</v>
      </c>
    </row>
    <row r="677" spans="1:7" ht="24" customHeight="1" x14ac:dyDescent="0.25">
      <c r="A677" s="281"/>
      <c r="C677" s="104" t="s">
        <v>605</v>
      </c>
      <c r="D677" s="94"/>
      <c r="E677" s="95"/>
      <c r="G677" s="283"/>
    </row>
    <row r="678" spans="1:7" s="223" customFormat="1" ht="24" customHeight="1" x14ac:dyDescent="0.25">
      <c r="A678" s="218" t="str">
        <f t="shared" ref="A678:A685" si="201">IFERROR(VLOOKUP(C678,Tabla_Insumos,4,FALSE),"")</f>
        <v/>
      </c>
      <c r="B678" s="216">
        <f t="shared" ref="B678:B685" si="202">IFERROR(VLOOKUP(A678,Tabla_Indices,5,FALSE),"")</f>
        <v>0</v>
      </c>
      <c r="C678" s="217"/>
      <c r="D678" s="218" t="str">
        <f t="shared" ref="D678:D685" si="203">IFERROR(VLOOKUP(C678,Tabla_Insumos,2,FALSE),"")</f>
        <v/>
      </c>
      <c r="E678" s="219"/>
      <c r="F678" s="222">
        <f t="shared" ref="F678:F685" si="204">IFERROR(VLOOKUP(C678,Tabla_Insumos,3,FALSE),0)</f>
        <v>0</v>
      </c>
      <c r="G678" s="280">
        <f>ROUND(E678*F678,2)</f>
        <v>0</v>
      </c>
    </row>
    <row r="679" spans="1:7" s="223" customFormat="1" ht="24" customHeight="1" x14ac:dyDescent="0.25">
      <c r="A679" s="218" t="str">
        <f t="shared" si="201"/>
        <v/>
      </c>
      <c r="B679" s="216">
        <f t="shared" si="202"/>
        <v>0</v>
      </c>
      <c r="C679" s="217"/>
      <c r="D679" s="218" t="str">
        <f t="shared" si="203"/>
        <v/>
      </c>
      <c r="E679" s="219"/>
      <c r="F679" s="222">
        <f t="shared" si="204"/>
        <v>0</v>
      </c>
      <c r="G679" s="280">
        <f>ROUND(E679*F679,2)</f>
        <v>0</v>
      </c>
    </row>
    <row r="680" spans="1:7" s="223" customFormat="1" ht="24" customHeight="1" x14ac:dyDescent="0.25">
      <c r="A680" s="218" t="str">
        <f t="shared" si="201"/>
        <v/>
      </c>
      <c r="B680" s="216">
        <f t="shared" si="202"/>
        <v>0</v>
      </c>
      <c r="C680" s="217"/>
      <c r="D680" s="218" t="str">
        <f t="shared" si="203"/>
        <v/>
      </c>
      <c r="E680" s="219"/>
      <c r="F680" s="222">
        <f t="shared" si="204"/>
        <v>0</v>
      </c>
      <c r="G680" s="280">
        <f t="shared" ref="G680:G685" si="205">ROUND(E680*F680,2)</f>
        <v>0</v>
      </c>
    </row>
    <row r="681" spans="1:7" s="223" customFormat="1" ht="24" customHeight="1" x14ac:dyDescent="0.25">
      <c r="A681" s="218" t="str">
        <f t="shared" si="201"/>
        <v/>
      </c>
      <c r="B681" s="216">
        <f t="shared" si="202"/>
        <v>0</v>
      </c>
      <c r="C681" s="217"/>
      <c r="D681" s="218" t="str">
        <f t="shared" si="203"/>
        <v/>
      </c>
      <c r="E681" s="219"/>
      <c r="F681" s="222">
        <f t="shared" si="204"/>
        <v>0</v>
      </c>
      <c r="G681" s="280">
        <f t="shared" si="205"/>
        <v>0</v>
      </c>
    </row>
    <row r="682" spans="1:7" s="223" customFormat="1" ht="24" customHeight="1" x14ac:dyDescent="0.25">
      <c r="A682" s="218" t="str">
        <f t="shared" si="201"/>
        <v/>
      </c>
      <c r="B682" s="216">
        <f t="shared" si="202"/>
        <v>0</v>
      </c>
      <c r="C682" s="217"/>
      <c r="D682" s="218" t="str">
        <f t="shared" si="203"/>
        <v/>
      </c>
      <c r="E682" s="219"/>
      <c r="F682" s="220">
        <f t="shared" si="204"/>
        <v>0</v>
      </c>
      <c r="G682" s="280">
        <f t="shared" si="205"/>
        <v>0</v>
      </c>
    </row>
    <row r="683" spans="1:7" s="223" customFormat="1" ht="24" customHeight="1" x14ac:dyDescent="0.25">
      <c r="A683" s="218" t="str">
        <f t="shared" si="201"/>
        <v/>
      </c>
      <c r="B683" s="216">
        <f t="shared" si="202"/>
        <v>0</v>
      </c>
      <c r="C683" s="217"/>
      <c r="D683" s="218" t="str">
        <f t="shared" si="203"/>
        <v/>
      </c>
      <c r="E683" s="219"/>
      <c r="F683" s="220">
        <f t="shared" si="204"/>
        <v>0</v>
      </c>
      <c r="G683" s="280">
        <f t="shared" si="205"/>
        <v>0</v>
      </c>
    </row>
    <row r="684" spans="1:7" s="223" customFormat="1" ht="24" customHeight="1" x14ac:dyDescent="0.25">
      <c r="A684" s="218" t="str">
        <f t="shared" si="201"/>
        <v/>
      </c>
      <c r="B684" s="216">
        <f t="shared" si="202"/>
        <v>0</v>
      </c>
      <c r="C684" s="217"/>
      <c r="D684" s="218" t="str">
        <f t="shared" si="203"/>
        <v/>
      </c>
      <c r="E684" s="219"/>
      <c r="F684" s="220">
        <f t="shared" si="204"/>
        <v>0</v>
      </c>
      <c r="G684" s="280">
        <f t="shared" si="205"/>
        <v>0</v>
      </c>
    </row>
    <row r="685" spans="1:7" s="223" customFormat="1" ht="24" customHeight="1" x14ac:dyDescent="0.25">
      <c r="A685" s="218" t="str">
        <f t="shared" si="201"/>
        <v/>
      </c>
      <c r="B685" s="216">
        <f t="shared" si="202"/>
        <v>0</v>
      </c>
      <c r="C685" s="217"/>
      <c r="D685" s="218" t="str">
        <f t="shared" si="203"/>
        <v/>
      </c>
      <c r="E685" s="219"/>
      <c r="F685" s="220">
        <f t="shared" si="204"/>
        <v>0</v>
      </c>
      <c r="G685" s="280">
        <f t="shared" si="205"/>
        <v>0</v>
      </c>
    </row>
    <row r="686" spans="1:7" ht="24" customHeight="1" x14ac:dyDescent="0.25">
      <c r="A686" s="281"/>
      <c r="D686" s="94"/>
      <c r="E686" s="95"/>
      <c r="F686" s="267" t="s">
        <v>32</v>
      </c>
      <c r="G686" s="282">
        <f>SUBTOTAL(9,G678:G685)</f>
        <v>0</v>
      </c>
    </row>
    <row r="687" spans="1:7" ht="24" customHeight="1" x14ac:dyDescent="0.25">
      <c r="A687" s="281"/>
      <c r="C687" s="104" t="s">
        <v>606</v>
      </c>
      <c r="D687" s="94"/>
      <c r="E687" s="95"/>
      <c r="G687" s="283"/>
    </row>
    <row r="688" spans="1:7" s="223" customFormat="1" ht="24" customHeight="1" x14ac:dyDescent="0.25">
      <c r="A688" s="218" t="str">
        <f t="shared" ref="A688:A696" si="206">IFERROR(VLOOKUP(C688,Tabla_Insumos,4,FALSE),"")</f>
        <v/>
      </c>
      <c r="B688" s="216" t="str">
        <f t="shared" ref="B688:B696" si="207">IFERROR(VLOOKUP(C688,Tabla_Insumos,5,FALSE),"")</f>
        <v/>
      </c>
      <c r="C688" s="217"/>
      <c r="D688" s="218" t="str">
        <f t="shared" ref="D688:D696" si="208">IFERROR(VLOOKUP(C688,Tabla_Insumos,2,FALSE),"")</f>
        <v/>
      </c>
      <c r="E688" s="219"/>
      <c r="F688" s="220">
        <f t="shared" ref="F688:F696" si="209">IFERROR(VLOOKUP(C688,Tabla_Insumos,3,FALSE),0)</f>
        <v>0</v>
      </c>
      <c r="G688" s="280">
        <f t="shared" ref="G688:G696" si="210">ROUND(E688*F688,2)</f>
        <v>0</v>
      </c>
    </row>
    <row r="689" spans="1:7" s="223" customFormat="1" ht="24" customHeight="1" x14ac:dyDescent="0.25">
      <c r="A689" s="218" t="str">
        <f t="shared" si="206"/>
        <v/>
      </c>
      <c r="B689" s="216" t="str">
        <f t="shared" si="207"/>
        <v/>
      </c>
      <c r="C689" s="217"/>
      <c r="D689" s="218" t="str">
        <f t="shared" si="208"/>
        <v/>
      </c>
      <c r="E689" s="219"/>
      <c r="F689" s="220">
        <f t="shared" si="209"/>
        <v>0</v>
      </c>
      <c r="G689" s="280">
        <f t="shared" si="210"/>
        <v>0</v>
      </c>
    </row>
    <row r="690" spans="1:7" s="223" customFormat="1" ht="24" customHeight="1" x14ac:dyDescent="0.25">
      <c r="A690" s="218" t="str">
        <f t="shared" si="206"/>
        <v/>
      </c>
      <c r="B690" s="216" t="str">
        <f t="shared" si="207"/>
        <v/>
      </c>
      <c r="C690" s="217"/>
      <c r="D690" s="218" t="str">
        <f t="shared" si="208"/>
        <v/>
      </c>
      <c r="E690" s="219"/>
      <c r="F690" s="220">
        <f t="shared" si="209"/>
        <v>0</v>
      </c>
      <c r="G690" s="280">
        <f t="shared" si="210"/>
        <v>0</v>
      </c>
    </row>
    <row r="691" spans="1:7" s="223" customFormat="1" ht="24" customHeight="1" x14ac:dyDescent="0.25">
      <c r="A691" s="218" t="str">
        <f t="shared" si="206"/>
        <v/>
      </c>
      <c r="B691" s="216" t="str">
        <f t="shared" si="207"/>
        <v/>
      </c>
      <c r="C691" s="217"/>
      <c r="D691" s="218" t="str">
        <f t="shared" si="208"/>
        <v/>
      </c>
      <c r="E691" s="219"/>
      <c r="F691" s="220">
        <f t="shared" si="209"/>
        <v>0</v>
      </c>
      <c r="G691" s="280">
        <f t="shared" si="210"/>
        <v>0</v>
      </c>
    </row>
    <row r="692" spans="1:7" s="223" customFormat="1" ht="24" customHeight="1" x14ac:dyDescent="0.25">
      <c r="A692" s="218" t="str">
        <f t="shared" si="206"/>
        <v/>
      </c>
      <c r="B692" s="216" t="str">
        <f t="shared" si="207"/>
        <v/>
      </c>
      <c r="C692" s="217"/>
      <c r="D692" s="218" t="str">
        <f t="shared" si="208"/>
        <v/>
      </c>
      <c r="E692" s="219"/>
      <c r="F692" s="220">
        <f t="shared" si="209"/>
        <v>0</v>
      </c>
      <c r="G692" s="280">
        <f t="shared" si="210"/>
        <v>0</v>
      </c>
    </row>
    <row r="693" spans="1:7" s="223" customFormat="1" ht="24" customHeight="1" x14ac:dyDescent="0.25">
      <c r="A693" s="218" t="str">
        <f t="shared" si="206"/>
        <v/>
      </c>
      <c r="B693" s="216" t="str">
        <f t="shared" si="207"/>
        <v/>
      </c>
      <c r="C693" s="217"/>
      <c r="D693" s="218" t="str">
        <f t="shared" si="208"/>
        <v/>
      </c>
      <c r="E693" s="219"/>
      <c r="F693" s="220">
        <f t="shared" si="209"/>
        <v>0</v>
      </c>
      <c r="G693" s="280">
        <f t="shared" si="210"/>
        <v>0</v>
      </c>
    </row>
    <row r="694" spans="1:7" s="223" customFormat="1" ht="24" customHeight="1" x14ac:dyDescent="0.25">
      <c r="A694" s="218" t="str">
        <f t="shared" si="206"/>
        <v/>
      </c>
      <c r="B694" s="216" t="str">
        <f t="shared" si="207"/>
        <v/>
      </c>
      <c r="C694" s="217"/>
      <c r="D694" s="218" t="str">
        <f t="shared" si="208"/>
        <v/>
      </c>
      <c r="E694" s="219"/>
      <c r="F694" s="220">
        <f t="shared" si="209"/>
        <v>0</v>
      </c>
      <c r="G694" s="280">
        <f t="shared" si="210"/>
        <v>0</v>
      </c>
    </row>
    <row r="695" spans="1:7" s="223" customFormat="1" ht="24" customHeight="1" x14ac:dyDescent="0.25">
      <c r="A695" s="218" t="str">
        <f t="shared" si="206"/>
        <v/>
      </c>
      <c r="B695" s="216" t="str">
        <f t="shared" si="207"/>
        <v/>
      </c>
      <c r="C695" s="217"/>
      <c r="D695" s="218" t="str">
        <f t="shared" si="208"/>
        <v/>
      </c>
      <c r="E695" s="219"/>
      <c r="F695" s="220">
        <f t="shared" si="209"/>
        <v>0</v>
      </c>
      <c r="G695" s="280">
        <f t="shared" si="210"/>
        <v>0</v>
      </c>
    </row>
    <row r="696" spans="1:7" s="223" customFormat="1" ht="24" customHeight="1" x14ac:dyDescent="0.25">
      <c r="A696" s="218" t="str">
        <f t="shared" si="206"/>
        <v/>
      </c>
      <c r="B696" s="216" t="str">
        <f t="shared" si="207"/>
        <v/>
      </c>
      <c r="C696" s="217"/>
      <c r="D696" s="218" t="str">
        <f t="shared" si="208"/>
        <v/>
      </c>
      <c r="E696" s="219"/>
      <c r="F696" s="220">
        <f t="shared" si="209"/>
        <v>0</v>
      </c>
      <c r="G696" s="280">
        <f t="shared" si="210"/>
        <v>0</v>
      </c>
    </row>
    <row r="697" spans="1:7" ht="24" customHeight="1" x14ac:dyDescent="0.25">
      <c r="A697" s="284"/>
      <c r="B697" s="94"/>
      <c r="D697" s="94"/>
      <c r="E697" s="95"/>
      <c r="F697" s="267" t="s">
        <v>33</v>
      </c>
      <c r="G697" s="282">
        <f>SUBTOTAL(9,G688:G696)</f>
        <v>0</v>
      </c>
    </row>
    <row r="698" spans="1:7" ht="24" customHeight="1" x14ac:dyDescent="0.25">
      <c r="A698" s="285"/>
      <c r="B698" s="94"/>
      <c r="D698" s="94"/>
      <c r="E698" s="95"/>
      <c r="G698" s="283"/>
    </row>
    <row r="699" spans="1:7" ht="24" customHeight="1" x14ac:dyDescent="0.25">
      <c r="A699" s="286" t="str">
        <f>B657</f>
        <v>3.2</v>
      </c>
      <c r="B699" s="287" t="str">
        <f>C657</f>
        <v>Perfilaje Geofísico</v>
      </c>
      <c r="C699" s="101"/>
      <c r="D699" s="101" t="s">
        <v>34</v>
      </c>
      <c r="E699" s="102"/>
      <c r="F699" s="289" t="s">
        <v>35</v>
      </c>
      <c r="G699" s="288">
        <f>SUBTOTAL(9,G662:G698)</f>
        <v>0</v>
      </c>
    </row>
    <row r="701" spans="1:7" ht="24" customHeight="1" x14ac:dyDescent="0.25">
      <c r="A701" s="268" t="s">
        <v>37</v>
      </c>
      <c r="B701" s="269"/>
      <c r="C701" s="269"/>
      <c r="D701" s="269"/>
      <c r="E701" s="269"/>
      <c r="F701" s="269"/>
      <c r="G701" s="270"/>
    </row>
    <row r="702" spans="1:7" ht="24" customHeight="1" x14ac:dyDescent="0.25">
      <c r="A702" s="271" t="s">
        <v>602</v>
      </c>
      <c r="B702" s="90" t="str">
        <f>Comitente</f>
        <v>SUBSECRETARIA DE ARQUITECTURA</v>
      </c>
      <c r="C702" s="86"/>
      <c r="D702" s="91"/>
      <c r="E702" s="91"/>
      <c r="F702" s="92"/>
      <c r="G702" s="272"/>
    </row>
    <row r="703" spans="1:7" ht="24" customHeight="1" x14ac:dyDescent="0.25">
      <c r="A703" s="271" t="s">
        <v>603</v>
      </c>
      <c r="B703" s="90">
        <f>Contratista</f>
        <v>0</v>
      </c>
      <c r="C703" s="87"/>
      <c r="D703" s="87"/>
      <c r="E703" s="87"/>
      <c r="F703" s="93"/>
      <c r="G703" s="273"/>
    </row>
    <row r="704" spans="1:7" ht="24" customHeight="1" x14ac:dyDescent="0.25">
      <c r="A704" s="271" t="s">
        <v>24</v>
      </c>
      <c r="B704" s="90" t="str">
        <f>Obra</f>
        <v>PERFORACION DE POZO DE AGUA Y CONST. DE SALA DE BOMBA ESC. AGROIND. 25 DE MAYO</v>
      </c>
      <c r="C704" s="87"/>
      <c r="D704" s="87"/>
      <c r="E704" s="87"/>
      <c r="F704" s="93" t="s">
        <v>38</v>
      </c>
      <c r="G704" s="274">
        <f>Fecha_Base</f>
        <v>0</v>
      </c>
    </row>
    <row r="705" spans="1:123" ht="24" customHeight="1" x14ac:dyDescent="0.25">
      <c r="A705" s="275" t="s">
        <v>601</v>
      </c>
      <c r="B705" s="88" t="str">
        <f>Ubicación</f>
        <v>Calle San Martin s/n - 25 de Mayo</v>
      </c>
      <c r="C705" s="88"/>
      <c r="D705" s="94"/>
      <c r="E705" s="95"/>
      <c r="G705" s="276"/>
    </row>
    <row r="706" spans="1:123" ht="24" customHeight="1" x14ac:dyDescent="0.25">
      <c r="A706" s="275" t="s">
        <v>39</v>
      </c>
      <c r="B706" s="97">
        <f>IFERROR(VALUE(LEFT(B707,FIND(".",B707)-1)),"")</f>
        <v>3</v>
      </c>
      <c r="C706" s="89" t="str">
        <f>IFERROR(VLOOKUP(B706,Tabla_CyP,2,FALSE),"")</f>
        <v>PERFORACION EXPLORATORIA Y ENTUBAMIENTO</v>
      </c>
      <c r="E706" s="95"/>
      <c r="G706" s="276"/>
    </row>
    <row r="707" spans="1:123" ht="24" customHeight="1" x14ac:dyDescent="0.25">
      <c r="A707" s="275" t="s">
        <v>25</v>
      </c>
      <c r="B707" s="98" t="str">
        <f>IFERROR(VLOOKUP(COUNTIF($A$1:A707,"ANALISIS DE PRECIOS"),Tabla_NumeroItem,2,FALSE),"")</f>
        <v>3.3</v>
      </c>
      <c r="C707" s="89" t="str">
        <f>IFERROR(VLOOKUP(B707,Tabla_CyP,2,FALSE),"")</f>
        <v>Ensanches</v>
      </c>
      <c r="D707" s="94"/>
      <c r="E707" s="95"/>
      <c r="F707" s="93" t="s">
        <v>26</v>
      </c>
      <c r="G707" s="277" t="str">
        <f>IFERROR(VLOOKUP(B707,Tabla_CyP,4,FALSE),"")</f>
        <v>gl</v>
      </c>
    </row>
    <row r="708" spans="1:123" ht="24" customHeight="1" x14ac:dyDescent="0.25">
      <c r="A708" s="275"/>
      <c r="B708" s="88"/>
      <c r="D708" s="94"/>
      <c r="E708" s="95"/>
      <c r="G708" s="276"/>
    </row>
    <row r="709" spans="1:123" ht="24" customHeight="1" x14ac:dyDescent="0.25">
      <c r="A709" s="338" t="s">
        <v>507</v>
      </c>
      <c r="B709" s="339"/>
      <c r="C709" s="340" t="s">
        <v>0</v>
      </c>
      <c r="D709" s="340" t="s">
        <v>27</v>
      </c>
      <c r="E709" s="342" t="s">
        <v>28</v>
      </c>
      <c r="F709" s="344" t="s">
        <v>29</v>
      </c>
      <c r="G709" s="344" t="s">
        <v>30</v>
      </c>
    </row>
    <row r="710" spans="1:123" s="94" customFormat="1" ht="24" customHeight="1" x14ac:dyDescent="0.25">
      <c r="A710" s="99" t="s">
        <v>508</v>
      </c>
      <c r="B710" s="99" t="s">
        <v>509</v>
      </c>
      <c r="C710" s="341"/>
      <c r="D710" s="341"/>
      <c r="E710" s="343"/>
      <c r="F710" s="345"/>
      <c r="G710" s="345"/>
      <c r="H710" s="224"/>
      <c r="I710" s="224"/>
      <c r="J710" s="224"/>
      <c r="K710" s="224"/>
      <c r="L710" s="224"/>
      <c r="M710" s="224"/>
      <c r="N710" s="224"/>
      <c r="O710" s="224"/>
      <c r="P710" s="224"/>
      <c r="Q710" s="224"/>
      <c r="R710" s="224"/>
      <c r="S710" s="224"/>
      <c r="T710" s="224"/>
      <c r="U710" s="224"/>
      <c r="V710" s="224"/>
      <c r="W710" s="224"/>
      <c r="X710" s="224"/>
      <c r="Y710" s="224"/>
      <c r="Z710" s="224"/>
      <c r="AA710" s="224"/>
      <c r="AB710" s="224"/>
      <c r="AC710" s="224"/>
      <c r="AD710" s="224"/>
      <c r="AE710" s="224"/>
      <c r="AF710" s="224"/>
      <c r="AG710" s="224"/>
      <c r="AH710" s="224"/>
      <c r="AI710" s="224"/>
      <c r="AJ710" s="224"/>
      <c r="AK710" s="224"/>
      <c r="AL710" s="224"/>
      <c r="AM710" s="224"/>
      <c r="AN710" s="224"/>
      <c r="AO710" s="224"/>
      <c r="AP710" s="224"/>
      <c r="AQ710" s="224"/>
      <c r="AR710" s="224"/>
      <c r="AS710" s="224"/>
      <c r="AT710" s="224"/>
      <c r="AU710" s="224"/>
      <c r="AV710" s="224"/>
      <c r="AW710" s="224"/>
      <c r="AX710" s="224"/>
      <c r="AY710" s="224"/>
      <c r="AZ710" s="224"/>
      <c r="BA710" s="224"/>
      <c r="BB710" s="224"/>
      <c r="BC710" s="224"/>
      <c r="BD710" s="224"/>
      <c r="BE710" s="224"/>
      <c r="BF710" s="224"/>
      <c r="BG710" s="224"/>
      <c r="BH710" s="224"/>
      <c r="BI710" s="224"/>
      <c r="BJ710" s="224"/>
      <c r="BK710" s="224"/>
      <c r="BL710" s="224"/>
      <c r="BM710" s="224"/>
      <c r="BN710" s="224"/>
      <c r="BO710" s="224"/>
      <c r="BP710" s="224"/>
      <c r="BQ710" s="224"/>
      <c r="BR710" s="224"/>
      <c r="BS710" s="224"/>
      <c r="BT710" s="224"/>
      <c r="BU710" s="224"/>
      <c r="BV710" s="224"/>
      <c r="BW710" s="224"/>
      <c r="BX710" s="224"/>
      <c r="BY710" s="224"/>
      <c r="BZ710" s="224"/>
      <c r="CA710" s="224"/>
      <c r="CB710" s="224"/>
      <c r="CC710" s="224"/>
      <c r="CD710" s="224"/>
      <c r="CE710" s="224"/>
      <c r="CF710" s="224"/>
      <c r="CG710" s="224"/>
      <c r="CH710" s="224"/>
      <c r="CI710" s="224"/>
      <c r="CJ710" s="224"/>
      <c r="CK710" s="224"/>
      <c r="CL710" s="224"/>
      <c r="CM710" s="224"/>
      <c r="CN710" s="224"/>
      <c r="CO710" s="224"/>
      <c r="CP710" s="224"/>
      <c r="CQ710" s="224"/>
      <c r="CR710" s="224"/>
      <c r="CS710" s="224"/>
      <c r="CT710" s="224"/>
      <c r="CU710" s="224"/>
      <c r="CV710" s="224"/>
      <c r="CW710" s="224"/>
      <c r="CX710" s="224"/>
      <c r="CY710" s="224"/>
      <c r="CZ710" s="224"/>
      <c r="DA710" s="224"/>
      <c r="DB710" s="224"/>
      <c r="DC710" s="224"/>
      <c r="DD710" s="224"/>
      <c r="DE710" s="224"/>
      <c r="DF710" s="224"/>
      <c r="DG710" s="224"/>
      <c r="DH710" s="224"/>
      <c r="DI710" s="224"/>
      <c r="DJ710" s="224"/>
      <c r="DK710" s="224"/>
      <c r="DL710" s="224"/>
      <c r="DM710" s="224"/>
      <c r="DN710" s="224"/>
      <c r="DO710" s="224"/>
      <c r="DP710" s="224"/>
      <c r="DQ710" s="224"/>
      <c r="DR710" s="224"/>
      <c r="DS710" s="224"/>
    </row>
    <row r="711" spans="1:123" ht="24" customHeight="1" x14ac:dyDescent="0.25">
      <c r="A711" s="278"/>
      <c r="B711" s="100"/>
      <c r="C711" s="137" t="s">
        <v>604</v>
      </c>
      <c r="D711" s="101"/>
      <c r="E711" s="102"/>
      <c r="F711" s="103"/>
      <c r="G711" s="279"/>
    </row>
    <row r="712" spans="1:123" s="223" customFormat="1" ht="24" customHeight="1" x14ac:dyDescent="0.25">
      <c r="A712" s="218" t="str">
        <f t="shared" ref="A712:A725" si="211">IFERROR(VLOOKUP(C712,Tabla_Insumos,4,FALSE),"")</f>
        <v/>
      </c>
      <c r="B712" s="216" t="str">
        <f>IFERROR(VLOOKUP(C712,Tabla_Insumos,5,FALSE),"")</f>
        <v/>
      </c>
      <c r="C712" s="217"/>
      <c r="D712" s="218" t="str">
        <f t="shared" ref="D712:D725" si="212">IFERROR(VLOOKUP(C712,Tabla_Insumos,2,FALSE),"")</f>
        <v/>
      </c>
      <c r="E712" s="219"/>
      <c r="F712" s="220">
        <f t="shared" ref="F712:F725" si="213">IFERROR(VLOOKUP(C712,Tabla_Insumos,3,FALSE),0)</f>
        <v>0</v>
      </c>
      <c r="G712" s="280">
        <f>ROUND(E712*F712,2)</f>
        <v>0</v>
      </c>
    </row>
    <row r="713" spans="1:123" s="223" customFormat="1" ht="24" customHeight="1" x14ac:dyDescent="0.25">
      <c r="A713" s="218" t="str">
        <f t="shared" si="211"/>
        <v/>
      </c>
      <c r="B713" s="216" t="str">
        <f t="shared" ref="B713:B725" si="214">IFERROR(VLOOKUP(C713,Tabla_Insumos,5,FALSE),"")</f>
        <v/>
      </c>
      <c r="C713" s="217"/>
      <c r="D713" s="218" t="str">
        <f t="shared" si="212"/>
        <v/>
      </c>
      <c r="E713" s="219"/>
      <c r="F713" s="220">
        <f t="shared" si="213"/>
        <v>0</v>
      </c>
      <c r="G713" s="280">
        <f t="shared" ref="G713:G725" si="215">ROUND(E713*F713,2)</f>
        <v>0</v>
      </c>
    </row>
    <row r="714" spans="1:123" s="223" customFormat="1" ht="24" customHeight="1" x14ac:dyDescent="0.25">
      <c r="A714" s="218" t="str">
        <f t="shared" si="211"/>
        <v/>
      </c>
      <c r="B714" s="216" t="str">
        <f t="shared" si="214"/>
        <v/>
      </c>
      <c r="C714" s="217"/>
      <c r="D714" s="218" t="str">
        <f t="shared" si="212"/>
        <v/>
      </c>
      <c r="E714" s="219"/>
      <c r="F714" s="220">
        <f t="shared" si="213"/>
        <v>0</v>
      </c>
      <c r="G714" s="280">
        <f t="shared" si="215"/>
        <v>0</v>
      </c>
    </row>
    <row r="715" spans="1:123" s="223" customFormat="1" ht="24" customHeight="1" x14ac:dyDescent="0.25">
      <c r="A715" s="218" t="str">
        <f t="shared" si="211"/>
        <v/>
      </c>
      <c r="B715" s="216" t="str">
        <f t="shared" si="214"/>
        <v/>
      </c>
      <c r="C715" s="217"/>
      <c r="D715" s="218" t="str">
        <f t="shared" si="212"/>
        <v/>
      </c>
      <c r="E715" s="219"/>
      <c r="F715" s="220">
        <f t="shared" si="213"/>
        <v>0</v>
      </c>
      <c r="G715" s="280">
        <f t="shared" si="215"/>
        <v>0</v>
      </c>
    </row>
    <row r="716" spans="1:123" s="223" customFormat="1" ht="24" customHeight="1" x14ac:dyDescent="0.25">
      <c r="A716" s="218" t="str">
        <f t="shared" si="211"/>
        <v/>
      </c>
      <c r="B716" s="216" t="str">
        <f t="shared" si="214"/>
        <v/>
      </c>
      <c r="C716" s="217"/>
      <c r="D716" s="218" t="str">
        <f t="shared" si="212"/>
        <v/>
      </c>
      <c r="E716" s="219"/>
      <c r="F716" s="220">
        <f t="shared" si="213"/>
        <v>0</v>
      </c>
      <c r="G716" s="280">
        <f t="shared" si="215"/>
        <v>0</v>
      </c>
    </row>
    <row r="717" spans="1:123" s="223" customFormat="1" ht="24" customHeight="1" x14ac:dyDescent="0.25">
      <c r="A717" s="218" t="str">
        <f t="shared" si="211"/>
        <v/>
      </c>
      <c r="B717" s="216" t="str">
        <f t="shared" si="214"/>
        <v/>
      </c>
      <c r="C717" s="217"/>
      <c r="D717" s="218" t="str">
        <f t="shared" si="212"/>
        <v/>
      </c>
      <c r="E717" s="219"/>
      <c r="F717" s="220">
        <f t="shared" si="213"/>
        <v>0</v>
      </c>
      <c r="G717" s="280">
        <f t="shared" si="215"/>
        <v>0</v>
      </c>
    </row>
    <row r="718" spans="1:123" s="223" customFormat="1" ht="24" customHeight="1" x14ac:dyDescent="0.25">
      <c r="A718" s="218" t="str">
        <f t="shared" si="211"/>
        <v/>
      </c>
      <c r="B718" s="216" t="str">
        <f t="shared" si="214"/>
        <v/>
      </c>
      <c r="C718" s="217"/>
      <c r="D718" s="218" t="str">
        <f t="shared" si="212"/>
        <v/>
      </c>
      <c r="E718" s="219"/>
      <c r="F718" s="220">
        <f t="shared" si="213"/>
        <v>0</v>
      </c>
      <c r="G718" s="280">
        <f t="shared" si="215"/>
        <v>0</v>
      </c>
    </row>
    <row r="719" spans="1:123" s="223" customFormat="1" ht="24" customHeight="1" x14ac:dyDescent="0.25">
      <c r="A719" s="218" t="str">
        <f t="shared" si="211"/>
        <v/>
      </c>
      <c r="B719" s="216" t="str">
        <f t="shared" si="214"/>
        <v/>
      </c>
      <c r="C719" s="217"/>
      <c r="D719" s="218" t="str">
        <f t="shared" si="212"/>
        <v/>
      </c>
      <c r="E719" s="219"/>
      <c r="F719" s="220">
        <f t="shared" si="213"/>
        <v>0</v>
      </c>
      <c r="G719" s="280">
        <f t="shared" si="215"/>
        <v>0</v>
      </c>
    </row>
    <row r="720" spans="1:123" s="223" customFormat="1" ht="24" customHeight="1" x14ac:dyDescent="0.25">
      <c r="A720" s="218" t="str">
        <f t="shared" si="211"/>
        <v/>
      </c>
      <c r="B720" s="216" t="str">
        <f t="shared" si="214"/>
        <v/>
      </c>
      <c r="C720" s="217"/>
      <c r="D720" s="218" t="str">
        <f t="shared" si="212"/>
        <v/>
      </c>
      <c r="E720" s="219"/>
      <c r="F720" s="220">
        <f t="shared" si="213"/>
        <v>0</v>
      </c>
      <c r="G720" s="280">
        <f t="shared" si="215"/>
        <v>0</v>
      </c>
    </row>
    <row r="721" spans="1:7" s="223" customFormat="1" ht="24" customHeight="1" x14ac:dyDescent="0.25">
      <c r="A721" s="218" t="str">
        <f t="shared" si="211"/>
        <v/>
      </c>
      <c r="B721" s="216" t="str">
        <f t="shared" si="214"/>
        <v/>
      </c>
      <c r="C721" s="217"/>
      <c r="D721" s="218" t="str">
        <f t="shared" si="212"/>
        <v/>
      </c>
      <c r="E721" s="219"/>
      <c r="F721" s="220">
        <f t="shared" si="213"/>
        <v>0</v>
      </c>
      <c r="G721" s="280">
        <f t="shared" si="215"/>
        <v>0</v>
      </c>
    </row>
    <row r="722" spans="1:7" s="223" customFormat="1" ht="24" customHeight="1" x14ac:dyDescent="0.25">
      <c r="A722" s="218" t="str">
        <f t="shared" si="211"/>
        <v/>
      </c>
      <c r="B722" s="216" t="str">
        <f t="shared" si="214"/>
        <v/>
      </c>
      <c r="C722" s="217"/>
      <c r="D722" s="218" t="str">
        <f t="shared" si="212"/>
        <v/>
      </c>
      <c r="E722" s="219"/>
      <c r="F722" s="220">
        <f t="shared" si="213"/>
        <v>0</v>
      </c>
      <c r="G722" s="280">
        <f t="shared" si="215"/>
        <v>0</v>
      </c>
    </row>
    <row r="723" spans="1:7" s="223" customFormat="1" ht="24" customHeight="1" x14ac:dyDescent="0.25">
      <c r="A723" s="218" t="str">
        <f t="shared" si="211"/>
        <v/>
      </c>
      <c r="B723" s="216" t="str">
        <f t="shared" si="214"/>
        <v/>
      </c>
      <c r="C723" s="217"/>
      <c r="D723" s="218" t="str">
        <f t="shared" si="212"/>
        <v/>
      </c>
      <c r="E723" s="219"/>
      <c r="F723" s="220">
        <f t="shared" si="213"/>
        <v>0</v>
      </c>
      <c r="G723" s="280">
        <f t="shared" si="215"/>
        <v>0</v>
      </c>
    </row>
    <row r="724" spans="1:7" s="223" customFormat="1" ht="24" customHeight="1" x14ac:dyDescent="0.25">
      <c r="A724" s="218" t="str">
        <f t="shared" si="211"/>
        <v/>
      </c>
      <c r="B724" s="216" t="str">
        <f t="shared" si="214"/>
        <v/>
      </c>
      <c r="C724" s="217"/>
      <c r="D724" s="218" t="str">
        <f t="shared" si="212"/>
        <v/>
      </c>
      <c r="E724" s="219"/>
      <c r="F724" s="220">
        <f t="shared" si="213"/>
        <v>0</v>
      </c>
      <c r="G724" s="280">
        <f t="shared" si="215"/>
        <v>0</v>
      </c>
    </row>
    <row r="725" spans="1:7" s="223" customFormat="1" ht="24" customHeight="1" x14ac:dyDescent="0.25">
      <c r="A725" s="218" t="str">
        <f t="shared" si="211"/>
        <v/>
      </c>
      <c r="B725" s="216" t="str">
        <f t="shared" si="214"/>
        <v/>
      </c>
      <c r="C725" s="217"/>
      <c r="D725" s="218" t="str">
        <f t="shared" si="212"/>
        <v/>
      </c>
      <c r="E725" s="219"/>
      <c r="F725" s="221">
        <f t="shared" si="213"/>
        <v>0</v>
      </c>
      <c r="G725" s="280">
        <f t="shared" si="215"/>
        <v>0</v>
      </c>
    </row>
    <row r="726" spans="1:7" ht="24" customHeight="1" x14ac:dyDescent="0.25">
      <c r="A726" s="281"/>
      <c r="D726" s="94"/>
      <c r="E726" s="95"/>
      <c r="F726" s="267" t="s">
        <v>31</v>
      </c>
      <c r="G726" s="282">
        <f>SUBTOTAL(9,G712:G725)</f>
        <v>0</v>
      </c>
    </row>
    <row r="727" spans="1:7" ht="24" customHeight="1" x14ac:dyDescent="0.25">
      <c r="A727" s="281"/>
      <c r="C727" s="104" t="s">
        <v>605</v>
      </c>
      <c r="D727" s="94"/>
      <c r="E727" s="95"/>
      <c r="G727" s="283"/>
    </row>
    <row r="728" spans="1:7" s="223" customFormat="1" ht="24" customHeight="1" x14ac:dyDescent="0.25">
      <c r="A728" s="218" t="str">
        <f t="shared" ref="A728:A735" si="216">IFERROR(VLOOKUP(C728,Tabla_Insumos,4,FALSE),"")</f>
        <v/>
      </c>
      <c r="B728" s="216">
        <f t="shared" ref="B728:B735" si="217">IFERROR(VLOOKUP(A728,Tabla_Indices,5,FALSE),"")</f>
        <v>0</v>
      </c>
      <c r="C728" s="217"/>
      <c r="D728" s="218" t="str">
        <f t="shared" ref="D728:D735" si="218">IFERROR(VLOOKUP(C728,Tabla_Insumos,2,FALSE),"")</f>
        <v/>
      </c>
      <c r="E728" s="219"/>
      <c r="F728" s="222">
        <f t="shared" ref="F728:F735" si="219">IFERROR(VLOOKUP(C728,Tabla_Insumos,3,FALSE),0)</f>
        <v>0</v>
      </c>
      <c r="G728" s="280">
        <f>ROUND(E728*F728,2)</f>
        <v>0</v>
      </c>
    </row>
    <row r="729" spans="1:7" s="223" customFormat="1" ht="24" customHeight="1" x14ac:dyDescent="0.25">
      <c r="A729" s="218" t="str">
        <f t="shared" si="216"/>
        <v/>
      </c>
      <c r="B729" s="216">
        <f t="shared" si="217"/>
        <v>0</v>
      </c>
      <c r="C729" s="217"/>
      <c r="D729" s="218" t="str">
        <f t="shared" si="218"/>
        <v/>
      </c>
      <c r="E729" s="219"/>
      <c r="F729" s="222">
        <f t="shared" si="219"/>
        <v>0</v>
      </c>
      <c r="G729" s="280">
        <f>ROUND(E729*F729,2)</f>
        <v>0</v>
      </c>
    </row>
    <row r="730" spans="1:7" s="223" customFormat="1" ht="24" customHeight="1" x14ac:dyDescent="0.25">
      <c r="A730" s="218" t="str">
        <f t="shared" si="216"/>
        <v/>
      </c>
      <c r="B730" s="216">
        <f t="shared" si="217"/>
        <v>0</v>
      </c>
      <c r="C730" s="217"/>
      <c r="D730" s="218" t="str">
        <f t="shared" si="218"/>
        <v/>
      </c>
      <c r="E730" s="219"/>
      <c r="F730" s="222">
        <f t="shared" si="219"/>
        <v>0</v>
      </c>
      <c r="G730" s="280">
        <f t="shared" ref="G730:G735" si="220">ROUND(E730*F730,2)</f>
        <v>0</v>
      </c>
    </row>
    <row r="731" spans="1:7" s="223" customFormat="1" ht="24" customHeight="1" x14ac:dyDescent="0.25">
      <c r="A731" s="218" t="str">
        <f t="shared" si="216"/>
        <v/>
      </c>
      <c r="B731" s="216">
        <f t="shared" si="217"/>
        <v>0</v>
      </c>
      <c r="C731" s="217"/>
      <c r="D731" s="218" t="str">
        <f t="shared" si="218"/>
        <v/>
      </c>
      <c r="E731" s="219"/>
      <c r="F731" s="222">
        <f t="shared" si="219"/>
        <v>0</v>
      </c>
      <c r="G731" s="280">
        <f t="shared" si="220"/>
        <v>0</v>
      </c>
    </row>
    <row r="732" spans="1:7" s="223" customFormat="1" ht="24" customHeight="1" x14ac:dyDescent="0.25">
      <c r="A732" s="218" t="str">
        <f t="shared" si="216"/>
        <v/>
      </c>
      <c r="B732" s="216">
        <f t="shared" si="217"/>
        <v>0</v>
      </c>
      <c r="C732" s="217"/>
      <c r="D732" s="218" t="str">
        <f t="shared" si="218"/>
        <v/>
      </c>
      <c r="E732" s="219"/>
      <c r="F732" s="220">
        <f t="shared" si="219"/>
        <v>0</v>
      </c>
      <c r="G732" s="280">
        <f t="shared" si="220"/>
        <v>0</v>
      </c>
    </row>
    <row r="733" spans="1:7" s="223" customFormat="1" ht="24" customHeight="1" x14ac:dyDescent="0.25">
      <c r="A733" s="218" t="str">
        <f t="shared" si="216"/>
        <v/>
      </c>
      <c r="B733" s="216">
        <f t="shared" si="217"/>
        <v>0</v>
      </c>
      <c r="C733" s="217"/>
      <c r="D733" s="218" t="str">
        <f t="shared" si="218"/>
        <v/>
      </c>
      <c r="E733" s="219"/>
      <c r="F733" s="220">
        <f t="shared" si="219"/>
        <v>0</v>
      </c>
      <c r="G733" s="280">
        <f t="shared" si="220"/>
        <v>0</v>
      </c>
    </row>
    <row r="734" spans="1:7" s="223" customFormat="1" ht="24" customHeight="1" x14ac:dyDescent="0.25">
      <c r="A734" s="218" t="str">
        <f t="shared" si="216"/>
        <v/>
      </c>
      <c r="B734" s="216">
        <f t="shared" si="217"/>
        <v>0</v>
      </c>
      <c r="C734" s="217"/>
      <c r="D734" s="218" t="str">
        <f t="shared" si="218"/>
        <v/>
      </c>
      <c r="E734" s="219"/>
      <c r="F734" s="220">
        <f t="shared" si="219"/>
        <v>0</v>
      </c>
      <c r="G734" s="280">
        <f t="shared" si="220"/>
        <v>0</v>
      </c>
    </row>
    <row r="735" spans="1:7" s="223" customFormat="1" ht="24" customHeight="1" x14ac:dyDescent="0.25">
      <c r="A735" s="218" t="str">
        <f t="shared" si="216"/>
        <v/>
      </c>
      <c r="B735" s="216">
        <f t="shared" si="217"/>
        <v>0</v>
      </c>
      <c r="C735" s="217"/>
      <c r="D735" s="218" t="str">
        <f t="shared" si="218"/>
        <v/>
      </c>
      <c r="E735" s="219"/>
      <c r="F735" s="220">
        <f t="shared" si="219"/>
        <v>0</v>
      </c>
      <c r="G735" s="280">
        <f t="shared" si="220"/>
        <v>0</v>
      </c>
    </row>
    <row r="736" spans="1:7" ht="24" customHeight="1" x14ac:dyDescent="0.25">
      <c r="A736" s="281"/>
      <c r="D736" s="94"/>
      <c r="E736" s="95"/>
      <c r="F736" s="267" t="s">
        <v>32</v>
      </c>
      <c r="G736" s="282">
        <f>SUBTOTAL(9,G728:G735)</f>
        <v>0</v>
      </c>
    </row>
    <row r="737" spans="1:7" ht="24" customHeight="1" x14ac:dyDescent="0.25">
      <c r="A737" s="281"/>
      <c r="C737" s="104" t="s">
        <v>606</v>
      </c>
      <c r="D737" s="94"/>
      <c r="E737" s="95"/>
      <c r="G737" s="283"/>
    </row>
    <row r="738" spans="1:7" s="223" customFormat="1" ht="24" customHeight="1" x14ac:dyDescent="0.25">
      <c r="A738" s="218" t="str">
        <f t="shared" ref="A738:A746" si="221">IFERROR(VLOOKUP(C738,Tabla_Insumos,4,FALSE),"")</f>
        <v/>
      </c>
      <c r="B738" s="216" t="str">
        <f t="shared" ref="B738:B746" si="222">IFERROR(VLOOKUP(C738,Tabla_Insumos,5,FALSE),"")</f>
        <v/>
      </c>
      <c r="C738" s="217"/>
      <c r="D738" s="218" t="str">
        <f t="shared" ref="D738:D746" si="223">IFERROR(VLOOKUP(C738,Tabla_Insumos,2,FALSE),"")</f>
        <v/>
      </c>
      <c r="E738" s="219"/>
      <c r="F738" s="220">
        <f t="shared" ref="F738:F746" si="224">IFERROR(VLOOKUP(C738,Tabla_Insumos,3,FALSE),0)</f>
        <v>0</v>
      </c>
      <c r="G738" s="280">
        <f t="shared" ref="G738:G746" si="225">ROUND(E738*F738,2)</f>
        <v>0</v>
      </c>
    </row>
    <row r="739" spans="1:7" s="223" customFormat="1" ht="24" customHeight="1" x14ac:dyDescent="0.25">
      <c r="A739" s="218" t="str">
        <f t="shared" si="221"/>
        <v/>
      </c>
      <c r="B739" s="216" t="str">
        <f t="shared" si="222"/>
        <v/>
      </c>
      <c r="C739" s="217"/>
      <c r="D739" s="218" t="str">
        <f t="shared" si="223"/>
        <v/>
      </c>
      <c r="E739" s="219"/>
      <c r="F739" s="220">
        <f t="shared" si="224"/>
        <v>0</v>
      </c>
      <c r="G739" s="280">
        <f t="shared" si="225"/>
        <v>0</v>
      </c>
    </row>
    <row r="740" spans="1:7" s="223" customFormat="1" ht="24" customHeight="1" x14ac:dyDescent="0.25">
      <c r="A740" s="218" t="str">
        <f t="shared" si="221"/>
        <v/>
      </c>
      <c r="B740" s="216" t="str">
        <f t="shared" si="222"/>
        <v/>
      </c>
      <c r="C740" s="217"/>
      <c r="D740" s="218" t="str">
        <f t="shared" si="223"/>
        <v/>
      </c>
      <c r="E740" s="219"/>
      <c r="F740" s="220">
        <f t="shared" si="224"/>
        <v>0</v>
      </c>
      <c r="G740" s="280">
        <f t="shared" si="225"/>
        <v>0</v>
      </c>
    </row>
    <row r="741" spans="1:7" s="223" customFormat="1" ht="24" customHeight="1" x14ac:dyDescent="0.25">
      <c r="A741" s="218" t="str">
        <f t="shared" si="221"/>
        <v/>
      </c>
      <c r="B741" s="216" t="str">
        <f t="shared" si="222"/>
        <v/>
      </c>
      <c r="C741" s="217"/>
      <c r="D741" s="218" t="str">
        <f t="shared" si="223"/>
        <v/>
      </c>
      <c r="E741" s="219"/>
      <c r="F741" s="220">
        <f t="shared" si="224"/>
        <v>0</v>
      </c>
      <c r="G741" s="280">
        <f t="shared" si="225"/>
        <v>0</v>
      </c>
    </row>
    <row r="742" spans="1:7" s="223" customFormat="1" ht="24" customHeight="1" x14ac:dyDescent="0.25">
      <c r="A742" s="218" t="str">
        <f t="shared" si="221"/>
        <v/>
      </c>
      <c r="B742" s="216" t="str">
        <f t="shared" si="222"/>
        <v/>
      </c>
      <c r="C742" s="217"/>
      <c r="D742" s="218" t="str">
        <f t="shared" si="223"/>
        <v/>
      </c>
      <c r="E742" s="219"/>
      <c r="F742" s="220">
        <f t="shared" si="224"/>
        <v>0</v>
      </c>
      <c r="G742" s="280">
        <f t="shared" si="225"/>
        <v>0</v>
      </c>
    </row>
    <row r="743" spans="1:7" s="223" customFormat="1" ht="24" customHeight="1" x14ac:dyDescent="0.25">
      <c r="A743" s="218" t="str">
        <f t="shared" si="221"/>
        <v/>
      </c>
      <c r="B743" s="216" t="str">
        <f t="shared" si="222"/>
        <v/>
      </c>
      <c r="C743" s="217"/>
      <c r="D743" s="218" t="str">
        <f t="shared" si="223"/>
        <v/>
      </c>
      <c r="E743" s="219"/>
      <c r="F743" s="220">
        <f t="shared" si="224"/>
        <v>0</v>
      </c>
      <c r="G743" s="280">
        <f t="shared" si="225"/>
        <v>0</v>
      </c>
    </row>
    <row r="744" spans="1:7" s="223" customFormat="1" ht="24" customHeight="1" x14ac:dyDescent="0.25">
      <c r="A744" s="218" t="str">
        <f t="shared" si="221"/>
        <v/>
      </c>
      <c r="B744" s="216" t="str">
        <f t="shared" si="222"/>
        <v/>
      </c>
      <c r="C744" s="217"/>
      <c r="D744" s="218" t="str">
        <f t="shared" si="223"/>
        <v/>
      </c>
      <c r="E744" s="219"/>
      <c r="F744" s="220">
        <f t="shared" si="224"/>
        <v>0</v>
      </c>
      <c r="G744" s="280">
        <f t="shared" si="225"/>
        <v>0</v>
      </c>
    </row>
    <row r="745" spans="1:7" s="223" customFormat="1" ht="24" customHeight="1" x14ac:dyDescent="0.25">
      <c r="A745" s="218" t="str">
        <f t="shared" si="221"/>
        <v/>
      </c>
      <c r="B745" s="216" t="str">
        <f t="shared" si="222"/>
        <v/>
      </c>
      <c r="C745" s="217"/>
      <c r="D745" s="218" t="str">
        <f t="shared" si="223"/>
        <v/>
      </c>
      <c r="E745" s="219"/>
      <c r="F745" s="220">
        <f t="shared" si="224"/>
        <v>0</v>
      </c>
      <c r="G745" s="280">
        <f t="shared" si="225"/>
        <v>0</v>
      </c>
    </row>
    <row r="746" spans="1:7" s="223" customFormat="1" ht="24" customHeight="1" x14ac:dyDescent="0.25">
      <c r="A746" s="218" t="str">
        <f t="shared" si="221"/>
        <v/>
      </c>
      <c r="B746" s="216" t="str">
        <f t="shared" si="222"/>
        <v/>
      </c>
      <c r="C746" s="217"/>
      <c r="D746" s="218" t="str">
        <f t="shared" si="223"/>
        <v/>
      </c>
      <c r="E746" s="219"/>
      <c r="F746" s="220">
        <f t="shared" si="224"/>
        <v>0</v>
      </c>
      <c r="G746" s="280">
        <f t="shared" si="225"/>
        <v>0</v>
      </c>
    </row>
    <row r="747" spans="1:7" ht="24" customHeight="1" x14ac:dyDescent="0.25">
      <c r="A747" s="284"/>
      <c r="B747" s="94"/>
      <c r="D747" s="94"/>
      <c r="E747" s="95"/>
      <c r="F747" s="267" t="s">
        <v>33</v>
      </c>
      <c r="G747" s="282">
        <f>SUBTOTAL(9,G738:G746)</f>
        <v>0</v>
      </c>
    </row>
    <row r="748" spans="1:7" ht="24" customHeight="1" x14ac:dyDescent="0.25">
      <c r="A748" s="285"/>
      <c r="B748" s="94"/>
      <c r="D748" s="94"/>
      <c r="E748" s="95"/>
      <c r="G748" s="283"/>
    </row>
    <row r="749" spans="1:7" ht="24" customHeight="1" x14ac:dyDescent="0.25">
      <c r="A749" s="286" t="str">
        <f>B707</f>
        <v>3.3</v>
      </c>
      <c r="B749" s="287" t="str">
        <f>C707</f>
        <v>Ensanches</v>
      </c>
      <c r="C749" s="101"/>
      <c r="D749" s="101" t="s">
        <v>34</v>
      </c>
      <c r="E749" s="102"/>
      <c r="F749" s="289" t="s">
        <v>35</v>
      </c>
      <c r="G749" s="288">
        <f>SUBTOTAL(9,G712:G748)</f>
        <v>0</v>
      </c>
    </row>
    <row r="751" spans="1:7" ht="24" customHeight="1" x14ac:dyDescent="0.25">
      <c r="A751" s="268" t="s">
        <v>37</v>
      </c>
      <c r="B751" s="269"/>
      <c r="C751" s="269"/>
      <c r="D751" s="269"/>
      <c r="E751" s="269"/>
      <c r="F751" s="269"/>
      <c r="G751" s="270"/>
    </row>
    <row r="752" spans="1:7" ht="24" customHeight="1" x14ac:dyDescent="0.25">
      <c r="A752" s="271" t="s">
        <v>602</v>
      </c>
      <c r="B752" s="90" t="str">
        <f>Comitente</f>
        <v>SUBSECRETARIA DE ARQUITECTURA</v>
      </c>
      <c r="C752" s="86"/>
      <c r="D752" s="91"/>
      <c r="E752" s="91"/>
      <c r="F752" s="92"/>
      <c r="G752" s="272"/>
    </row>
    <row r="753" spans="1:123" ht="24" customHeight="1" x14ac:dyDescent="0.25">
      <c r="A753" s="271" t="s">
        <v>603</v>
      </c>
      <c r="B753" s="90">
        <f>Contratista</f>
        <v>0</v>
      </c>
      <c r="C753" s="87"/>
      <c r="D753" s="87"/>
      <c r="E753" s="87"/>
      <c r="F753" s="93"/>
      <c r="G753" s="273"/>
    </row>
    <row r="754" spans="1:123" ht="24" customHeight="1" x14ac:dyDescent="0.25">
      <c r="A754" s="271" t="s">
        <v>24</v>
      </c>
      <c r="B754" s="90" t="str">
        <f>Obra</f>
        <v>PERFORACION DE POZO DE AGUA Y CONST. DE SALA DE BOMBA ESC. AGROIND. 25 DE MAYO</v>
      </c>
      <c r="C754" s="87"/>
      <c r="D754" s="87"/>
      <c r="E754" s="87"/>
      <c r="F754" s="93" t="s">
        <v>38</v>
      </c>
      <c r="G754" s="274">
        <f>Fecha_Base</f>
        <v>0</v>
      </c>
    </row>
    <row r="755" spans="1:123" ht="24" customHeight="1" x14ac:dyDescent="0.25">
      <c r="A755" s="275" t="s">
        <v>601</v>
      </c>
      <c r="B755" s="88" t="str">
        <f>Ubicación</f>
        <v>Calle San Martin s/n - 25 de Mayo</v>
      </c>
      <c r="C755" s="88"/>
      <c r="D755" s="94"/>
      <c r="E755" s="95"/>
      <c r="G755" s="276"/>
    </row>
    <row r="756" spans="1:123" ht="24" customHeight="1" x14ac:dyDescent="0.25">
      <c r="A756" s="275" t="s">
        <v>39</v>
      </c>
      <c r="B756" s="97">
        <f>IFERROR(VALUE(LEFT(B757,FIND(".",B757)-1)),"")</f>
        <v>3</v>
      </c>
      <c r="C756" s="89" t="str">
        <f>IFERROR(VLOOKUP(B756,Tabla_CyP,2,FALSE),"")</f>
        <v>PERFORACION EXPLORATORIA Y ENTUBAMIENTO</v>
      </c>
      <c r="E756" s="95"/>
      <c r="G756" s="276"/>
    </row>
    <row r="757" spans="1:123" ht="24" customHeight="1" x14ac:dyDescent="0.25">
      <c r="A757" s="275" t="s">
        <v>25</v>
      </c>
      <c r="B757" s="98" t="str">
        <f>IFERROR(VLOOKUP(COUNTIF($A$1:A757,"ANALISIS DE PRECIOS"),Tabla_NumeroItem,2,FALSE),"")</f>
        <v>3.4</v>
      </c>
      <c r="C757" s="89" t="str">
        <f>IFERROR(VLOOKUP(B757,Tabla_CyP,2,FALSE),"")</f>
        <v>Entubación</v>
      </c>
      <c r="D757" s="94"/>
      <c r="E757" s="95"/>
      <c r="F757" s="93" t="s">
        <v>26</v>
      </c>
      <c r="G757" s="277" t="str">
        <f>IFERROR(VLOOKUP(B757,Tabla_CyP,4,FALSE),"")</f>
        <v>ml</v>
      </c>
    </row>
    <row r="758" spans="1:123" ht="24" customHeight="1" x14ac:dyDescent="0.25">
      <c r="A758" s="275"/>
      <c r="B758" s="88"/>
      <c r="D758" s="94"/>
      <c r="E758" s="95"/>
      <c r="G758" s="276"/>
    </row>
    <row r="759" spans="1:123" ht="24" customHeight="1" x14ac:dyDescent="0.25">
      <c r="A759" s="338" t="s">
        <v>507</v>
      </c>
      <c r="B759" s="339"/>
      <c r="C759" s="340" t="s">
        <v>0</v>
      </c>
      <c r="D759" s="340" t="s">
        <v>27</v>
      </c>
      <c r="E759" s="342" t="s">
        <v>28</v>
      </c>
      <c r="F759" s="344" t="s">
        <v>29</v>
      </c>
      <c r="G759" s="344" t="s">
        <v>30</v>
      </c>
    </row>
    <row r="760" spans="1:123" s="94" customFormat="1" ht="24" customHeight="1" x14ac:dyDescent="0.25">
      <c r="A760" s="99" t="s">
        <v>508</v>
      </c>
      <c r="B760" s="99" t="s">
        <v>509</v>
      </c>
      <c r="C760" s="341"/>
      <c r="D760" s="341"/>
      <c r="E760" s="343"/>
      <c r="F760" s="345"/>
      <c r="G760" s="345"/>
      <c r="H760" s="224"/>
      <c r="I760" s="224"/>
      <c r="J760" s="224"/>
      <c r="K760" s="224"/>
      <c r="L760" s="224"/>
      <c r="M760" s="224"/>
      <c r="N760" s="224"/>
      <c r="O760" s="224"/>
      <c r="P760" s="224"/>
      <c r="Q760" s="224"/>
      <c r="R760" s="224"/>
      <c r="S760" s="224"/>
      <c r="T760" s="224"/>
      <c r="U760" s="224"/>
      <c r="V760" s="224"/>
      <c r="W760" s="224"/>
      <c r="X760" s="224"/>
      <c r="Y760" s="224"/>
      <c r="Z760" s="224"/>
      <c r="AA760" s="224"/>
      <c r="AB760" s="224"/>
      <c r="AC760" s="224"/>
      <c r="AD760" s="224"/>
      <c r="AE760" s="224"/>
      <c r="AF760" s="224"/>
      <c r="AG760" s="224"/>
      <c r="AH760" s="224"/>
      <c r="AI760" s="224"/>
      <c r="AJ760" s="224"/>
      <c r="AK760" s="224"/>
      <c r="AL760" s="224"/>
      <c r="AM760" s="224"/>
      <c r="AN760" s="224"/>
      <c r="AO760" s="224"/>
      <c r="AP760" s="224"/>
      <c r="AQ760" s="224"/>
      <c r="AR760" s="224"/>
      <c r="AS760" s="224"/>
      <c r="AT760" s="224"/>
      <c r="AU760" s="224"/>
      <c r="AV760" s="224"/>
      <c r="AW760" s="224"/>
      <c r="AX760" s="224"/>
      <c r="AY760" s="224"/>
      <c r="AZ760" s="224"/>
      <c r="BA760" s="224"/>
      <c r="BB760" s="224"/>
      <c r="BC760" s="224"/>
      <c r="BD760" s="224"/>
      <c r="BE760" s="224"/>
      <c r="BF760" s="224"/>
      <c r="BG760" s="224"/>
      <c r="BH760" s="224"/>
      <c r="BI760" s="224"/>
      <c r="BJ760" s="224"/>
      <c r="BK760" s="224"/>
      <c r="BL760" s="224"/>
      <c r="BM760" s="224"/>
      <c r="BN760" s="224"/>
      <c r="BO760" s="224"/>
      <c r="BP760" s="224"/>
      <c r="BQ760" s="224"/>
      <c r="BR760" s="224"/>
      <c r="BS760" s="224"/>
      <c r="BT760" s="224"/>
      <c r="BU760" s="224"/>
      <c r="BV760" s="224"/>
      <c r="BW760" s="224"/>
      <c r="BX760" s="224"/>
      <c r="BY760" s="224"/>
      <c r="BZ760" s="224"/>
      <c r="CA760" s="224"/>
      <c r="CB760" s="224"/>
      <c r="CC760" s="224"/>
      <c r="CD760" s="224"/>
      <c r="CE760" s="224"/>
      <c r="CF760" s="224"/>
      <c r="CG760" s="224"/>
      <c r="CH760" s="224"/>
      <c r="CI760" s="224"/>
      <c r="CJ760" s="224"/>
      <c r="CK760" s="224"/>
      <c r="CL760" s="224"/>
      <c r="CM760" s="224"/>
      <c r="CN760" s="224"/>
      <c r="CO760" s="224"/>
      <c r="CP760" s="224"/>
      <c r="CQ760" s="224"/>
      <c r="CR760" s="224"/>
      <c r="CS760" s="224"/>
      <c r="CT760" s="224"/>
      <c r="CU760" s="224"/>
      <c r="CV760" s="224"/>
      <c r="CW760" s="224"/>
      <c r="CX760" s="224"/>
      <c r="CY760" s="224"/>
      <c r="CZ760" s="224"/>
      <c r="DA760" s="224"/>
      <c r="DB760" s="224"/>
      <c r="DC760" s="224"/>
      <c r="DD760" s="224"/>
      <c r="DE760" s="224"/>
      <c r="DF760" s="224"/>
      <c r="DG760" s="224"/>
      <c r="DH760" s="224"/>
      <c r="DI760" s="224"/>
      <c r="DJ760" s="224"/>
      <c r="DK760" s="224"/>
      <c r="DL760" s="224"/>
      <c r="DM760" s="224"/>
      <c r="DN760" s="224"/>
      <c r="DO760" s="224"/>
      <c r="DP760" s="224"/>
      <c r="DQ760" s="224"/>
      <c r="DR760" s="224"/>
      <c r="DS760" s="224"/>
    </row>
    <row r="761" spans="1:123" ht="24" customHeight="1" x14ac:dyDescent="0.25">
      <c r="A761" s="278"/>
      <c r="B761" s="100"/>
      <c r="C761" s="137" t="s">
        <v>604</v>
      </c>
      <c r="D761" s="101"/>
      <c r="E761" s="102"/>
      <c r="F761" s="103"/>
      <c r="G761" s="279"/>
    </row>
    <row r="762" spans="1:123" s="223" customFormat="1" ht="24" customHeight="1" x14ac:dyDescent="0.25">
      <c r="A762" s="218" t="str">
        <f t="shared" ref="A762:A775" si="226">IFERROR(VLOOKUP(C762,Tabla_Insumos,4,FALSE),"")</f>
        <v/>
      </c>
      <c r="B762" s="216" t="str">
        <f>IFERROR(VLOOKUP(C762,Tabla_Insumos,5,FALSE),"")</f>
        <v/>
      </c>
      <c r="C762" s="217"/>
      <c r="D762" s="218" t="str">
        <f t="shared" ref="D762:D775" si="227">IFERROR(VLOOKUP(C762,Tabla_Insumos,2,FALSE),"")</f>
        <v/>
      </c>
      <c r="E762" s="219"/>
      <c r="F762" s="220">
        <f t="shared" ref="F762:F775" si="228">IFERROR(VLOOKUP(C762,Tabla_Insumos,3,FALSE),0)</f>
        <v>0</v>
      </c>
      <c r="G762" s="280">
        <f>ROUND(E762*F762,2)</f>
        <v>0</v>
      </c>
    </row>
    <row r="763" spans="1:123" s="223" customFormat="1" ht="24" customHeight="1" x14ac:dyDescent="0.25">
      <c r="A763" s="218" t="str">
        <f t="shared" si="226"/>
        <v/>
      </c>
      <c r="B763" s="216" t="str">
        <f t="shared" ref="B763:B775" si="229">IFERROR(VLOOKUP(C763,Tabla_Insumos,5,FALSE),"")</f>
        <v/>
      </c>
      <c r="C763" s="217"/>
      <c r="D763" s="218" t="str">
        <f t="shared" si="227"/>
        <v/>
      </c>
      <c r="E763" s="219"/>
      <c r="F763" s="220">
        <f t="shared" si="228"/>
        <v>0</v>
      </c>
      <c r="G763" s="280">
        <f t="shared" ref="G763:G775" si="230">ROUND(E763*F763,2)</f>
        <v>0</v>
      </c>
    </row>
    <row r="764" spans="1:123" s="223" customFormat="1" ht="24" customHeight="1" x14ac:dyDescent="0.25">
      <c r="A764" s="218" t="str">
        <f t="shared" si="226"/>
        <v/>
      </c>
      <c r="B764" s="216" t="str">
        <f t="shared" si="229"/>
        <v/>
      </c>
      <c r="C764" s="217"/>
      <c r="D764" s="218" t="str">
        <f t="shared" si="227"/>
        <v/>
      </c>
      <c r="E764" s="219"/>
      <c r="F764" s="220">
        <f t="shared" si="228"/>
        <v>0</v>
      </c>
      <c r="G764" s="280">
        <f t="shared" si="230"/>
        <v>0</v>
      </c>
    </row>
    <row r="765" spans="1:123" s="223" customFormat="1" ht="24" customHeight="1" x14ac:dyDescent="0.25">
      <c r="A765" s="218" t="str">
        <f t="shared" si="226"/>
        <v/>
      </c>
      <c r="B765" s="216" t="str">
        <f t="shared" si="229"/>
        <v/>
      </c>
      <c r="C765" s="217"/>
      <c r="D765" s="218" t="str">
        <f t="shared" si="227"/>
        <v/>
      </c>
      <c r="E765" s="219"/>
      <c r="F765" s="220">
        <f t="shared" si="228"/>
        <v>0</v>
      </c>
      <c r="G765" s="280">
        <f t="shared" si="230"/>
        <v>0</v>
      </c>
    </row>
    <row r="766" spans="1:123" s="223" customFormat="1" ht="24" customHeight="1" x14ac:dyDescent="0.25">
      <c r="A766" s="218" t="str">
        <f t="shared" si="226"/>
        <v/>
      </c>
      <c r="B766" s="216" t="str">
        <f t="shared" si="229"/>
        <v/>
      </c>
      <c r="C766" s="217"/>
      <c r="D766" s="218" t="str">
        <f t="shared" si="227"/>
        <v/>
      </c>
      <c r="E766" s="219"/>
      <c r="F766" s="220">
        <f t="shared" si="228"/>
        <v>0</v>
      </c>
      <c r="G766" s="280">
        <f t="shared" si="230"/>
        <v>0</v>
      </c>
    </row>
    <row r="767" spans="1:123" s="223" customFormat="1" ht="24" customHeight="1" x14ac:dyDescent="0.25">
      <c r="A767" s="218" t="str">
        <f t="shared" si="226"/>
        <v/>
      </c>
      <c r="B767" s="216" t="str">
        <f t="shared" si="229"/>
        <v/>
      </c>
      <c r="C767" s="217"/>
      <c r="D767" s="218" t="str">
        <f t="shared" si="227"/>
        <v/>
      </c>
      <c r="E767" s="219"/>
      <c r="F767" s="220">
        <f t="shared" si="228"/>
        <v>0</v>
      </c>
      <c r="G767" s="280">
        <f t="shared" si="230"/>
        <v>0</v>
      </c>
    </row>
    <row r="768" spans="1:123" s="223" customFormat="1" ht="24" customHeight="1" x14ac:dyDescent="0.25">
      <c r="A768" s="218" t="str">
        <f t="shared" si="226"/>
        <v/>
      </c>
      <c r="B768" s="216" t="str">
        <f t="shared" si="229"/>
        <v/>
      </c>
      <c r="C768" s="217"/>
      <c r="D768" s="218" t="str">
        <f t="shared" si="227"/>
        <v/>
      </c>
      <c r="E768" s="219"/>
      <c r="F768" s="220">
        <f t="shared" si="228"/>
        <v>0</v>
      </c>
      <c r="G768" s="280">
        <f t="shared" si="230"/>
        <v>0</v>
      </c>
    </row>
    <row r="769" spans="1:7" s="223" customFormat="1" ht="24" customHeight="1" x14ac:dyDescent="0.25">
      <c r="A769" s="218" t="str">
        <f t="shared" si="226"/>
        <v/>
      </c>
      <c r="B769" s="216" t="str">
        <f t="shared" si="229"/>
        <v/>
      </c>
      <c r="C769" s="217"/>
      <c r="D769" s="218" t="str">
        <f t="shared" si="227"/>
        <v/>
      </c>
      <c r="E769" s="219"/>
      <c r="F769" s="220">
        <f t="shared" si="228"/>
        <v>0</v>
      </c>
      <c r="G769" s="280">
        <f t="shared" si="230"/>
        <v>0</v>
      </c>
    </row>
    <row r="770" spans="1:7" s="223" customFormat="1" ht="24" customHeight="1" x14ac:dyDescent="0.25">
      <c r="A770" s="218" t="str">
        <f t="shared" si="226"/>
        <v/>
      </c>
      <c r="B770" s="216" t="str">
        <f t="shared" si="229"/>
        <v/>
      </c>
      <c r="C770" s="217"/>
      <c r="D770" s="218" t="str">
        <f t="shared" si="227"/>
        <v/>
      </c>
      <c r="E770" s="219"/>
      <c r="F770" s="220">
        <f t="shared" si="228"/>
        <v>0</v>
      </c>
      <c r="G770" s="280">
        <f t="shared" si="230"/>
        <v>0</v>
      </c>
    </row>
    <row r="771" spans="1:7" s="223" customFormat="1" ht="24" customHeight="1" x14ac:dyDescent="0.25">
      <c r="A771" s="218" t="str">
        <f t="shared" si="226"/>
        <v/>
      </c>
      <c r="B771" s="216" t="str">
        <f t="shared" si="229"/>
        <v/>
      </c>
      <c r="C771" s="217"/>
      <c r="D771" s="218" t="str">
        <f t="shared" si="227"/>
        <v/>
      </c>
      <c r="E771" s="219"/>
      <c r="F771" s="220">
        <f t="shared" si="228"/>
        <v>0</v>
      </c>
      <c r="G771" s="280">
        <f t="shared" si="230"/>
        <v>0</v>
      </c>
    </row>
    <row r="772" spans="1:7" s="223" customFormat="1" ht="24" customHeight="1" x14ac:dyDescent="0.25">
      <c r="A772" s="218" t="str">
        <f t="shared" si="226"/>
        <v/>
      </c>
      <c r="B772" s="216" t="str">
        <f t="shared" si="229"/>
        <v/>
      </c>
      <c r="C772" s="217"/>
      <c r="D772" s="218" t="str">
        <f t="shared" si="227"/>
        <v/>
      </c>
      <c r="E772" s="219"/>
      <c r="F772" s="220">
        <f t="shared" si="228"/>
        <v>0</v>
      </c>
      <c r="G772" s="280">
        <f t="shared" si="230"/>
        <v>0</v>
      </c>
    </row>
    <row r="773" spans="1:7" s="223" customFormat="1" ht="24" customHeight="1" x14ac:dyDescent="0.25">
      <c r="A773" s="218" t="str">
        <f t="shared" si="226"/>
        <v/>
      </c>
      <c r="B773" s="216" t="str">
        <f t="shared" si="229"/>
        <v/>
      </c>
      <c r="C773" s="217"/>
      <c r="D773" s="218" t="str">
        <f t="shared" si="227"/>
        <v/>
      </c>
      <c r="E773" s="219"/>
      <c r="F773" s="220">
        <f t="shared" si="228"/>
        <v>0</v>
      </c>
      <c r="G773" s="280">
        <f t="shared" si="230"/>
        <v>0</v>
      </c>
    </row>
    <row r="774" spans="1:7" s="223" customFormat="1" ht="24" customHeight="1" x14ac:dyDescent="0.25">
      <c r="A774" s="218" t="str">
        <f t="shared" si="226"/>
        <v/>
      </c>
      <c r="B774" s="216" t="str">
        <f t="shared" si="229"/>
        <v/>
      </c>
      <c r="C774" s="217"/>
      <c r="D774" s="218" t="str">
        <f t="shared" si="227"/>
        <v/>
      </c>
      <c r="E774" s="219"/>
      <c r="F774" s="220">
        <f t="shared" si="228"/>
        <v>0</v>
      </c>
      <c r="G774" s="280">
        <f t="shared" si="230"/>
        <v>0</v>
      </c>
    </row>
    <row r="775" spans="1:7" s="223" customFormat="1" ht="24" customHeight="1" x14ac:dyDescent="0.25">
      <c r="A775" s="218" t="str">
        <f t="shared" si="226"/>
        <v/>
      </c>
      <c r="B775" s="216" t="str">
        <f t="shared" si="229"/>
        <v/>
      </c>
      <c r="C775" s="217"/>
      <c r="D775" s="218" t="str">
        <f t="shared" si="227"/>
        <v/>
      </c>
      <c r="E775" s="219"/>
      <c r="F775" s="221">
        <f t="shared" si="228"/>
        <v>0</v>
      </c>
      <c r="G775" s="280">
        <f t="shared" si="230"/>
        <v>0</v>
      </c>
    </row>
    <row r="776" spans="1:7" ht="24" customHeight="1" x14ac:dyDescent="0.25">
      <c r="A776" s="281"/>
      <c r="D776" s="94"/>
      <c r="E776" s="95"/>
      <c r="F776" s="267" t="s">
        <v>31</v>
      </c>
      <c r="G776" s="282">
        <f>SUBTOTAL(9,G762:G775)</f>
        <v>0</v>
      </c>
    </row>
    <row r="777" spans="1:7" ht="24" customHeight="1" x14ac:dyDescent="0.25">
      <c r="A777" s="281"/>
      <c r="C777" s="104" t="s">
        <v>605</v>
      </c>
      <c r="D777" s="94"/>
      <c r="E777" s="95"/>
      <c r="G777" s="283"/>
    </row>
    <row r="778" spans="1:7" s="223" customFormat="1" ht="24" customHeight="1" x14ac:dyDescent="0.25">
      <c r="A778" s="218" t="str">
        <f t="shared" ref="A778:A785" si="231">IFERROR(VLOOKUP(C778,Tabla_Insumos,4,FALSE),"")</f>
        <v/>
      </c>
      <c r="B778" s="216">
        <f t="shared" ref="B778:B785" si="232">IFERROR(VLOOKUP(A778,Tabla_Indices,5,FALSE),"")</f>
        <v>0</v>
      </c>
      <c r="C778" s="217"/>
      <c r="D778" s="218" t="str">
        <f t="shared" ref="D778:D785" si="233">IFERROR(VLOOKUP(C778,Tabla_Insumos,2,FALSE),"")</f>
        <v/>
      </c>
      <c r="E778" s="219"/>
      <c r="F778" s="222">
        <f t="shared" ref="F778:F785" si="234">IFERROR(VLOOKUP(C778,Tabla_Insumos,3,FALSE),0)</f>
        <v>0</v>
      </c>
      <c r="G778" s="280">
        <f>ROUND(E778*F778,2)</f>
        <v>0</v>
      </c>
    </row>
    <row r="779" spans="1:7" s="223" customFormat="1" ht="24" customHeight="1" x14ac:dyDescent="0.25">
      <c r="A779" s="218" t="str">
        <f t="shared" si="231"/>
        <v/>
      </c>
      <c r="B779" s="216">
        <f t="shared" si="232"/>
        <v>0</v>
      </c>
      <c r="C779" s="217"/>
      <c r="D779" s="218" t="str">
        <f t="shared" si="233"/>
        <v/>
      </c>
      <c r="E779" s="219"/>
      <c r="F779" s="222">
        <f t="shared" si="234"/>
        <v>0</v>
      </c>
      <c r="G779" s="280">
        <f>ROUND(E779*F779,2)</f>
        <v>0</v>
      </c>
    </row>
    <row r="780" spans="1:7" s="223" customFormat="1" ht="24" customHeight="1" x14ac:dyDescent="0.25">
      <c r="A780" s="218" t="str">
        <f t="shared" si="231"/>
        <v/>
      </c>
      <c r="B780" s="216">
        <f t="shared" si="232"/>
        <v>0</v>
      </c>
      <c r="C780" s="217"/>
      <c r="D780" s="218" t="str">
        <f t="shared" si="233"/>
        <v/>
      </c>
      <c r="E780" s="219"/>
      <c r="F780" s="222">
        <f t="shared" si="234"/>
        <v>0</v>
      </c>
      <c r="G780" s="280">
        <f t="shared" ref="G780:G785" si="235">ROUND(E780*F780,2)</f>
        <v>0</v>
      </c>
    </row>
    <row r="781" spans="1:7" s="223" customFormat="1" ht="24" customHeight="1" x14ac:dyDescent="0.25">
      <c r="A781" s="218" t="str">
        <f t="shared" si="231"/>
        <v/>
      </c>
      <c r="B781" s="216">
        <f t="shared" si="232"/>
        <v>0</v>
      </c>
      <c r="C781" s="217"/>
      <c r="D781" s="218" t="str">
        <f t="shared" si="233"/>
        <v/>
      </c>
      <c r="E781" s="219"/>
      <c r="F781" s="222">
        <f t="shared" si="234"/>
        <v>0</v>
      </c>
      <c r="G781" s="280">
        <f t="shared" si="235"/>
        <v>0</v>
      </c>
    </row>
    <row r="782" spans="1:7" s="223" customFormat="1" ht="24" customHeight="1" x14ac:dyDescent="0.25">
      <c r="A782" s="218" t="str">
        <f t="shared" si="231"/>
        <v/>
      </c>
      <c r="B782" s="216">
        <f t="shared" si="232"/>
        <v>0</v>
      </c>
      <c r="C782" s="217"/>
      <c r="D782" s="218" t="str">
        <f t="shared" si="233"/>
        <v/>
      </c>
      <c r="E782" s="219"/>
      <c r="F782" s="220">
        <f t="shared" si="234"/>
        <v>0</v>
      </c>
      <c r="G782" s="280">
        <f t="shared" si="235"/>
        <v>0</v>
      </c>
    </row>
    <row r="783" spans="1:7" s="223" customFormat="1" ht="24" customHeight="1" x14ac:dyDescent="0.25">
      <c r="A783" s="218" t="str">
        <f t="shared" si="231"/>
        <v/>
      </c>
      <c r="B783" s="216">
        <f t="shared" si="232"/>
        <v>0</v>
      </c>
      <c r="C783" s="217"/>
      <c r="D783" s="218" t="str">
        <f t="shared" si="233"/>
        <v/>
      </c>
      <c r="E783" s="219"/>
      <c r="F783" s="220">
        <f t="shared" si="234"/>
        <v>0</v>
      </c>
      <c r="G783" s="280">
        <f t="shared" si="235"/>
        <v>0</v>
      </c>
    </row>
    <row r="784" spans="1:7" s="223" customFormat="1" ht="24" customHeight="1" x14ac:dyDescent="0.25">
      <c r="A784" s="218" t="str">
        <f t="shared" si="231"/>
        <v/>
      </c>
      <c r="B784" s="216">
        <f t="shared" si="232"/>
        <v>0</v>
      </c>
      <c r="C784" s="217"/>
      <c r="D784" s="218" t="str">
        <f t="shared" si="233"/>
        <v/>
      </c>
      <c r="E784" s="219"/>
      <c r="F784" s="220">
        <f t="shared" si="234"/>
        <v>0</v>
      </c>
      <c r="G784" s="280">
        <f t="shared" si="235"/>
        <v>0</v>
      </c>
    </row>
    <row r="785" spans="1:7" s="223" customFormat="1" ht="24" customHeight="1" x14ac:dyDescent="0.25">
      <c r="A785" s="218" t="str">
        <f t="shared" si="231"/>
        <v/>
      </c>
      <c r="B785" s="216">
        <f t="shared" si="232"/>
        <v>0</v>
      </c>
      <c r="C785" s="217"/>
      <c r="D785" s="218" t="str">
        <f t="shared" si="233"/>
        <v/>
      </c>
      <c r="E785" s="219"/>
      <c r="F785" s="220">
        <f t="shared" si="234"/>
        <v>0</v>
      </c>
      <c r="G785" s="280">
        <f t="shared" si="235"/>
        <v>0</v>
      </c>
    </row>
    <row r="786" spans="1:7" ht="24" customHeight="1" x14ac:dyDescent="0.25">
      <c r="A786" s="281"/>
      <c r="D786" s="94"/>
      <c r="E786" s="95"/>
      <c r="F786" s="267" t="s">
        <v>32</v>
      </c>
      <c r="G786" s="282">
        <f>SUBTOTAL(9,G778:G785)</f>
        <v>0</v>
      </c>
    </row>
    <row r="787" spans="1:7" ht="24" customHeight="1" x14ac:dyDescent="0.25">
      <c r="A787" s="281"/>
      <c r="C787" s="104" t="s">
        <v>606</v>
      </c>
      <c r="D787" s="94"/>
      <c r="E787" s="95"/>
      <c r="G787" s="283"/>
    </row>
    <row r="788" spans="1:7" s="223" customFormat="1" ht="24" customHeight="1" x14ac:dyDescent="0.25">
      <c r="A788" s="218" t="str">
        <f t="shared" ref="A788:A796" si="236">IFERROR(VLOOKUP(C788,Tabla_Insumos,4,FALSE),"")</f>
        <v/>
      </c>
      <c r="B788" s="216" t="str">
        <f t="shared" ref="B788:B796" si="237">IFERROR(VLOOKUP(C788,Tabla_Insumos,5,FALSE),"")</f>
        <v/>
      </c>
      <c r="C788" s="217"/>
      <c r="D788" s="218" t="str">
        <f t="shared" ref="D788:D796" si="238">IFERROR(VLOOKUP(C788,Tabla_Insumos,2,FALSE),"")</f>
        <v/>
      </c>
      <c r="E788" s="219"/>
      <c r="F788" s="220">
        <f t="shared" ref="F788:F796" si="239">IFERROR(VLOOKUP(C788,Tabla_Insumos,3,FALSE),0)</f>
        <v>0</v>
      </c>
      <c r="G788" s="280">
        <f t="shared" ref="G788:G796" si="240">ROUND(E788*F788,2)</f>
        <v>0</v>
      </c>
    </row>
    <row r="789" spans="1:7" s="223" customFormat="1" ht="24" customHeight="1" x14ac:dyDescent="0.25">
      <c r="A789" s="218" t="str">
        <f t="shared" si="236"/>
        <v/>
      </c>
      <c r="B789" s="216" t="str">
        <f t="shared" si="237"/>
        <v/>
      </c>
      <c r="C789" s="217"/>
      <c r="D789" s="218" t="str">
        <f t="shared" si="238"/>
        <v/>
      </c>
      <c r="E789" s="219"/>
      <c r="F789" s="220">
        <f t="shared" si="239"/>
        <v>0</v>
      </c>
      <c r="G789" s="280">
        <f t="shared" si="240"/>
        <v>0</v>
      </c>
    </row>
    <row r="790" spans="1:7" s="223" customFormat="1" ht="24" customHeight="1" x14ac:dyDescent="0.25">
      <c r="A790" s="218" t="str">
        <f t="shared" si="236"/>
        <v/>
      </c>
      <c r="B790" s="216" t="str">
        <f t="shared" si="237"/>
        <v/>
      </c>
      <c r="C790" s="217"/>
      <c r="D790" s="218" t="str">
        <f t="shared" si="238"/>
        <v/>
      </c>
      <c r="E790" s="219"/>
      <c r="F790" s="220">
        <f t="shared" si="239"/>
        <v>0</v>
      </c>
      <c r="G790" s="280">
        <f t="shared" si="240"/>
        <v>0</v>
      </c>
    </row>
    <row r="791" spans="1:7" s="223" customFormat="1" ht="24" customHeight="1" x14ac:dyDescent="0.25">
      <c r="A791" s="218" t="str">
        <f t="shared" si="236"/>
        <v/>
      </c>
      <c r="B791" s="216" t="str">
        <f t="shared" si="237"/>
        <v/>
      </c>
      <c r="C791" s="217"/>
      <c r="D791" s="218" t="str">
        <f t="shared" si="238"/>
        <v/>
      </c>
      <c r="E791" s="219"/>
      <c r="F791" s="220">
        <f t="shared" si="239"/>
        <v>0</v>
      </c>
      <c r="G791" s="280">
        <f t="shared" si="240"/>
        <v>0</v>
      </c>
    </row>
    <row r="792" spans="1:7" s="223" customFormat="1" ht="24" customHeight="1" x14ac:dyDescent="0.25">
      <c r="A792" s="218" t="str">
        <f t="shared" si="236"/>
        <v/>
      </c>
      <c r="B792" s="216" t="str">
        <f t="shared" si="237"/>
        <v/>
      </c>
      <c r="C792" s="217"/>
      <c r="D792" s="218" t="str">
        <f t="shared" si="238"/>
        <v/>
      </c>
      <c r="E792" s="219"/>
      <c r="F792" s="220">
        <f t="shared" si="239"/>
        <v>0</v>
      </c>
      <c r="G792" s="280">
        <f t="shared" si="240"/>
        <v>0</v>
      </c>
    </row>
    <row r="793" spans="1:7" s="223" customFormat="1" ht="24" customHeight="1" x14ac:dyDescent="0.25">
      <c r="A793" s="218" t="str">
        <f t="shared" si="236"/>
        <v/>
      </c>
      <c r="B793" s="216" t="str">
        <f t="shared" si="237"/>
        <v/>
      </c>
      <c r="C793" s="217"/>
      <c r="D793" s="218" t="str">
        <f t="shared" si="238"/>
        <v/>
      </c>
      <c r="E793" s="219"/>
      <c r="F793" s="220">
        <f t="shared" si="239"/>
        <v>0</v>
      </c>
      <c r="G793" s="280">
        <f t="shared" si="240"/>
        <v>0</v>
      </c>
    </row>
    <row r="794" spans="1:7" s="223" customFormat="1" ht="24" customHeight="1" x14ac:dyDescent="0.25">
      <c r="A794" s="218" t="str">
        <f t="shared" si="236"/>
        <v/>
      </c>
      <c r="B794" s="216" t="str">
        <f t="shared" si="237"/>
        <v/>
      </c>
      <c r="C794" s="217"/>
      <c r="D794" s="218" t="str">
        <f t="shared" si="238"/>
        <v/>
      </c>
      <c r="E794" s="219"/>
      <c r="F794" s="220">
        <f t="shared" si="239"/>
        <v>0</v>
      </c>
      <c r="G794" s="280">
        <f t="shared" si="240"/>
        <v>0</v>
      </c>
    </row>
    <row r="795" spans="1:7" s="223" customFormat="1" ht="24" customHeight="1" x14ac:dyDescent="0.25">
      <c r="A795" s="218" t="str">
        <f t="shared" si="236"/>
        <v/>
      </c>
      <c r="B795" s="216" t="str">
        <f t="shared" si="237"/>
        <v/>
      </c>
      <c r="C795" s="217"/>
      <c r="D795" s="218" t="str">
        <f t="shared" si="238"/>
        <v/>
      </c>
      <c r="E795" s="219"/>
      <c r="F795" s="220">
        <f t="shared" si="239"/>
        <v>0</v>
      </c>
      <c r="G795" s="280">
        <f t="shared" si="240"/>
        <v>0</v>
      </c>
    </row>
    <row r="796" spans="1:7" s="223" customFormat="1" ht="24" customHeight="1" x14ac:dyDescent="0.25">
      <c r="A796" s="218" t="str">
        <f t="shared" si="236"/>
        <v/>
      </c>
      <c r="B796" s="216" t="str">
        <f t="shared" si="237"/>
        <v/>
      </c>
      <c r="C796" s="217"/>
      <c r="D796" s="218" t="str">
        <f t="shared" si="238"/>
        <v/>
      </c>
      <c r="E796" s="219"/>
      <c r="F796" s="220">
        <f t="shared" si="239"/>
        <v>0</v>
      </c>
      <c r="G796" s="280">
        <f t="shared" si="240"/>
        <v>0</v>
      </c>
    </row>
    <row r="797" spans="1:7" ht="24" customHeight="1" x14ac:dyDescent="0.25">
      <c r="A797" s="284"/>
      <c r="B797" s="94"/>
      <c r="D797" s="94"/>
      <c r="E797" s="95"/>
      <c r="F797" s="267" t="s">
        <v>33</v>
      </c>
      <c r="G797" s="282">
        <f>SUBTOTAL(9,G788:G796)</f>
        <v>0</v>
      </c>
    </row>
    <row r="798" spans="1:7" ht="24" customHeight="1" x14ac:dyDescent="0.25">
      <c r="A798" s="285"/>
      <c r="B798" s="94"/>
      <c r="D798" s="94"/>
      <c r="E798" s="95"/>
      <c r="G798" s="283"/>
    </row>
    <row r="799" spans="1:7" ht="24" customHeight="1" x14ac:dyDescent="0.25">
      <c r="A799" s="286" t="str">
        <f>B757</f>
        <v>3.4</v>
      </c>
      <c r="B799" s="287" t="str">
        <f>C757</f>
        <v>Entubación</v>
      </c>
      <c r="C799" s="101"/>
      <c r="D799" s="101" t="s">
        <v>34</v>
      </c>
      <c r="E799" s="102"/>
      <c r="F799" s="289" t="s">
        <v>35</v>
      </c>
      <c r="G799" s="288">
        <f>SUBTOTAL(9,G762:G798)</f>
        <v>0</v>
      </c>
    </row>
    <row r="801" spans="1:123" ht="24" customHeight="1" x14ac:dyDescent="0.25">
      <c r="A801" s="268" t="s">
        <v>37</v>
      </c>
      <c r="B801" s="269"/>
      <c r="C801" s="269"/>
      <c r="D801" s="269"/>
      <c r="E801" s="269"/>
      <c r="F801" s="269"/>
      <c r="G801" s="270"/>
    </row>
    <row r="802" spans="1:123" ht="24" customHeight="1" x14ac:dyDescent="0.25">
      <c r="A802" s="271" t="s">
        <v>602</v>
      </c>
      <c r="B802" s="90" t="str">
        <f>Comitente</f>
        <v>SUBSECRETARIA DE ARQUITECTURA</v>
      </c>
      <c r="C802" s="86"/>
      <c r="D802" s="91"/>
      <c r="E802" s="91"/>
      <c r="F802" s="92"/>
      <c r="G802" s="272"/>
    </row>
    <row r="803" spans="1:123" ht="24" customHeight="1" x14ac:dyDescent="0.25">
      <c r="A803" s="271" t="s">
        <v>603</v>
      </c>
      <c r="B803" s="90">
        <f>Contratista</f>
        <v>0</v>
      </c>
      <c r="C803" s="87"/>
      <c r="D803" s="87"/>
      <c r="E803" s="87"/>
      <c r="F803" s="93"/>
      <c r="G803" s="273"/>
    </row>
    <row r="804" spans="1:123" ht="24" customHeight="1" x14ac:dyDescent="0.25">
      <c r="A804" s="271" t="s">
        <v>24</v>
      </c>
      <c r="B804" s="90" t="str">
        <f>Obra</f>
        <v>PERFORACION DE POZO DE AGUA Y CONST. DE SALA DE BOMBA ESC. AGROIND. 25 DE MAYO</v>
      </c>
      <c r="C804" s="87"/>
      <c r="D804" s="87"/>
      <c r="E804" s="87"/>
      <c r="F804" s="93" t="s">
        <v>38</v>
      </c>
      <c r="G804" s="274">
        <f>Fecha_Base</f>
        <v>0</v>
      </c>
    </row>
    <row r="805" spans="1:123" ht="24" customHeight="1" x14ac:dyDescent="0.25">
      <c r="A805" s="275" t="s">
        <v>601</v>
      </c>
      <c r="B805" s="88" t="str">
        <f>Ubicación</f>
        <v>Calle San Martin s/n - 25 de Mayo</v>
      </c>
      <c r="C805" s="88"/>
      <c r="D805" s="94"/>
      <c r="E805" s="95"/>
      <c r="G805" s="276"/>
    </row>
    <row r="806" spans="1:123" ht="24" customHeight="1" x14ac:dyDescent="0.25">
      <c r="A806" s="275" t="s">
        <v>39</v>
      </c>
      <c r="B806" s="97">
        <f>IFERROR(VALUE(LEFT(B807,FIND(".",B807)-1)),"")</f>
        <v>3</v>
      </c>
      <c r="C806" s="89" t="str">
        <f>IFERROR(VLOOKUP(B806,Tabla_CyP,2,FALSE),"")</f>
        <v>PERFORACION EXPLORATORIA Y ENTUBAMIENTO</v>
      </c>
      <c r="E806" s="95"/>
      <c r="G806" s="276"/>
    </row>
    <row r="807" spans="1:123" ht="24" customHeight="1" x14ac:dyDescent="0.25">
      <c r="A807" s="275" t="s">
        <v>25</v>
      </c>
      <c r="B807" s="98" t="str">
        <f>IFERROR(VLOOKUP(COUNTIF($A$1:A807,"ANALISIS DE PRECIOS"),Tabla_NumeroItem,2,FALSE),"")</f>
        <v>3.5</v>
      </c>
      <c r="C807" s="89" t="str">
        <f>IFERROR(VLOOKUP(B807,Tabla_CyP,2,FALSE),"")</f>
        <v>Cementado</v>
      </c>
      <c r="D807" s="94"/>
      <c r="E807" s="95"/>
      <c r="F807" s="93" t="s">
        <v>26</v>
      </c>
      <c r="G807" s="277" t="str">
        <f>IFERROR(VLOOKUP(B807,Tabla_CyP,4,FALSE),"")</f>
        <v>gl</v>
      </c>
    </row>
    <row r="808" spans="1:123" ht="24" customHeight="1" x14ac:dyDescent="0.25">
      <c r="A808" s="275"/>
      <c r="B808" s="88"/>
      <c r="D808" s="94"/>
      <c r="E808" s="95"/>
      <c r="G808" s="276"/>
    </row>
    <row r="809" spans="1:123" ht="24" customHeight="1" x14ac:dyDescent="0.25">
      <c r="A809" s="338" t="s">
        <v>507</v>
      </c>
      <c r="B809" s="339"/>
      <c r="C809" s="340" t="s">
        <v>0</v>
      </c>
      <c r="D809" s="340" t="s">
        <v>27</v>
      </c>
      <c r="E809" s="342" t="s">
        <v>28</v>
      </c>
      <c r="F809" s="344" t="s">
        <v>29</v>
      </c>
      <c r="G809" s="344" t="s">
        <v>30</v>
      </c>
    </row>
    <row r="810" spans="1:123" s="94" customFormat="1" ht="24" customHeight="1" x14ac:dyDescent="0.25">
      <c r="A810" s="99" t="s">
        <v>508</v>
      </c>
      <c r="B810" s="99" t="s">
        <v>509</v>
      </c>
      <c r="C810" s="341"/>
      <c r="D810" s="341"/>
      <c r="E810" s="343"/>
      <c r="F810" s="345"/>
      <c r="G810" s="345"/>
      <c r="H810" s="224"/>
      <c r="I810" s="224"/>
      <c r="J810" s="224"/>
      <c r="K810" s="224"/>
      <c r="L810" s="224"/>
      <c r="M810" s="224"/>
      <c r="N810" s="224"/>
      <c r="O810" s="224"/>
      <c r="P810" s="224"/>
      <c r="Q810" s="224"/>
      <c r="R810" s="224"/>
      <c r="S810" s="224"/>
      <c r="T810" s="224"/>
      <c r="U810" s="224"/>
      <c r="V810" s="224"/>
      <c r="W810" s="224"/>
      <c r="X810" s="224"/>
      <c r="Y810" s="224"/>
      <c r="Z810" s="224"/>
      <c r="AA810" s="224"/>
      <c r="AB810" s="224"/>
      <c r="AC810" s="224"/>
      <c r="AD810" s="224"/>
      <c r="AE810" s="224"/>
      <c r="AF810" s="224"/>
      <c r="AG810" s="224"/>
      <c r="AH810" s="224"/>
      <c r="AI810" s="224"/>
      <c r="AJ810" s="224"/>
      <c r="AK810" s="224"/>
      <c r="AL810" s="224"/>
      <c r="AM810" s="224"/>
      <c r="AN810" s="224"/>
      <c r="AO810" s="224"/>
      <c r="AP810" s="224"/>
      <c r="AQ810" s="224"/>
      <c r="AR810" s="224"/>
      <c r="AS810" s="224"/>
      <c r="AT810" s="224"/>
      <c r="AU810" s="224"/>
      <c r="AV810" s="224"/>
      <c r="AW810" s="224"/>
      <c r="AX810" s="224"/>
      <c r="AY810" s="224"/>
      <c r="AZ810" s="224"/>
      <c r="BA810" s="224"/>
      <c r="BB810" s="224"/>
      <c r="BC810" s="224"/>
      <c r="BD810" s="224"/>
      <c r="BE810" s="224"/>
      <c r="BF810" s="224"/>
      <c r="BG810" s="224"/>
      <c r="BH810" s="224"/>
      <c r="BI810" s="224"/>
      <c r="BJ810" s="224"/>
      <c r="BK810" s="224"/>
      <c r="BL810" s="224"/>
      <c r="BM810" s="224"/>
      <c r="BN810" s="224"/>
      <c r="BO810" s="224"/>
      <c r="BP810" s="224"/>
      <c r="BQ810" s="224"/>
      <c r="BR810" s="224"/>
      <c r="BS810" s="224"/>
      <c r="BT810" s="224"/>
      <c r="BU810" s="224"/>
      <c r="BV810" s="224"/>
      <c r="BW810" s="224"/>
      <c r="BX810" s="224"/>
      <c r="BY810" s="224"/>
      <c r="BZ810" s="224"/>
      <c r="CA810" s="224"/>
      <c r="CB810" s="224"/>
      <c r="CC810" s="224"/>
      <c r="CD810" s="224"/>
      <c r="CE810" s="224"/>
      <c r="CF810" s="224"/>
      <c r="CG810" s="224"/>
      <c r="CH810" s="224"/>
      <c r="CI810" s="224"/>
      <c r="CJ810" s="224"/>
      <c r="CK810" s="224"/>
      <c r="CL810" s="224"/>
      <c r="CM810" s="224"/>
      <c r="CN810" s="224"/>
      <c r="CO810" s="224"/>
      <c r="CP810" s="224"/>
      <c r="CQ810" s="224"/>
      <c r="CR810" s="224"/>
      <c r="CS810" s="224"/>
      <c r="CT810" s="224"/>
      <c r="CU810" s="224"/>
      <c r="CV810" s="224"/>
      <c r="CW810" s="224"/>
      <c r="CX810" s="224"/>
      <c r="CY810" s="224"/>
      <c r="CZ810" s="224"/>
      <c r="DA810" s="224"/>
      <c r="DB810" s="224"/>
      <c r="DC810" s="224"/>
      <c r="DD810" s="224"/>
      <c r="DE810" s="224"/>
      <c r="DF810" s="224"/>
      <c r="DG810" s="224"/>
      <c r="DH810" s="224"/>
      <c r="DI810" s="224"/>
      <c r="DJ810" s="224"/>
      <c r="DK810" s="224"/>
      <c r="DL810" s="224"/>
      <c r="DM810" s="224"/>
      <c r="DN810" s="224"/>
      <c r="DO810" s="224"/>
      <c r="DP810" s="224"/>
      <c r="DQ810" s="224"/>
      <c r="DR810" s="224"/>
      <c r="DS810" s="224"/>
    </row>
    <row r="811" spans="1:123" ht="24" customHeight="1" x14ac:dyDescent="0.25">
      <c r="A811" s="278"/>
      <c r="B811" s="100"/>
      <c r="C811" s="137" t="s">
        <v>604</v>
      </c>
      <c r="D811" s="101"/>
      <c r="E811" s="102"/>
      <c r="F811" s="103"/>
      <c r="G811" s="279"/>
    </row>
    <row r="812" spans="1:123" s="223" customFormat="1" ht="24" customHeight="1" x14ac:dyDescent="0.25">
      <c r="A812" s="218" t="str">
        <f t="shared" ref="A812:A825" si="241">IFERROR(VLOOKUP(C812,Tabla_Insumos,4,FALSE),"")</f>
        <v/>
      </c>
      <c r="B812" s="216" t="str">
        <f>IFERROR(VLOOKUP(C812,Tabla_Insumos,5,FALSE),"")</f>
        <v/>
      </c>
      <c r="C812" s="217"/>
      <c r="D812" s="218" t="str">
        <f t="shared" ref="D812:D825" si="242">IFERROR(VLOOKUP(C812,Tabla_Insumos,2,FALSE),"")</f>
        <v/>
      </c>
      <c r="E812" s="219"/>
      <c r="F812" s="220">
        <f t="shared" ref="F812:F825" si="243">IFERROR(VLOOKUP(C812,Tabla_Insumos,3,FALSE),0)</f>
        <v>0</v>
      </c>
      <c r="G812" s="280">
        <f>ROUND(E812*F812,2)</f>
        <v>0</v>
      </c>
    </row>
    <row r="813" spans="1:123" s="223" customFormat="1" ht="24" customHeight="1" x14ac:dyDescent="0.25">
      <c r="A813" s="218" t="str">
        <f t="shared" si="241"/>
        <v/>
      </c>
      <c r="B813" s="216" t="str">
        <f t="shared" ref="B813:B825" si="244">IFERROR(VLOOKUP(C813,Tabla_Insumos,5,FALSE),"")</f>
        <v/>
      </c>
      <c r="C813" s="217"/>
      <c r="D813" s="218" t="str">
        <f t="shared" si="242"/>
        <v/>
      </c>
      <c r="E813" s="219"/>
      <c r="F813" s="220">
        <f t="shared" si="243"/>
        <v>0</v>
      </c>
      <c r="G813" s="280">
        <f t="shared" ref="G813:G825" si="245">ROUND(E813*F813,2)</f>
        <v>0</v>
      </c>
    </row>
    <row r="814" spans="1:123" s="223" customFormat="1" ht="24" customHeight="1" x14ac:dyDescent="0.25">
      <c r="A814" s="218" t="str">
        <f t="shared" si="241"/>
        <v/>
      </c>
      <c r="B814" s="216" t="str">
        <f t="shared" si="244"/>
        <v/>
      </c>
      <c r="C814" s="217"/>
      <c r="D814" s="218" t="str">
        <f t="shared" si="242"/>
        <v/>
      </c>
      <c r="E814" s="219"/>
      <c r="F814" s="220">
        <f t="shared" si="243"/>
        <v>0</v>
      </c>
      <c r="G814" s="280">
        <f t="shared" si="245"/>
        <v>0</v>
      </c>
    </row>
    <row r="815" spans="1:123" s="223" customFormat="1" ht="24" customHeight="1" x14ac:dyDescent="0.25">
      <c r="A815" s="218" t="str">
        <f t="shared" si="241"/>
        <v/>
      </c>
      <c r="B815" s="216" t="str">
        <f t="shared" si="244"/>
        <v/>
      </c>
      <c r="C815" s="217"/>
      <c r="D815" s="218" t="str">
        <f t="shared" si="242"/>
        <v/>
      </c>
      <c r="E815" s="219"/>
      <c r="F815" s="220">
        <f t="shared" si="243"/>
        <v>0</v>
      </c>
      <c r="G815" s="280">
        <f t="shared" si="245"/>
        <v>0</v>
      </c>
    </row>
    <row r="816" spans="1:123" s="223" customFormat="1" ht="24" customHeight="1" x14ac:dyDescent="0.25">
      <c r="A816" s="218" t="str">
        <f t="shared" si="241"/>
        <v/>
      </c>
      <c r="B816" s="216" t="str">
        <f t="shared" si="244"/>
        <v/>
      </c>
      <c r="C816" s="217"/>
      <c r="D816" s="218" t="str">
        <f t="shared" si="242"/>
        <v/>
      </c>
      <c r="E816" s="219"/>
      <c r="F816" s="220">
        <f t="shared" si="243"/>
        <v>0</v>
      </c>
      <c r="G816" s="280">
        <f t="shared" si="245"/>
        <v>0</v>
      </c>
    </row>
    <row r="817" spans="1:7" s="223" customFormat="1" ht="24" customHeight="1" x14ac:dyDescent="0.25">
      <c r="A817" s="218" t="str">
        <f t="shared" si="241"/>
        <v/>
      </c>
      <c r="B817" s="216" t="str">
        <f t="shared" si="244"/>
        <v/>
      </c>
      <c r="C817" s="217"/>
      <c r="D817" s="218" t="str">
        <f t="shared" si="242"/>
        <v/>
      </c>
      <c r="E817" s="219"/>
      <c r="F817" s="220">
        <f t="shared" si="243"/>
        <v>0</v>
      </c>
      <c r="G817" s="280">
        <f t="shared" si="245"/>
        <v>0</v>
      </c>
    </row>
    <row r="818" spans="1:7" s="223" customFormat="1" ht="24" customHeight="1" x14ac:dyDescent="0.25">
      <c r="A818" s="218" t="str">
        <f t="shared" si="241"/>
        <v/>
      </c>
      <c r="B818" s="216" t="str">
        <f t="shared" si="244"/>
        <v/>
      </c>
      <c r="C818" s="217"/>
      <c r="D818" s="218" t="str">
        <f t="shared" si="242"/>
        <v/>
      </c>
      <c r="E818" s="219"/>
      <c r="F818" s="220">
        <f t="shared" si="243"/>
        <v>0</v>
      </c>
      <c r="G818" s="280">
        <f t="shared" si="245"/>
        <v>0</v>
      </c>
    </row>
    <row r="819" spans="1:7" s="223" customFormat="1" ht="24" customHeight="1" x14ac:dyDescent="0.25">
      <c r="A819" s="218" t="str">
        <f t="shared" si="241"/>
        <v/>
      </c>
      <c r="B819" s="216" t="str">
        <f t="shared" si="244"/>
        <v/>
      </c>
      <c r="C819" s="217"/>
      <c r="D819" s="218" t="str">
        <f t="shared" si="242"/>
        <v/>
      </c>
      <c r="E819" s="219"/>
      <c r="F819" s="220">
        <f t="shared" si="243"/>
        <v>0</v>
      </c>
      <c r="G819" s="280">
        <f t="shared" si="245"/>
        <v>0</v>
      </c>
    </row>
    <row r="820" spans="1:7" s="223" customFormat="1" ht="24" customHeight="1" x14ac:dyDescent="0.25">
      <c r="A820" s="218" t="str">
        <f t="shared" si="241"/>
        <v/>
      </c>
      <c r="B820" s="216" t="str">
        <f t="shared" si="244"/>
        <v/>
      </c>
      <c r="C820" s="217"/>
      <c r="D820" s="218" t="str">
        <f t="shared" si="242"/>
        <v/>
      </c>
      <c r="E820" s="219"/>
      <c r="F820" s="220">
        <f t="shared" si="243"/>
        <v>0</v>
      </c>
      <c r="G820" s="280">
        <f t="shared" si="245"/>
        <v>0</v>
      </c>
    </row>
    <row r="821" spans="1:7" s="223" customFormat="1" ht="24" customHeight="1" x14ac:dyDescent="0.25">
      <c r="A821" s="218" t="str">
        <f t="shared" si="241"/>
        <v/>
      </c>
      <c r="B821" s="216" t="str">
        <f t="shared" si="244"/>
        <v/>
      </c>
      <c r="C821" s="217"/>
      <c r="D821" s="218" t="str">
        <f t="shared" si="242"/>
        <v/>
      </c>
      <c r="E821" s="219"/>
      <c r="F821" s="220">
        <f t="shared" si="243"/>
        <v>0</v>
      </c>
      <c r="G821" s="280">
        <f t="shared" si="245"/>
        <v>0</v>
      </c>
    </row>
    <row r="822" spans="1:7" s="223" customFormat="1" ht="24" customHeight="1" x14ac:dyDescent="0.25">
      <c r="A822" s="218" t="str">
        <f t="shared" si="241"/>
        <v/>
      </c>
      <c r="B822" s="216" t="str">
        <f t="shared" si="244"/>
        <v/>
      </c>
      <c r="C822" s="217"/>
      <c r="D822" s="218" t="str">
        <f t="shared" si="242"/>
        <v/>
      </c>
      <c r="E822" s="219"/>
      <c r="F822" s="220">
        <f t="shared" si="243"/>
        <v>0</v>
      </c>
      <c r="G822" s="280">
        <f t="shared" si="245"/>
        <v>0</v>
      </c>
    </row>
    <row r="823" spans="1:7" s="223" customFormat="1" ht="24" customHeight="1" x14ac:dyDescent="0.25">
      <c r="A823" s="218" t="str">
        <f t="shared" si="241"/>
        <v/>
      </c>
      <c r="B823" s="216" t="str">
        <f t="shared" si="244"/>
        <v/>
      </c>
      <c r="C823" s="217"/>
      <c r="D823" s="218" t="str">
        <f t="shared" si="242"/>
        <v/>
      </c>
      <c r="E823" s="219"/>
      <c r="F823" s="220">
        <f t="shared" si="243"/>
        <v>0</v>
      </c>
      <c r="G823" s="280">
        <f t="shared" si="245"/>
        <v>0</v>
      </c>
    </row>
    <row r="824" spans="1:7" s="223" customFormat="1" ht="24" customHeight="1" x14ac:dyDescent="0.25">
      <c r="A824" s="218" t="str">
        <f t="shared" si="241"/>
        <v/>
      </c>
      <c r="B824" s="216" t="str">
        <f t="shared" si="244"/>
        <v/>
      </c>
      <c r="C824" s="217"/>
      <c r="D824" s="218" t="str">
        <f t="shared" si="242"/>
        <v/>
      </c>
      <c r="E824" s="219"/>
      <c r="F824" s="220">
        <f t="shared" si="243"/>
        <v>0</v>
      </c>
      <c r="G824" s="280">
        <f t="shared" si="245"/>
        <v>0</v>
      </c>
    </row>
    <row r="825" spans="1:7" s="223" customFormat="1" ht="24" customHeight="1" x14ac:dyDescent="0.25">
      <c r="A825" s="218" t="str">
        <f t="shared" si="241"/>
        <v/>
      </c>
      <c r="B825" s="216" t="str">
        <f t="shared" si="244"/>
        <v/>
      </c>
      <c r="C825" s="217"/>
      <c r="D825" s="218" t="str">
        <f t="shared" si="242"/>
        <v/>
      </c>
      <c r="E825" s="219"/>
      <c r="F825" s="221">
        <f t="shared" si="243"/>
        <v>0</v>
      </c>
      <c r="G825" s="280">
        <f t="shared" si="245"/>
        <v>0</v>
      </c>
    </row>
    <row r="826" spans="1:7" ht="24" customHeight="1" x14ac:dyDescent="0.25">
      <c r="A826" s="281"/>
      <c r="D826" s="94"/>
      <c r="E826" s="95"/>
      <c r="F826" s="267" t="s">
        <v>31</v>
      </c>
      <c r="G826" s="282">
        <f>SUBTOTAL(9,G812:G825)</f>
        <v>0</v>
      </c>
    </row>
    <row r="827" spans="1:7" ht="24" customHeight="1" x14ac:dyDescent="0.25">
      <c r="A827" s="281"/>
      <c r="C827" s="104" t="s">
        <v>605</v>
      </c>
      <c r="D827" s="94"/>
      <c r="E827" s="95"/>
      <c r="G827" s="283"/>
    </row>
    <row r="828" spans="1:7" s="223" customFormat="1" ht="24" customHeight="1" x14ac:dyDescent="0.25">
      <c r="A828" s="218" t="str">
        <f t="shared" ref="A828:A835" si="246">IFERROR(VLOOKUP(C828,Tabla_Insumos,4,FALSE),"")</f>
        <v/>
      </c>
      <c r="B828" s="216">
        <f t="shared" ref="B828:B835" si="247">IFERROR(VLOOKUP(A828,Tabla_Indices,5,FALSE),"")</f>
        <v>0</v>
      </c>
      <c r="C828" s="217"/>
      <c r="D828" s="218" t="str">
        <f t="shared" ref="D828:D835" si="248">IFERROR(VLOOKUP(C828,Tabla_Insumos,2,FALSE),"")</f>
        <v/>
      </c>
      <c r="E828" s="219"/>
      <c r="F828" s="222">
        <f t="shared" ref="F828:F835" si="249">IFERROR(VLOOKUP(C828,Tabla_Insumos,3,FALSE),0)</f>
        <v>0</v>
      </c>
      <c r="G828" s="280">
        <f>ROUND(E828*F828,2)</f>
        <v>0</v>
      </c>
    </row>
    <row r="829" spans="1:7" s="223" customFormat="1" ht="24" customHeight="1" x14ac:dyDescent="0.25">
      <c r="A829" s="218" t="str">
        <f t="shared" si="246"/>
        <v/>
      </c>
      <c r="B829" s="216">
        <f t="shared" si="247"/>
        <v>0</v>
      </c>
      <c r="C829" s="217"/>
      <c r="D829" s="218" t="str">
        <f t="shared" si="248"/>
        <v/>
      </c>
      <c r="E829" s="219"/>
      <c r="F829" s="222">
        <f t="shared" si="249"/>
        <v>0</v>
      </c>
      <c r="G829" s="280">
        <f>ROUND(E829*F829,2)</f>
        <v>0</v>
      </c>
    </row>
    <row r="830" spans="1:7" s="223" customFormat="1" ht="24" customHeight="1" x14ac:dyDescent="0.25">
      <c r="A830" s="218" t="str">
        <f t="shared" si="246"/>
        <v/>
      </c>
      <c r="B830" s="216">
        <f t="shared" si="247"/>
        <v>0</v>
      </c>
      <c r="C830" s="217"/>
      <c r="D830" s="218" t="str">
        <f t="shared" si="248"/>
        <v/>
      </c>
      <c r="E830" s="219"/>
      <c r="F830" s="222">
        <f t="shared" si="249"/>
        <v>0</v>
      </c>
      <c r="G830" s="280">
        <f t="shared" ref="G830:G835" si="250">ROUND(E830*F830,2)</f>
        <v>0</v>
      </c>
    </row>
    <row r="831" spans="1:7" s="223" customFormat="1" ht="24" customHeight="1" x14ac:dyDescent="0.25">
      <c r="A831" s="218" t="str">
        <f t="shared" si="246"/>
        <v/>
      </c>
      <c r="B831" s="216">
        <f t="shared" si="247"/>
        <v>0</v>
      </c>
      <c r="C831" s="217"/>
      <c r="D831" s="218" t="str">
        <f t="shared" si="248"/>
        <v/>
      </c>
      <c r="E831" s="219"/>
      <c r="F831" s="222">
        <f t="shared" si="249"/>
        <v>0</v>
      </c>
      <c r="G831" s="280">
        <f t="shared" si="250"/>
        <v>0</v>
      </c>
    </row>
    <row r="832" spans="1:7" s="223" customFormat="1" ht="24" customHeight="1" x14ac:dyDescent="0.25">
      <c r="A832" s="218" t="str">
        <f t="shared" si="246"/>
        <v/>
      </c>
      <c r="B832" s="216">
        <f t="shared" si="247"/>
        <v>0</v>
      </c>
      <c r="C832" s="217"/>
      <c r="D832" s="218" t="str">
        <f t="shared" si="248"/>
        <v/>
      </c>
      <c r="E832" s="219"/>
      <c r="F832" s="220">
        <f t="shared" si="249"/>
        <v>0</v>
      </c>
      <c r="G832" s="280">
        <f t="shared" si="250"/>
        <v>0</v>
      </c>
    </row>
    <row r="833" spans="1:7" s="223" customFormat="1" ht="24" customHeight="1" x14ac:dyDescent="0.25">
      <c r="A833" s="218" t="str">
        <f t="shared" si="246"/>
        <v/>
      </c>
      <c r="B833" s="216">
        <f t="shared" si="247"/>
        <v>0</v>
      </c>
      <c r="C833" s="217"/>
      <c r="D833" s="218" t="str">
        <f t="shared" si="248"/>
        <v/>
      </c>
      <c r="E833" s="219"/>
      <c r="F833" s="220">
        <f t="shared" si="249"/>
        <v>0</v>
      </c>
      <c r="G833" s="280">
        <f t="shared" si="250"/>
        <v>0</v>
      </c>
    </row>
    <row r="834" spans="1:7" s="223" customFormat="1" ht="24" customHeight="1" x14ac:dyDescent="0.25">
      <c r="A834" s="218" t="str">
        <f t="shared" si="246"/>
        <v/>
      </c>
      <c r="B834" s="216">
        <f t="shared" si="247"/>
        <v>0</v>
      </c>
      <c r="C834" s="217"/>
      <c r="D834" s="218" t="str">
        <f t="shared" si="248"/>
        <v/>
      </c>
      <c r="E834" s="219"/>
      <c r="F834" s="220">
        <f t="shared" si="249"/>
        <v>0</v>
      </c>
      <c r="G834" s="280">
        <f t="shared" si="250"/>
        <v>0</v>
      </c>
    </row>
    <row r="835" spans="1:7" s="223" customFormat="1" ht="24" customHeight="1" x14ac:dyDescent="0.25">
      <c r="A835" s="218" t="str">
        <f t="shared" si="246"/>
        <v/>
      </c>
      <c r="B835" s="216">
        <f t="shared" si="247"/>
        <v>0</v>
      </c>
      <c r="C835" s="217"/>
      <c r="D835" s="218" t="str">
        <f t="shared" si="248"/>
        <v/>
      </c>
      <c r="E835" s="219"/>
      <c r="F835" s="220">
        <f t="shared" si="249"/>
        <v>0</v>
      </c>
      <c r="G835" s="280">
        <f t="shared" si="250"/>
        <v>0</v>
      </c>
    </row>
    <row r="836" spans="1:7" ht="24" customHeight="1" x14ac:dyDescent="0.25">
      <c r="A836" s="281"/>
      <c r="D836" s="94"/>
      <c r="E836" s="95"/>
      <c r="F836" s="267" t="s">
        <v>32</v>
      </c>
      <c r="G836" s="282">
        <f>SUBTOTAL(9,G828:G835)</f>
        <v>0</v>
      </c>
    </row>
    <row r="837" spans="1:7" ht="24" customHeight="1" x14ac:dyDescent="0.25">
      <c r="A837" s="281"/>
      <c r="C837" s="104" t="s">
        <v>606</v>
      </c>
      <c r="D837" s="94"/>
      <c r="E837" s="95"/>
      <c r="G837" s="283"/>
    </row>
    <row r="838" spans="1:7" s="223" customFormat="1" ht="24" customHeight="1" x14ac:dyDescent="0.25">
      <c r="A838" s="218" t="str">
        <f t="shared" ref="A838:A846" si="251">IFERROR(VLOOKUP(C838,Tabla_Insumos,4,FALSE),"")</f>
        <v/>
      </c>
      <c r="B838" s="216" t="str">
        <f t="shared" ref="B838:B846" si="252">IFERROR(VLOOKUP(C838,Tabla_Insumos,5,FALSE),"")</f>
        <v/>
      </c>
      <c r="C838" s="217"/>
      <c r="D838" s="218" t="str">
        <f t="shared" ref="D838:D846" si="253">IFERROR(VLOOKUP(C838,Tabla_Insumos,2,FALSE),"")</f>
        <v/>
      </c>
      <c r="E838" s="219"/>
      <c r="F838" s="220">
        <f t="shared" ref="F838:F846" si="254">IFERROR(VLOOKUP(C838,Tabla_Insumos,3,FALSE),0)</f>
        <v>0</v>
      </c>
      <c r="G838" s="280">
        <f t="shared" ref="G838:G846" si="255">ROUND(E838*F838,2)</f>
        <v>0</v>
      </c>
    </row>
    <row r="839" spans="1:7" s="223" customFormat="1" ht="24" customHeight="1" x14ac:dyDescent="0.25">
      <c r="A839" s="218" t="str">
        <f t="shared" si="251"/>
        <v/>
      </c>
      <c r="B839" s="216" t="str">
        <f t="shared" si="252"/>
        <v/>
      </c>
      <c r="C839" s="217"/>
      <c r="D839" s="218" t="str">
        <f t="shared" si="253"/>
        <v/>
      </c>
      <c r="E839" s="219"/>
      <c r="F839" s="220">
        <f t="shared" si="254"/>
        <v>0</v>
      </c>
      <c r="G839" s="280">
        <f t="shared" si="255"/>
        <v>0</v>
      </c>
    </row>
    <row r="840" spans="1:7" s="223" customFormat="1" ht="24" customHeight="1" x14ac:dyDescent="0.25">
      <c r="A840" s="218" t="str">
        <f t="shared" si="251"/>
        <v/>
      </c>
      <c r="B840" s="216" t="str">
        <f t="shared" si="252"/>
        <v/>
      </c>
      <c r="C840" s="217"/>
      <c r="D840" s="218" t="str">
        <f t="shared" si="253"/>
        <v/>
      </c>
      <c r="E840" s="219"/>
      <c r="F840" s="220">
        <f t="shared" si="254"/>
        <v>0</v>
      </c>
      <c r="G840" s="280">
        <f t="shared" si="255"/>
        <v>0</v>
      </c>
    </row>
    <row r="841" spans="1:7" s="223" customFormat="1" ht="24" customHeight="1" x14ac:dyDescent="0.25">
      <c r="A841" s="218" t="str">
        <f t="shared" si="251"/>
        <v/>
      </c>
      <c r="B841" s="216" t="str">
        <f t="shared" si="252"/>
        <v/>
      </c>
      <c r="C841" s="217"/>
      <c r="D841" s="218" t="str">
        <f t="shared" si="253"/>
        <v/>
      </c>
      <c r="E841" s="219"/>
      <c r="F841" s="220">
        <f t="shared" si="254"/>
        <v>0</v>
      </c>
      <c r="G841" s="280">
        <f t="shared" si="255"/>
        <v>0</v>
      </c>
    </row>
    <row r="842" spans="1:7" s="223" customFormat="1" ht="24" customHeight="1" x14ac:dyDescent="0.25">
      <c r="A842" s="218" t="str">
        <f t="shared" si="251"/>
        <v/>
      </c>
      <c r="B842" s="216" t="str">
        <f t="shared" si="252"/>
        <v/>
      </c>
      <c r="C842" s="217"/>
      <c r="D842" s="218" t="str">
        <f t="shared" si="253"/>
        <v/>
      </c>
      <c r="E842" s="219"/>
      <c r="F842" s="220">
        <f t="shared" si="254"/>
        <v>0</v>
      </c>
      <c r="G842" s="280">
        <f t="shared" si="255"/>
        <v>0</v>
      </c>
    </row>
    <row r="843" spans="1:7" s="223" customFormat="1" ht="24" customHeight="1" x14ac:dyDescent="0.25">
      <c r="A843" s="218" t="str">
        <f t="shared" si="251"/>
        <v/>
      </c>
      <c r="B843" s="216" t="str">
        <f t="shared" si="252"/>
        <v/>
      </c>
      <c r="C843" s="217"/>
      <c r="D843" s="218" t="str">
        <f t="shared" si="253"/>
        <v/>
      </c>
      <c r="E843" s="219"/>
      <c r="F843" s="220">
        <f t="shared" si="254"/>
        <v>0</v>
      </c>
      <c r="G843" s="280">
        <f t="shared" si="255"/>
        <v>0</v>
      </c>
    </row>
    <row r="844" spans="1:7" s="223" customFormat="1" ht="24" customHeight="1" x14ac:dyDescent="0.25">
      <c r="A844" s="218" t="str">
        <f t="shared" si="251"/>
        <v/>
      </c>
      <c r="B844" s="216" t="str">
        <f t="shared" si="252"/>
        <v/>
      </c>
      <c r="C844" s="217"/>
      <c r="D844" s="218" t="str">
        <f t="shared" si="253"/>
        <v/>
      </c>
      <c r="E844" s="219"/>
      <c r="F844" s="220">
        <f t="shared" si="254"/>
        <v>0</v>
      </c>
      <c r="G844" s="280">
        <f t="shared" si="255"/>
        <v>0</v>
      </c>
    </row>
    <row r="845" spans="1:7" s="223" customFormat="1" ht="24" customHeight="1" x14ac:dyDescent="0.25">
      <c r="A845" s="218" t="str">
        <f t="shared" si="251"/>
        <v/>
      </c>
      <c r="B845" s="216" t="str">
        <f t="shared" si="252"/>
        <v/>
      </c>
      <c r="C845" s="217"/>
      <c r="D845" s="218" t="str">
        <f t="shared" si="253"/>
        <v/>
      </c>
      <c r="E845" s="219"/>
      <c r="F845" s="220">
        <f t="shared" si="254"/>
        <v>0</v>
      </c>
      <c r="G845" s="280">
        <f t="shared" si="255"/>
        <v>0</v>
      </c>
    </row>
    <row r="846" spans="1:7" s="223" customFormat="1" ht="24" customHeight="1" x14ac:dyDescent="0.25">
      <c r="A846" s="218" t="str">
        <f t="shared" si="251"/>
        <v/>
      </c>
      <c r="B846" s="216" t="str">
        <f t="shared" si="252"/>
        <v/>
      </c>
      <c r="C846" s="217"/>
      <c r="D846" s="218" t="str">
        <f t="shared" si="253"/>
        <v/>
      </c>
      <c r="E846" s="219"/>
      <c r="F846" s="220">
        <f t="shared" si="254"/>
        <v>0</v>
      </c>
      <c r="G846" s="280">
        <f t="shared" si="255"/>
        <v>0</v>
      </c>
    </row>
    <row r="847" spans="1:7" ht="24" customHeight="1" x14ac:dyDescent="0.25">
      <c r="A847" s="284"/>
      <c r="B847" s="94"/>
      <c r="D847" s="94"/>
      <c r="E847" s="95"/>
      <c r="F847" s="267" t="s">
        <v>33</v>
      </c>
      <c r="G847" s="282">
        <f>SUBTOTAL(9,G838:G846)</f>
        <v>0</v>
      </c>
    </row>
    <row r="848" spans="1:7" ht="24" customHeight="1" x14ac:dyDescent="0.25">
      <c r="A848" s="285"/>
      <c r="B848" s="94"/>
      <c r="D848" s="94"/>
      <c r="E848" s="95"/>
      <c r="G848" s="283"/>
    </row>
    <row r="849" spans="1:123" ht="24" customHeight="1" x14ac:dyDescent="0.25">
      <c r="A849" s="286" t="str">
        <f>B807</f>
        <v>3.5</v>
      </c>
      <c r="B849" s="287" t="str">
        <f>C807</f>
        <v>Cementado</v>
      </c>
      <c r="C849" s="101"/>
      <c r="D849" s="101" t="s">
        <v>34</v>
      </c>
      <c r="E849" s="102"/>
      <c r="F849" s="289" t="s">
        <v>35</v>
      </c>
      <c r="G849" s="288">
        <f>SUBTOTAL(9,G812:G848)</f>
        <v>0</v>
      </c>
    </row>
    <row r="851" spans="1:123" ht="24" customHeight="1" x14ac:dyDescent="0.25">
      <c r="A851" s="268" t="s">
        <v>37</v>
      </c>
      <c r="B851" s="269"/>
      <c r="C851" s="269"/>
      <c r="D851" s="269"/>
      <c r="E851" s="269"/>
      <c r="F851" s="269"/>
      <c r="G851" s="270"/>
    </row>
    <row r="852" spans="1:123" ht="24" customHeight="1" x14ac:dyDescent="0.25">
      <c r="A852" s="271" t="s">
        <v>602</v>
      </c>
      <c r="B852" s="90" t="str">
        <f>Comitente</f>
        <v>SUBSECRETARIA DE ARQUITECTURA</v>
      </c>
      <c r="C852" s="86"/>
      <c r="D852" s="91"/>
      <c r="E852" s="91"/>
      <c r="F852" s="92"/>
      <c r="G852" s="272"/>
    </row>
    <row r="853" spans="1:123" ht="24" customHeight="1" x14ac:dyDescent="0.25">
      <c r="A853" s="271" t="s">
        <v>603</v>
      </c>
      <c r="B853" s="90">
        <f>Contratista</f>
        <v>0</v>
      </c>
      <c r="C853" s="87"/>
      <c r="D853" s="87"/>
      <c r="E853" s="87"/>
      <c r="F853" s="93"/>
      <c r="G853" s="273"/>
    </row>
    <row r="854" spans="1:123" ht="24" customHeight="1" x14ac:dyDescent="0.25">
      <c r="A854" s="271" t="s">
        <v>24</v>
      </c>
      <c r="B854" s="90" t="str">
        <f>Obra</f>
        <v>PERFORACION DE POZO DE AGUA Y CONST. DE SALA DE BOMBA ESC. AGROIND. 25 DE MAYO</v>
      </c>
      <c r="C854" s="87"/>
      <c r="D854" s="87"/>
      <c r="E854" s="87"/>
      <c r="F854" s="93" t="s">
        <v>38</v>
      </c>
      <c r="G854" s="274">
        <f>Fecha_Base</f>
        <v>0</v>
      </c>
    </row>
    <row r="855" spans="1:123" ht="24" customHeight="1" x14ac:dyDescent="0.25">
      <c r="A855" s="275" t="s">
        <v>601</v>
      </c>
      <c r="B855" s="88" t="str">
        <f>Ubicación</f>
        <v>Calle San Martin s/n - 25 de Mayo</v>
      </c>
      <c r="C855" s="88"/>
      <c r="D855" s="94"/>
      <c r="E855" s="95"/>
      <c r="G855" s="276"/>
    </row>
    <row r="856" spans="1:123" ht="24" customHeight="1" x14ac:dyDescent="0.25">
      <c r="A856" s="275" t="s">
        <v>39</v>
      </c>
      <c r="B856" s="97">
        <f>IFERROR(VALUE(LEFT(B857,FIND(".",B857)-1)),"")</f>
        <v>3</v>
      </c>
      <c r="C856" s="89" t="str">
        <f>IFERROR(VLOOKUP(B856,Tabla_CyP,2,FALSE),"")</f>
        <v>PERFORACION EXPLORATORIA Y ENTUBAMIENTO</v>
      </c>
      <c r="E856" s="95"/>
      <c r="G856" s="276"/>
    </row>
    <row r="857" spans="1:123" ht="24" customHeight="1" x14ac:dyDescent="0.25">
      <c r="A857" s="275" t="s">
        <v>25</v>
      </c>
      <c r="B857" s="98" t="str">
        <f>IFERROR(VLOOKUP(COUNTIF($A$1:A857,"ANALISIS DE PRECIOS"),Tabla_NumeroItem,2,FALSE),"")</f>
        <v>3.6</v>
      </c>
      <c r="C857" s="89" t="str">
        <f>IFERROR(VLOOKUP(B857,Tabla_CyP,2,FALSE),"")</f>
        <v>Estabilización de las formaciones</v>
      </c>
      <c r="D857" s="94"/>
      <c r="E857" s="95"/>
      <c r="F857" s="93" t="s">
        <v>26</v>
      </c>
      <c r="G857" s="277" t="str">
        <f>IFERROR(VLOOKUP(B857,Tabla_CyP,4,FALSE),"")</f>
        <v>gl</v>
      </c>
    </row>
    <row r="858" spans="1:123" ht="24" customHeight="1" x14ac:dyDescent="0.25">
      <c r="A858" s="275"/>
      <c r="B858" s="88"/>
      <c r="D858" s="94"/>
      <c r="E858" s="95"/>
      <c r="G858" s="276"/>
    </row>
    <row r="859" spans="1:123" ht="24" customHeight="1" x14ac:dyDescent="0.25">
      <c r="A859" s="338" t="s">
        <v>507</v>
      </c>
      <c r="B859" s="339"/>
      <c r="C859" s="340" t="s">
        <v>0</v>
      </c>
      <c r="D859" s="340" t="s">
        <v>27</v>
      </c>
      <c r="E859" s="342" t="s">
        <v>28</v>
      </c>
      <c r="F859" s="344" t="s">
        <v>29</v>
      </c>
      <c r="G859" s="344" t="s">
        <v>30</v>
      </c>
    </row>
    <row r="860" spans="1:123" s="94" customFormat="1" ht="24" customHeight="1" x14ac:dyDescent="0.25">
      <c r="A860" s="99" t="s">
        <v>508</v>
      </c>
      <c r="B860" s="99" t="s">
        <v>509</v>
      </c>
      <c r="C860" s="341"/>
      <c r="D860" s="341"/>
      <c r="E860" s="343"/>
      <c r="F860" s="345"/>
      <c r="G860" s="345"/>
      <c r="H860" s="224"/>
      <c r="I860" s="224"/>
      <c r="J860" s="224"/>
      <c r="K860" s="224"/>
      <c r="L860" s="224"/>
      <c r="M860" s="224"/>
      <c r="N860" s="224"/>
      <c r="O860" s="224"/>
      <c r="P860" s="224"/>
      <c r="Q860" s="224"/>
      <c r="R860" s="224"/>
      <c r="S860" s="224"/>
      <c r="T860" s="224"/>
      <c r="U860" s="224"/>
      <c r="V860" s="224"/>
      <c r="W860" s="224"/>
      <c r="X860" s="224"/>
      <c r="Y860" s="224"/>
      <c r="Z860" s="224"/>
      <c r="AA860" s="224"/>
      <c r="AB860" s="224"/>
      <c r="AC860" s="224"/>
      <c r="AD860" s="224"/>
      <c r="AE860" s="224"/>
      <c r="AF860" s="224"/>
      <c r="AG860" s="224"/>
      <c r="AH860" s="224"/>
      <c r="AI860" s="224"/>
      <c r="AJ860" s="224"/>
      <c r="AK860" s="224"/>
      <c r="AL860" s="224"/>
      <c r="AM860" s="224"/>
      <c r="AN860" s="224"/>
      <c r="AO860" s="224"/>
      <c r="AP860" s="224"/>
      <c r="AQ860" s="224"/>
      <c r="AR860" s="224"/>
      <c r="AS860" s="224"/>
      <c r="AT860" s="224"/>
      <c r="AU860" s="224"/>
      <c r="AV860" s="224"/>
      <c r="AW860" s="224"/>
      <c r="AX860" s="224"/>
      <c r="AY860" s="224"/>
      <c r="AZ860" s="224"/>
      <c r="BA860" s="224"/>
      <c r="BB860" s="224"/>
      <c r="BC860" s="224"/>
      <c r="BD860" s="224"/>
      <c r="BE860" s="224"/>
      <c r="BF860" s="224"/>
      <c r="BG860" s="224"/>
      <c r="BH860" s="224"/>
      <c r="BI860" s="224"/>
      <c r="BJ860" s="224"/>
      <c r="BK860" s="224"/>
      <c r="BL860" s="224"/>
      <c r="BM860" s="224"/>
      <c r="BN860" s="224"/>
      <c r="BO860" s="224"/>
      <c r="BP860" s="224"/>
      <c r="BQ860" s="224"/>
      <c r="BR860" s="224"/>
      <c r="BS860" s="224"/>
      <c r="BT860" s="224"/>
      <c r="BU860" s="224"/>
      <c r="BV860" s="224"/>
      <c r="BW860" s="224"/>
      <c r="BX860" s="224"/>
      <c r="BY860" s="224"/>
      <c r="BZ860" s="224"/>
      <c r="CA860" s="224"/>
      <c r="CB860" s="224"/>
      <c r="CC860" s="224"/>
      <c r="CD860" s="224"/>
      <c r="CE860" s="224"/>
      <c r="CF860" s="224"/>
      <c r="CG860" s="224"/>
      <c r="CH860" s="224"/>
      <c r="CI860" s="224"/>
      <c r="CJ860" s="224"/>
      <c r="CK860" s="224"/>
      <c r="CL860" s="224"/>
      <c r="CM860" s="224"/>
      <c r="CN860" s="224"/>
      <c r="CO860" s="224"/>
      <c r="CP860" s="224"/>
      <c r="CQ860" s="224"/>
      <c r="CR860" s="224"/>
      <c r="CS860" s="224"/>
      <c r="CT860" s="224"/>
      <c r="CU860" s="224"/>
      <c r="CV860" s="224"/>
      <c r="CW860" s="224"/>
      <c r="CX860" s="224"/>
      <c r="CY860" s="224"/>
      <c r="CZ860" s="224"/>
      <c r="DA860" s="224"/>
      <c r="DB860" s="224"/>
      <c r="DC860" s="224"/>
      <c r="DD860" s="224"/>
      <c r="DE860" s="224"/>
      <c r="DF860" s="224"/>
      <c r="DG860" s="224"/>
      <c r="DH860" s="224"/>
      <c r="DI860" s="224"/>
      <c r="DJ860" s="224"/>
      <c r="DK860" s="224"/>
      <c r="DL860" s="224"/>
      <c r="DM860" s="224"/>
      <c r="DN860" s="224"/>
      <c r="DO860" s="224"/>
      <c r="DP860" s="224"/>
      <c r="DQ860" s="224"/>
      <c r="DR860" s="224"/>
      <c r="DS860" s="224"/>
    </row>
    <row r="861" spans="1:123" ht="24" customHeight="1" x14ac:dyDescent="0.25">
      <c r="A861" s="278"/>
      <c r="B861" s="100"/>
      <c r="C861" s="137" t="s">
        <v>604</v>
      </c>
      <c r="D861" s="101"/>
      <c r="E861" s="102"/>
      <c r="F861" s="103"/>
      <c r="G861" s="279"/>
    </row>
    <row r="862" spans="1:123" s="223" customFormat="1" ht="24" customHeight="1" x14ac:dyDescent="0.25">
      <c r="A862" s="218" t="str">
        <f t="shared" ref="A862:A875" si="256">IFERROR(VLOOKUP(C862,Tabla_Insumos,4,FALSE),"")</f>
        <v/>
      </c>
      <c r="B862" s="216" t="str">
        <f>IFERROR(VLOOKUP(C862,Tabla_Insumos,5,FALSE),"")</f>
        <v/>
      </c>
      <c r="C862" s="217"/>
      <c r="D862" s="218" t="str">
        <f t="shared" ref="D862:D875" si="257">IFERROR(VLOOKUP(C862,Tabla_Insumos,2,FALSE),"")</f>
        <v/>
      </c>
      <c r="E862" s="219"/>
      <c r="F862" s="220">
        <f t="shared" ref="F862:F875" si="258">IFERROR(VLOOKUP(C862,Tabla_Insumos,3,FALSE),0)</f>
        <v>0</v>
      </c>
      <c r="G862" s="280">
        <f>ROUND(E862*F862,2)</f>
        <v>0</v>
      </c>
    </row>
    <row r="863" spans="1:123" s="223" customFormat="1" ht="24" customHeight="1" x14ac:dyDescent="0.25">
      <c r="A863" s="218" t="str">
        <f t="shared" si="256"/>
        <v/>
      </c>
      <c r="B863" s="216" t="str">
        <f t="shared" ref="B863:B875" si="259">IFERROR(VLOOKUP(C863,Tabla_Insumos,5,FALSE),"")</f>
        <v/>
      </c>
      <c r="C863" s="217"/>
      <c r="D863" s="218" t="str">
        <f t="shared" si="257"/>
        <v/>
      </c>
      <c r="E863" s="219"/>
      <c r="F863" s="220">
        <f t="shared" si="258"/>
        <v>0</v>
      </c>
      <c r="G863" s="280">
        <f t="shared" ref="G863:G875" si="260">ROUND(E863*F863,2)</f>
        <v>0</v>
      </c>
    </row>
    <row r="864" spans="1:123" s="223" customFormat="1" ht="24" customHeight="1" x14ac:dyDescent="0.25">
      <c r="A864" s="218" t="str">
        <f t="shared" si="256"/>
        <v/>
      </c>
      <c r="B864" s="216" t="str">
        <f t="shared" si="259"/>
        <v/>
      </c>
      <c r="C864" s="217"/>
      <c r="D864" s="218" t="str">
        <f t="shared" si="257"/>
        <v/>
      </c>
      <c r="E864" s="219"/>
      <c r="F864" s="220">
        <f t="shared" si="258"/>
        <v>0</v>
      </c>
      <c r="G864" s="280">
        <f t="shared" si="260"/>
        <v>0</v>
      </c>
    </row>
    <row r="865" spans="1:7" s="223" customFormat="1" ht="24" customHeight="1" x14ac:dyDescent="0.25">
      <c r="A865" s="218" t="str">
        <f t="shared" si="256"/>
        <v/>
      </c>
      <c r="B865" s="216" t="str">
        <f t="shared" si="259"/>
        <v/>
      </c>
      <c r="C865" s="217"/>
      <c r="D865" s="218" t="str">
        <f t="shared" si="257"/>
        <v/>
      </c>
      <c r="E865" s="219"/>
      <c r="F865" s="220">
        <f t="shared" si="258"/>
        <v>0</v>
      </c>
      <c r="G865" s="280">
        <f t="shared" si="260"/>
        <v>0</v>
      </c>
    </row>
    <row r="866" spans="1:7" s="223" customFormat="1" ht="24" customHeight="1" x14ac:dyDescent="0.25">
      <c r="A866" s="218" t="str">
        <f t="shared" si="256"/>
        <v/>
      </c>
      <c r="B866" s="216" t="str">
        <f t="shared" si="259"/>
        <v/>
      </c>
      <c r="C866" s="217"/>
      <c r="D866" s="218" t="str">
        <f t="shared" si="257"/>
        <v/>
      </c>
      <c r="E866" s="219"/>
      <c r="F866" s="220">
        <f t="shared" si="258"/>
        <v>0</v>
      </c>
      <c r="G866" s="280">
        <f t="shared" si="260"/>
        <v>0</v>
      </c>
    </row>
    <row r="867" spans="1:7" s="223" customFormat="1" ht="24" customHeight="1" x14ac:dyDescent="0.25">
      <c r="A867" s="218" t="str">
        <f t="shared" si="256"/>
        <v/>
      </c>
      <c r="B867" s="216" t="str">
        <f t="shared" si="259"/>
        <v/>
      </c>
      <c r="C867" s="217"/>
      <c r="D867" s="218" t="str">
        <f t="shared" si="257"/>
        <v/>
      </c>
      <c r="E867" s="219"/>
      <c r="F867" s="220">
        <f t="shared" si="258"/>
        <v>0</v>
      </c>
      <c r="G867" s="280">
        <f t="shared" si="260"/>
        <v>0</v>
      </c>
    </row>
    <row r="868" spans="1:7" s="223" customFormat="1" ht="24" customHeight="1" x14ac:dyDescent="0.25">
      <c r="A868" s="218" t="str">
        <f t="shared" si="256"/>
        <v/>
      </c>
      <c r="B868" s="216" t="str">
        <f t="shared" si="259"/>
        <v/>
      </c>
      <c r="C868" s="217"/>
      <c r="D868" s="218" t="str">
        <f t="shared" si="257"/>
        <v/>
      </c>
      <c r="E868" s="219"/>
      <c r="F868" s="220">
        <f t="shared" si="258"/>
        <v>0</v>
      </c>
      <c r="G868" s="280">
        <f t="shared" si="260"/>
        <v>0</v>
      </c>
    </row>
    <row r="869" spans="1:7" s="223" customFormat="1" ht="24" customHeight="1" x14ac:dyDescent="0.25">
      <c r="A869" s="218" t="str">
        <f t="shared" si="256"/>
        <v/>
      </c>
      <c r="B869" s="216" t="str">
        <f t="shared" si="259"/>
        <v/>
      </c>
      <c r="C869" s="217"/>
      <c r="D869" s="218" t="str">
        <f t="shared" si="257"/>
        <v/>
      </c>
      <c r="E869" s="219"/>
      <c r="F869" s="220">
        <f t="shared" si="258"/>
        <v>0</v>
      </c>
      <c r="G869" s="280">
        <f t="shared" si="260"/>
        <v>0</v>
      </c>
    </row>
    <row r="870" spans="1:7" s="223" customFormat="1" ht="24" customHeight="1" x14ac:dyDescent="0.25">
      <c r="A870" s="218" t="str">
        <f t="shared" si="256"/>
        <v/>
      </c>
      <c r="B870" s="216" t="str">
        <f t="shared" si="259"/>
        <v/>
      </c>
      <c r="C870" s="217"/>
      <c r="D870" s="218" t="str">
        <f t="shared" si="257"/>
        <v/>
      </c>
      <c r="E870" s="219"/>
      <c r="F870" s="220">
        <f t="shared" si="258"/>
        <v>0</v>
      </c>
      <c r="G870" s="280">
        <f t="shared" si="260"/>
        <v>0</v>
      </c>
    </row>
    <row r="871" spans="1:7" s="223" customFormat="1" ht="24" customHeight="1" x14ac:dyDescent="0.25">
      <c r="A871" s="218" t="str">
        <f t="shared" si="256"/>
        <v/>
      </c>
      <c r="B871" s="216" t="str">
        <f t="shared" si="259"/>
        <v/>
      </c>
      <c r="C871" s="217"/>
      <c r="D871" s="218" t="str">
        <f t="shared" si="257"/>
        <v/>
      </c>
      <c r="E871" s="219"/>
      <c r="F871" s="220">
        <f t="shared" si="258"/>
        <v>0</v>
      </c>
      <c r="G871" s="280">
        <f t="shared" si="260"/>
        <v>0</v>
      </c>
    </row>
    <row r="872" spans="1:7" s="223" customFormat="1" ht="24" customHeight="1" x14ac:dyDescent="0.25">
      <c r="A872" s="218" t="str">
        <f t="shared" si="256"/>
        <v/>
      </c>
      <c r="B872" s="216" t="str">
        <f t="shared" si="259"/>
        <v/>
      </c>
      <c r="C872" s="217"/>
      <c r="D872" s="218" t="str">
        <f t="shared" si="257"/>
        <v/>
      </c>
      <c r="E872" s="219"/>
      <c r="F872" s="220">
        <f t="shared" si="258"/>
        <v>0</v>
      </c>
      <c r="G872" s="280">
        <f t="shared" si="260"/>
        <v>0</v>
      </c>
    </row>
    <row r="873" spans="1:7" s="223" customFormat="1" ht="24" customHeight="1" x14ac:dyDescent="0.25">
      <c r="A873" s="218" t="str">
        <f t="shared" si="256"/>
        <v/>
      </c>
      <c r="B873" s="216" t="str">
        <f t="shared" si="259"/>
        <v/>
      </c>
      <c r="C873" s="217"/>
      <c r="D873" s="218" t="str">
        <f t="shared" si="257"/>
        <v/>
      </c>
      <c r="E873" s="219"/>
      <c r="F873" s="220">
        <f t="shared" si="258"/>
        <v>0</v>
      </c>
      <c r="G873" s="280">
        <f t="shared" si="260"/>
        <v>0</v>
      </c>
    </row>
    <row r="874" spans="1:7" s="223" customFormat="1" ht="24" customHeight="1" x14ac:dyDescent="0.25">
      <c r="A874" s="218" t="str">
        <f t="shared" si="256"/>
        <v/>
      </c>
      <c r="B874" s="216" t="str">
        <f t="shared" si="259"/>
        <v/>
      </c>
      <c r="C874" s="217"/>
      <c r="D874" s="218" t="str">
        <f t="shared" si="257"/>
        <v/>
      </c>
      <c r="E874" s="219"/>
      <c r="F874" s="220">
        <f t="shared" si="258"/>
        <v>0</v>
      </c>
      <c r="G874" s="280">
        <f t="shared" si="260"/>
        <v>0</v>
      </c>
    </row>
    <row r="875" spans="1:7" s="223" customFormat="1" ht="24" customHeight="1" x14ac:dyDescent="0.25">
      <c r="A875" s="218" t="str">
        <f t="shared" si="256"/>
        <v/>
      </c>
      <c r="B875" s="216" t="str">
        <f t="shared" si="259"/>
        <v/>
      </c>
      <c r="C875" s="217"/>
      <c r="D875" s="218" t="str">
        <f t="shared" si="257"/>
        <v/>
      </c>
      <c r="E875" s="219"/>
      <c r="F875" s="221">
        <f t="shared" si="258"/>
        <v>0</v>
      </c>
      <c r="G875" s="280">
        <f t="shared" si="260"/>
        <v>0</v>
      </c>
    </row>
    <row r="876" spans="1:7" ht="24" customHeight="1" x14ac:dyDescent="0.25">
      <c r="A876" s="281"/>
      <c r="D876" s="94"/>
      <c r="E876" s="95"/>
      <c r="F876" s="267" t="s">
        <v>31</v>
      </c>
      <c r="G876" s="282">
        <f>SUBTOTAL(9,G862:G875)</f>
        <v>0</v>
      </c>
    </row>
    <row r="877" spans="1:7" ht="24" customHeight="1" x14ac:dyDescent="0.25">
      <c r="A877" s="281"/>
      <c r="C877" s="104" t="s">
        <v>605</v>
      </c>
      <c r="D877" s="94"/>
      <c r="E877" s="95"/>
      <c r="G877" s="283"/>
    </row>
    <row r="878" spans="1:7" s="223" customFormat="1" ht="24" customHeight="1" x14ac:dyDescent="0.25">
      <c r="A878" s="218" t="str">
        <f t="shared" ref="A878:A885" si="261">IFERROR(VLOOKUP(C878,Tabla_Insumos,4,FALSE),"")</f>
        <v/>
      </c>
      <c r="B878" s="216">
        <f t="shared" ref="B878:B885" si="262">IFERROR(VLOOKUP(A878,Tabla_Indices,5,FALSE),"")</f>
        <v>0</v>
      </c>
      <c r="C878" s="217"/>
      <c r="D878" s="218" t="str">
        <f t="shared" ref="D878:D885" si="263">IFERROR(VLOOKUP(C878,Tabla_Insumos,2,FALSE),"")</f>
        <v/>
      </c>
      <c r="E878" s="219"/>
      <c r="F878" s="222">
        <f t="shared" ref="F878:F885" si="264">IFERROR(VLOOKUP(C878,Tabla_Insumos,3,FALSE),0)</f>
        <v>0</v>
      </c>
      <c r="G878" s="280">
        <f>ROUND(E878*F878,2)</f>
        <v>0</v>
      </c>
    </row>
    <row r="879" spans="1:7" s="223" customFormat="1" ht="24" customHeight="1" x14ac:dyDescent="0.25">
      <c r="A879" s="218" t="str">
        <f t="shared" si="261"/>
        <v/>
      </c>
      <c r="B879" s="216">
        <f t="shared" si="262"/>
        <v>0</v>
      </c>
      <c r="C879" s="217"/>
      <c r="D879" s="218" t="str">
        <f t="shared" si="263"/>
        <v/>
      </c>
      <c r="E879" s="219"/>
      <c r="F879" s="222">
        <f t="shared" si="264"/>
        <v>0</v>
      </c>
      <c r="G879" s="280">
        <f>ROUND(E879*F879,2)</f>
        <v>0</v>
      </c>
    </row>
    <row r="880" spans="1:7" s="223" customFormat="1" ht="24" customHeight="1" x14ac:dyDescent="0.25">
      <c r="A880" s="218" t="str">
        <f t="shared" si="261"/>
        <v/>
      </c>
      <c r="B880" s="216">
        <f t="shared" si="262"/>
        <v>0</v>
      </c>
      <c r="C880" s="217"/>
      <c r="D880" s="218" t="str">
        <f t="shared" si="263"/>
        <v/>
      </c>
      <c r="E880" s="219"/>
      <c r="F880" s="222">
        <f t="shared" si="264"/>
        <v>0</v>
      </c>
      <c r="G880" s="280">
        <f t="shared" ref="G880:G885" si="265">ROUND(E880*F880,2)</f>
        <v>0</v>
      </c>
    </row>
    <row r="881" spans="1:7" s="223" customFormat="1" ht="24" customHeight="1" x14ac:dyDescent="0.25">
      <c r="A881" s="218" t="str">
        <f t="shared" si="261"/>
        <v/>
      </c>
      <c r="B881" s="216">
        <f t="shared" si="262"/>
        <v>0</v>
      </c>
      <c r="C881" s="217"/>
      <c r="D881" s="218" t="str">
        <f t="shared" si="263"/>
        <v/>
      </c>
      <c r="E881" s="219"/>
      <c r="F881" s="222">
        <f t="shared" si="264"/>
        <v>0</v>
      </c>
      <c r="G881" s="280">
        <f t="shared" si="265"/>
        <v>0</v>
      </c>
    </row>
    <row r="882" spans="1:7" s="223" customFormat="1" ht="24" customHeight="1" x14ac:dyDescent="0.25">
      <c r="A882" s="218" t="str">
        <f t="shared" si="261"/>
        <v/>
      </c>
      <c r="B882" s="216">
        <f t="shared" si="262"/>
        <v>0</v>
      </c>
      <c r="C882" s="217"/>
      <c r="D882" s="218" t="str">
        <f t="shared" si="263"/>
        <v/>
      </c>
      <c r="E882" s="219"/>
      <c r="F882" s="220">
        <f t="shared" si="264"/>
        <v>0</v>
      </c>
      <c r="G882" s="280">
        <f t="shared" si="265"/>
        <v>0</v>
      </c>
    </row>
    <row r="883" spans="1:7" s="223" customFormat="1" ht="24" customHeight="1" x14ac:dyDescent="0.25">
      <c r="A883" s="218" t="str">
        <f t="shared" si="261"/>
        <v/>
      </c>
      <c r="B883" s="216">
        <f t="shared" si="262"/>
        <v>0</v>
      </c>
      <c r="C883" s="217"/>
      <c r="D883" s="218" t="str">
        <f t="shared" si="263"/>
        <v/>
      </c>
      <c r="E883" s="219"/>
      <c r="F883" s="220">
        <f t="shared" si="264"/>
        <v>0</v>
      </c>
      <c r="G883" s="280">
        <f t="shared" si="265"/>
        <v>0</v>
      </c>
    </row>
    <row r="884" spans="1:7" s="223" customFormat="1" ht="24" customHeight="1" x14ac:dyDescent="0.25">
      <c r="A884" s="218" t="str">
        <f t="shared" si="261"/>
        <v/>
      </c>
      <c r="B884" s="216">
        <f t="shared" si="262"/>
        <v>0</v>
      </c>
      <c r="C884" s="217"/>
      <c r="D884" s="218" t="str">
        <f t="shared" si="263"/>
        <v/>
      </c>
      <c r="E884" s="219"/>
      <c r="F884" s="220">
        <f t="shared" si="264"/>
        <v>0</v>
      </c>
      <c r="G884" s="280">
        <f t="shared" si="265"/>
        <v>0</v>
      </c>
    </row>
    <row r="885" spans="1:7" s="223" customFormat="1" ht="24" customHeight="1" x14ac:dyDescent="0.25">
      <c r="A885" s="218" t="str">
        <f t="shared" si="261"/>
        <v/>
      </c>
      <c r="B885" s="216">
        <f t="shared" si="262"/>
        <v>0</v>
      </c>
      <c r="C885" s="217"/>
      <c r="D885" s="218" t="str">
        <f t="shared" si="263"/>
        <v/>
      </c>
      <c r="E885" s="219"/>
      <c r="F885" s="220">
        <f t="shared" si="264"/>
        <v>0</v>
      </c>
      <c r="G885" s="280">
        <f t="shared" si="265"/>
        <v>0</v>
      </c>
    </row>
    <row r="886" spans="1:7" ht="24" customHeight="1" x14ac:dyDescent="0.25">
      <c r="A886" s="281"/>
      <c r="D886" s="94"/>
      <c r="E886" s="95"/>
      <c r="F886" s="267" t="s">
        <v>32</v>
      </c>
      <c r="G886" s="282">
        <f>SUBTOTAL(9,G878:G885)</f>
        <v>0</v>
      </c>
    </row>
    <row r="887" spans="1:7" ht="24" customHeight="1" x14ac:dyDescent="0.25">
      <c r="A887" s="281"/>
      <c r="C887" s="104" t="s">
        <v>606</v>
      </c>
      <c r="D887" s="94"/>
      <c r="E887" s="95"/>
      <c r="G887" s="283"/>
    </row>
    <row r="888" spans="1:7" s="223" customFormat="1" ht="24" customHeight="1" x14ac:dyDescent="0.25">
      <c r="A888" s="218" t="str">
        <f t="shared" ref="A888:A896" si="266">IFERROR(VLOOKUP(C888,Tabla_Insumos,4,FALSE),"")</f>
        <v/>
      </c>
      <c r="B888" s="216" t="str">
        <f t="shared" ref="B888:B896" si="267">IFERROR(VLOOKUP(C888,Tabla_Insumos,5,FALSE),"")</f>
        <v/>
      </c>
      <c r="C888" s="217"/>
      <c r="D888" s="218" t="str">
        <f t="shared" ref="D888:D896" si="268">IFERROR(VLOOKUP(C888,Tabla_Insumos,2,FALSE),"")</f>
        <v/>
      </c>
      <c r="E888" s="219"/>
      <c r="F888" s="220">
        <f t="shared" ref="F888:F896" si="269">IFERROR(VLOOKUP(C888,Tabla_Insumos,3,FALSE),0)</f>
        <v>0</v>
      </c>
      <c r="G888" s="280">
        <f t="shared" ref="G888:G896" si="270">ROUND(E888*F888,2)</f>
        <v>0</v>
      </c>
    </row>
    <row r="889" spans="1:7" s="223" customFormat="1" ht="24" customHeight="1" x14ac:dyDescent="0.25">
      <c r="A889" s="218" t="str">
        <f t="shared" si="266"/>
        <v/>
      </c>
      <c r="B889" s="216" t="str">
        <f t="shared" si="267"/>
        <v/>
      </c>
      <c r="C889" s="217"/>
      <c r="D889" s="218" t="str">
        <f t="shared" si="268"/>
        <v/>
      </c>
      <c r="E889" s="219"/>
      <c r="F889" s="220">
        <f t="shared" si="269"/>
        <v>0</v>
      </c>
      <c r="G889" s="280">
        <f t="shared" si="270"/>
        <v>0</v>
      </c>
    </row>
    <row r="890" spans="1:7" s="223" customFormat="1" ht="24" customHeight="1" x14ac:dyDescent="0.25">
      <c r="A890" s="218" t="str">
        <f t="shared" si="266"/>
        <v/>
      </c>
      <c r="B890" s="216" t="str">
        <f t="shared" si="267"/>
        <v/>
      </c>
      <c r="C890" s="217"/>
      <c r="D890" s="218" t="str">
        <f t="shared" si="268"/>
        <v/>
      </c>
      <c r="E890" s="219"/>
      <c r="F890" s="220">
        <f t="shared" si="269"/>
        <v>0</v>
      </c>
      <c r="G890" s="280">
        <f t="shared" si="270"/>
        <v>0</v>
      </c>
    </row>
    <row r="891" spans="1:7" s="223" customFormat="1" ht="24" customHeight="1" x14ac:dyDescent="0.25">
      <c r="A891" s="218" t="str">
        <f t="shared" si="266"/>
        <v/>
      </c>
      <c r="B891" s="216" t="str">
        <f t="shared" si="267"/>
        <v/>
      </c>
      <c r="C891" s="217"/>
      <c r="D891" s="218" t="str">
        <f t="shared" si="268"/>
        <v/>
      </c>
      <c r="E891" s="219"/>
      <c r="F891" s="220">
        <f t="shared" si="269"/>
        <v>0</v>
      </c>
      <c r="G891" s="280">
        <f t="shared" si="270"/>
        <v>0</v>
      </c>
    </row>
    <row r="892" spans="1:7" s="223" customFormat="1" ht="24" customHeight="1" x14ac:dyDescent="0.25">
      <c r="A892" s="218" t="str">
        <f t="shared" si="266"/>
        <v/>
      </c>
      <c r="B892" s="216" t="str">
        <f t="shared" si="267"/>
        <v/>
      </c>
      <c r="C892" s="217"/>
      <c r="D892" s="218" t="str">
        <f t="shared" si="268"/>
        <v/>
      </c>
      <c r="E892" s="219"/>
      <c r="F892" s="220">
        <f t="shared" si="269"/>
        <v>0</v>
      </c>
      <c r="G892" s="280">
        <f t="shared" si="270"/>
        <v>0</v>
      </c>
    </row>
    <row r="893" spans="1:7" s="223" customFormat="1" ht="24" customHeight="1" x14ac:dyDescent="0.25">
      <c r="A893" s="218" t="str">
        <f t="shared" si="266"/>
        <v/>
      </c>
      <c r="B893" s="216" t="str">
        <f t="shared" si="267"/>
        <v/>
      </c>
      <c r="C893" s="217"/>
      <c r="D893" s="218" t="str">
        <f t="shared" si="268"/>
        <v/>
      </c>
      <c r="E893" s="219"/>
      <c r="F893" s="220">
        <f t="shared" si="269"/>
        <v>0</v>
      </c>
      <c r="G893" s="280">
        <f t="shared" si="270"/>
        <v>0</v>
      </c>
    </row>
    <row r="894" spans="1:7" s="223" customFormat="1" ht="24" customHeight="1" x14ac:dyDescent="0.25">
      <c r="A894" s="218" t="str">
        <f t="shared" si="266"/>
        <v/>
      </c>
      <c r="B894" s="216" t="str">
        <f t="shared" si="267"/>
        <v/>
      </c>
      <c r="C894" s="217"/>
      <c r="D894" s="218" t="str">
        <f t="shared" si="268"/>
        <v/>
      </c>
      <c r="E894" s="219"/>
      <c r="F894" s="220">
        <f t="shared" si="269"/>
        <v>0</v>
      </c>
      <c r="G894" s="280">
        <f t="shared" si="270"/>
        <v>0</v>
      </c>
    </row>
    <row r="895" spans="1:7" s="223" customFormat="1" ht="24" customHeight="1" x14ac:dyDescent="0.25">
      <c r="A895" s="218" t="str">
        <f t="shared" si="266"/>
        <v/>
      </c>
      <c r="B895" s="216" t="str">
        <f t="shared" si="267"/>
        <v/>
      </c>
      <c r="C895" s="217"/>
      <c r="D895" s="218" t="str">
        <f t="shared" si="268"/>
        <v/>
      </c>
      <c r="E895" s="219"/>
      <c r="F895" s="220">
        <f t="shared" si="269"/>
        <v>0</v>
      </c>
      <c r="G895" s="280">
        <f t="shared" si="270"/>
        <v>0</v>
      </c>
    </row>
    <row r="896" spans="1:7" s="223" customFormat="1" ht="24" customHeight="1" x14ac:dyDescent="0.25">
      <c r="A896" s="218" t="str">
        <f t="shared" si="266"/>
        <v/>
      </c>
      <c r="B896" s="216" t="str">
        <f t="shared" si="267"/>
        <v/>
      </c>
      <c r="C896" s="217"/>
      <c r="D896" s="218" t="str">
        <f t="shared" si="268"/>
        <v/>
      </c>
      <c r="E896" s="219"/>
      <c r="F896" s="220">
        <f t="shared" si="269"/>
        <v>0</v>
      </c>
      <c r="G896" s="280">
        <f t="shared" si="270"/>
        <v>0</v>
      </c>
    </row>
    <row r="897" spans="1:123" ht="24" customHeight="1" x14ac:dyDescent="0.25">
      <c r="A897" s="284"/>
      <c r="B897" s="94"/>
      <c r="D897" s="94"/>
      <c r="E897" s="95"/>
      <c r="F897" s="267" t="s">
        <v>33</v>
      </c>
      <c r="G897" s="282">
        <f>SUBTOTAL(9,G888:G896)</f>
        <v>0</v>
      </c>
    </row>
    <row r="898" spans="1:123" ht="24" customHeight="1" x14ac:dyDescent="0.25">
      <c r="A898" s="285"/>
      <c r="B898" s="94"/>
      <c r="D898" s="94"/>
      <c r="E898" s="95"/>
      <c r="G898" s="283"/>
    </row>
    <row r="899" spans="1:123" ht="24" customHeight="1" x14ac:dyDescent="0.25">
      <c r="A899" s="286" t="str">
        <f>B857</f>
        <v>3.6</v>
      </c>
      <c r="B899" s="287" t="str">
        <f>C857</f>
        <v>Estabilización de las formaciones</v>
      </c>
      <c r="C899" s="101"/>
      <c r="D899" s="101" t="s">
        <v>34</v>
      </c>
      <c r="E899" s="102"/>
      <c r="F899" s="289" t="s">
        <v>35</v>
      </c>
      <c r="G899" s="288">
        <f>SUBTOTAL(9,G862:G898)</f>
        <v>0</v>
      </c>
    </row>
    <row r="901" spans="1:123" ht="24" customHeight="1" x14ac:dyDescent="0.25">
      <c r="A901" s="268" t="s">
        <v>37</v>
      </c>
      <c r="B901" s="269"/>
      <c r="C901" s="269"/>
      <c r="D901" s="269"/>
      <c r="E901" s="269"/>
      <c r="F901" s="269"/>
      <c r="G901" s="270"/>
    </row>
    <row r="902" spans="1:123" ht="24" customHeight="1" x14ac:dyDescent="0.25">
      <c r="A902" s="271" t="s">
        <v>602</v>
      </c>
      <c r="B902" s="90" t="str">
        <f>Comitente</f>
        <v>SUBSECRETARIA DE ARQUITECTURA</v>
      </c>
      <c r="C902" s="86"/>
      <c r="D902" s="91"/>
      <c r="E902" s="91"/>
      <c r="F902" s="92"/>
      <c r="G902" s="272"/>
    </row>
    <row r="903" spans="1:123" ht="24" customHeight="1" x14ac:dyDescent="0.25">
      <c r="A903" s="271" t="s">
        <v>603</v>
      </c>
      <c r="B903" s="90">
        <f>Contratista</f>
        <v>0</v>
      </c>
      <c r="C903" s="87"/>
      <c r="D903" s="87"/>
      <c r="E903" s="87"/>
      <c r="F903" s="93"/>
      <c r="G903" s="273"/>
    </row>
    <row r="904" spans="1:123" ht="24" customHeight="1" x14ac:dyDescent="0.25">
      <c r="A904" s="271" t="s">
        <v>24</v>
      </c>
      <c r="B904" s="90" t="str">
        <f>Obra</f>
        <v>PERFORACION DE POZO DE AGUA Y CONST. DE SALA DE BOMBA ESC. AGROIND. 25 DE MAYO</v>
      </c>
      <c r="C904" s="87"/>
      <c r="D904" s="87"/>
      <c r="E904" s="87"/>
      <c r="F904" s="93" t="s">
        <v>38</v>
      </c>
      <c r="G904" s="274">
        <f>Fecha_Base</f>
        <v>0</v>
      </c>
    </row>
    <row r="905" spans="1:123" ht="24" customHeight="1" x14ac:dyDescent="0.25">
      <c r="A905" s="275" t="s">
        <v>601</v>
      </c>
      <c r="B905" s="88" t="str">
        <f>Ubicación</f>
        <v>Calle San Martin s/n - 25 de Mayo</v>
      </c>
      <c r="C905" s="88"/>
      <c r="D905" s="94"/>
      <c r="E905" s="95"/>
      <c r="G905" s="276"/>
    </row>
    <row r="906" spans="1:123" ht="24" customHeight="1" x14ac:dyDescent="0.25">
      <c r="A906" s="275" t="s">
        <v>39</v>
      </c>
      <c r="B906" s="97">
        <f>IFERROR(VALUE(LEFT(B907,FIND(".",B907)-1)),"")</f>
        <v>3</v>
      </c>
      <c r="C906" s="89" t="str">
        <f>IFERROR(VLOOKUP(B906,Tabla_CyP,2,FALSE),"")</f>
        <v>PERFORACION EXPLORATORIA Y ENTUBAMIENTO</v>
      </c>
      <c r="E906" s="95"/>
      <c r="G906" s="276"/>
    </row>
    <row r="907" spans="1:123" ht="24" customHeight="1" x14ac:dyDescent="0.25">
      <c r="A907" s="275" t="s">
        <v>25</v>
      </c>
      <c r="B907" s="98" t="str">
        <f>IFERROR(VLOOKUP(COUNTIF($A$1:A907,"ANALISIS DE PRECIOS"),Tabla_NumeroItem,2,FALSE),"")</f>
        <v>3.7</v>
      </c>
      <c r="C907" s="89" t="str">
        <f>IFERROR(VLOOKUP(B907,Tabla_CyP,2,FALSE),"")</f>
        <v>Pruebas de calibración, verticalidad y alineamiento</v>
      </c>
      <c r="D907" s="94"/>
      <c r="E907" s="95"/>
      <c r="F907" s="93" t="s">
        <v>26</v>
      </c>
      <c r="G907" s="277" t="str">
        <f>IFERROR(VLOOKUP(B907,Tabla_CyP,4,FALSE),"")</f>
        <v>gl</v>
      </c>
    </row>
    <row r="908" spans="1:123" ht="24" customHeight="1" x14ac:dyDescent="0.25">
      <c r="A908" s="275"/>
      <c r="B908" s="88"/>
      <c r="D908" s="94"/>
      <c r="E908" s="95"/>
      <c r="G908" s="276"/>
    </row>
    <row r="909" spans="1:123" ht="24" customHeight="1" x14ac:dyDescent="0.25">
      <c r="A909" s="338" t="s">
        <v>507</v>
      </c>
      <c r="B909" s="339"/>
      <c r="C909" s="340" t="s">
        <v>0</v>
      </c>
      <c r="D909" s="340" t="s">
        <v>27</v>
      </c>
      <c r="E909" s="342" t="s">
        <v>28</v>
      </c>
      <c r="F909" s="344" t="s">
        <v>29</v>
      </c>
      <c r="G909" s="344" t="s">
        <v>30</v>
      </c>
    </row>
    <row r="910" spans="1:123" s="94" customFormat="1" ht="24" customHeight="1" x14ac:dyDescent="0.25">
      <c r="A910" s="99" t="s">
        <v>508</v>
      </c>
      <c r="B910" s="99" t="s">
        <v>509</v>
      </c>
      <c r="C910" s="341"/>
      <c r="D910" s="341"/>
      <c r="E910" s="343"/>
      <c r="F910" s="345"/>
      <c r="G910" s="345"/>
      <c r="H910" s="224"/>
      <c r="I910" s="224"/>
      <c r="J910" s="224"/>
      <c r="K910" s="224"/>
      <c r="L910" s="224"/>
      <c r="M910" s="224"/>
      <c r="N910" s="224"/>
      <c r="O910" s="224"/>
      <c r="P910" s="224"/>
      <c r="Q910" s="224"/>
      <c r="R910" s="224"/>
      <c r="S910" s="224"/>
      <c r="T910" s="224"/>
      <c r="U910" s="224"/>
      <c r="V910" s="224"/>
      <c r="W910" s="224"/>
      <c r="X910" s="224"/>
      <c r="Y910" s="224"/>
      <c r="Z910" s="224"/>
      <c r="AA910" s="224"/>
      <c r="AB910" s="224"/>
      <c r="AC910" s="224"/>
      <c r="AD910" s="224"/>
      <c r="AE910" s="224"/>
      <c r="AF910" s="224"/>
      <c r="AG910" s="224"/>
      <c r="AH910" s="224"/>
      <c r="AI910" s="224"/>
      <c r="AJ910" s="224"/>
      <c r="AK910" s="224"/>
      <c r="AL910" s="224"/>
      <c r="AM910" s="224"/>
      <c r="AN910" s="224"/>
      <c r="AO910" s="224"/>
      <c r="AP910" s="224"/>
      <c r="AQ910" s="224"/>
      <c r="AR910" s="224"/>
      <c r="AS910" s="224"/>
      <c r="AT910" s="224"/>
      <c r="AU910" s="224"/>
      <c r="AV910" s="224"/>
      <c r="AW910" s="224"/>
      <c r="AX910" s="224"/>
      <c r="AY910" s="224"/>
      <c r="AZ910" s="224"/>
      <c r="BA910" s="224"/>
      <c r="BB910" s="224"/>
      <c r="BC910" s="224"/>
      <c r="BD910" s="224"/>
      <c r="BE910" s="224"/>
      <c r="BF910" s="224"/>
      <c r="BG910" s="224"/>
      <c r="BH910" s="224"/>
      <c r="BI910" s="224"/>
      <c r="BJ910" s="224"/>
      <c r="BK910" s="224"/>
      <c r="BL910" s="224"/>
      <c r="BM910" s="224"/>
      <c r="BN910" s="224"/>
      <c r="BO910" s="224"/>
      <c r="BP910" s="224"/>
      <c r="BQ910" s="224"/>
      <c r="BR910" s="224"/>
      <c r="BS910" s="224"/>
      <c r="BT910" s="224"/>
      <c r="BU910" s="224"/>
      <c r="BV910" s="224"/>
      <c r="BW910" s="224"/>
      <c r="BX910" s="224"/>
      <c r="BY910" s="224"/>
      <c r="BZ910" s="224"/>
      <c r="CA910" s="224"/>
      <c r="CB910" s="224"/>
      <c r="CC910" s="224"/>
      <c r="CD910" s="224"/>
      <c r="CE910" s="224"/>
      <c r="CF910" s="224"/>
      <c r="CG910" s="224"/>
      <c r="CH910" s="224"/>
      <c r="CI910" s="224"/>
      <c r="CJ910" s="224"/>
      <c r="CK910" s="224"/>
      <c r="CL910" s="224"/>
      <c r="CM910" s="224"/>
      <c r="CN910" s="224"/>
      <c r="CO910" s="224"/>
      <c r="CP910" s="224"/>
      <c r="CQ910" s="224"/>
      <c r="CR910" s="224"/>
      <c r="CS910" s="224"/>
      <c r="CT910" s="224"/>
      <c r="CU910" s="224"/>
      <c r="CV910" s="224"/>
      <c r="CW910" s="224"/>
      <c r="CX910" s="224"/>
      <c r="CY910" s="224"/>
      <c r="CZ910" s="224"/>
      <c r="DA910" s="224"/>
      <c r="DB910" s="224"/>
      <c r="DC910" s="224"/>
      <c r="DD910" s="224"/>
      <c r="DE910" s="224"/>
      <c r="DF910" s="224"/>
      <c r="DG910" s="224"/>
      <c r="DH910" s="224"/>
      <c r="DI910" s="224"/>
      <c r="DJ910" s="224"/>
      <c r="DK910" s="224"/>
      <c r="DL910" s="224"/>
      <c r="DM910" s="224"/>
      <c r="DN910" s="224"/>
      <c r="DO910" s="224"/>
      <c r="DP910" s="224"/>
      <c r="DQ910" s="224"/>
      <c r="DR910" s="224"/>
      <c r="DS910" s="224"/>
    </row>
    <row r="911" spans="1:123" ht="24" customHeight="1" x14ac:dyDescent="0.25">
      <c r="A911" s="278"/>
      <c r="B911" s="100"/>
      <c r="C911" s="137" t="s">
        <v>604</v>
      </c>
      <c r="D911" s="101"/>
      <c r="E911" s="102"/>
      <c r="F911" s="103"/>
      <c r="G911" s="279"/>
    </row>
    <row r="912" spans="1:123" s="223" customFormat="1" ht="24" customHeight="1" x14ac:dyDescent="0.25">
      <c r="A912" s="218" t="str">
        <f t="shared" ref="A912:A925" si="271">IFERROR(VLOOKUP(C912,Tabla_Insumos,4,FALSE),"")</f>
        <v/>
      </c>
      <c r="B912" s="216" t="str">
        <f>IFERROR(VLOOKUP(C912,Tabla_Insumos,5,FALSE),"")</f>
        <v/>
      </c>
      <c r="C912" s="217"/>
      <c r="D912" s="218" t="str">
        <f t="shared" ref="D912:D925" si="272">IFERROR(VLOOKUP(C912,Tabla_Insumos,2,FALSE),"")</f>
        <v/>
      </c>
      <c r="E912" s="219"/>
      <c r="F912" s="220">
        <f t="shared" ref="F912:F925" si="273">IFERROR(VLOOKUP(C912,Tabla_Insumos,3,FALSE),0)</f>
        <v>0</v>
      </c>
      <c r="G912" s="280">
        <f>ROUND(E912*F912,2)</f>
        <v>0</v>
      </c>
    </row>
    <row r="913" spans="1:7" s="223" customFormat="1" ht="24" customHeight="1" x14ac:dyDescent="0.25">
      <c r="A913" s="218" t="str">
        <f t="shared" si="271"/>
        <v/>
      </c>
      <c r="B913" s="216" t="str">
        <f t="shared" ref="B913:B925" si="274">IFERROR(VLOOKUP(C913,Tabla_Insumos,5,FALSE),"")</f>
        <v/>
      </c>
      <c r="C913" s="217"/>
      <c r="D913" s="218" t="str">
        <f t="shared" si="272"/>
        <v/>
      </c>
      <c r="E913" s="219"/>
      <c r="F913" s="220">
        <f t="shared" si="273"/>
        <v>0</v>
      </c>
      <c r="G913" s="280">
        <f t="shared" ref="G913:G925" si="275">ROUND(E913*F913,2)</f>
        <v>0</v>
      </c>
    </row>
    <row r="914" spans="1:7" s="223" customFormat="1" ht="24" customHeight="1" x14ac:dyDescent="0.25">
      <c r="A914" s="218" t="str">
        <f t="shared" si="271"/>
        <v/>
      </c>
      <c r="B914" s="216" t="str">
        <f t="shared" si="274"/>
        <v/>
      </c>
      <c r="C914" s="217"/>
      <c r="D914" s="218" t="str">
        <f t="shared" si="272"/>
        <v/>
      </c>
      <c r="E914" s="219"/>
      <c r="F914" s="220">
        <f t="shared" si="273"/>
        <v>0</v>
      </c>
      <c r="G914" s="280">
        <f t="shared" si="275"/>
        <v>0</v>
      </c>
    </row>
    <row r="915" spans="1:7" s="223" customFormat="1" ht="24" customHeight="1" x14ac:dyDescent="0.25">
      <c r="A915" s="218" t="str">
        <f t="shared" si="271"/>
        <v/>
      </c>
      <c r="B915" s="216" t="str">
        <f t="shared" si="274"/>
        <v/>
      </c>
      <c r="C915" s="217"/>
      <c r="D915" s="218" t="str">
        <f t="shared" si="272"/>
        <v/>
      </c>
      <c r="E915" s="219"/>
      <c r="F915" s="220">
        <f t="shared" si="273"/>
        <v>0</v>
      </c>
      <c r="G915" s="280">
        <f t="shared" si="275"/>
        <v>0</v>
      </c>
    </row>
    <row r="916" spans="1:7" s="223" customFormat="1" ht="24" customHeight="1" x14ac:dyDescent="0.25">
      <c r="A916" s="218" t="str">
        <f t="shared" si="271"/>
        <v/>
      </c>
      <c r="B916" s="216" t="str">
        <f t="shared" si="274"/>
        <v/>
      </c>
      <c r="C916" s="217"/>
      <c r="D916" s="218" t="str">
        <f t="shared" si="272"/>
        <v/>
      </c>
      <c r="E916" s="219"/>
      <c r="F916" s="220">
        <f t="shared" si="273"/>
        <v>0</v>
      </c>
      <c r="G916" s="280">
        <f t="shared" si="275"/>
        <v>0</v>
      </c>
    </row>
    <row r="917" spans="1:7" s="223" customFormat="1" ht="24" customHeight="1" x14ac:dyDescent="0.25">
      <c r="A917" s="218" t="str">
        <f t="shared" si="271"/>
        <v/>
      </c>
      <c r="B917" s="216" t="str">
        <f t="shared" si="274"/>
        <v/>
      </c>
      <c r="C917" s="217"/>
      <c r="D917" s="218" t="str">
        <f t="shared" si="272"/>
        <v/>
      </c>
      <c r="E917" s="219"/>
      <c r="F917" s="220">
        <f t="shared" si="273"/>
        <v>0</v>
      </c>
      <c r="G917" s="280">
        <f t="shared" si="275"/>
        <v>0</v>
      </c>
    </row>
    <row r="918" spans="1:7" s="223" customFormat="1" ht="24" customHeight="1" x14ac:dyDescent="0.25">
      <c r="A918" s="218" t="str">
        <f t="shared" si="271"/>
        <v/>
      </c>
      <c r="B918" s="216" t="str">
        <f t="shared" si="274"/>
        <v/>
      </c>
      <c r="C918" s="217"/>
      <c r="D918" s="218" t="str">
        <f t="shared" si="272"/>
        <v/>
      </c>
      <c r="E918" s="219"/>
      <c r="F918" s="220">
        <f t="shared" si="273"/>
        <v>0</v>
      </c>
      <c r="G918" s="280">
        <f t="shared" si="275"/>
        <v>0</v>
      </c>
    </row>
    <row r="919" spans="1:7" s="223" customFormat="1" ht="24" customHeight="1" x14ac:dyDescent="0.25">
      <c r="A919" s="218" t="str">
        <f t="shared" si="271"/>
        <v/>
      </c>
      <c r="B919" s="216" t="str">
        <f t="shared" si="274"/>
        <v/>
      </c>
      <c r="C919" s="217"/>
      <c r="D919" s="218" t="str">
        <f t="shared" si="272"/>
        <v/>
      </c>
      <c r="E919" s="219"/>
      <c r="F919" s="220">
        <f t="shared" si="273"/>
        <v>0</v>
      </c>
      <c r="G919" s="280">
        <f t="shared" si="275"/>
        <v>0</v>
      </c>
    </row>
    <row r="920" spans="1:7" s="223" customFormat="1" ht="24" customHeight="1" x14ac:dyDescent="0.25">
      <c r="A920" s="218" t="str">
        <f t="shared" si="271"/>
        <v/>
      </c>
      <c r="B920" s="216" t="str">
        <f t="shared" si="274"/>
        <v/>
      </c>
      <c r="C920" s="217"/>
      <c r="D920" s="218" t="str">
        <f t="shared" si="272"/>
        <v/>
      </c>
      <c r="E920" s="219"/>
      <c r="F920" s="220">
        <f t="shared" si="273"/>
        <v>0</v>
      </c>
      <c r="G920" s="280">
        <f t="shared" si="275"/>
        <v>0</v>
      </c>
    </row>
    <row r="921" spans="1:7" s="223" customFormat="1" ht="24" customHeight="1" x14ac:dyDescent="0.25">
      <c r="A921" s="218" t="str">
        <f t="shared" si="271"/>
        <v/>
      </c>
      <c r="B921" s="216" t="str">
        <f t="shared" si="274"/>
        <v/>
      </c>
      <c r="C921" s="217"/>
      <c r="D921" s="218" t="str">
        <f t="shared" si="272"/>
        <v/>
      </c>
      <c r="E921" s="219"/>
      <c r="F921" s="220">
        <f t="shared" si="273"/>
        <v>0</v>
      </c>
      <c r="G921" s="280">
        <f t="shared" si="275"/>
        <v>0</v>
      </c>
    </row>
    <row r="922" spans="1:7" s="223" customFormat="1" ht="24" customHeight="1" x14ac:dyDescent="0.25">
      <c r="A922" s="218" t="str">
        <f t="shared" si="271"/>
        <v/>
      </c>
      <c r="B922" s="216" t="str">
        <f t="shared" si="274"/>
        <v/>
      </c>
      <c r="C922" s="217"/>
      <c r="D922" s="218" t="str">
        <f t="shared" si="272"/>
        <v/>
      </c>
      <c r="E922" s="219"/>
      <c r="F922" s="220">
        <f t="shared" si="273"/>
        <v>0</v>
      </c>
      <c r="G922" s="280">
        <f t="shared" si="275"/>
        <v>0</v>
      </c>
    </row>
    <row r="923" spans="1:7" s="223" customFormat="1" ht="24" customHeight="1" x14ac:dyDescent="0.25">
      <c r="A923" s="218" t="str">
        <f t="shared" si="271"/>
        <v/>
      </c>
      <c r="B923" s="216" t="str">
        <f t="shared" si="274"/>
        <v/>
      </c>
      <c r="C923" s="217"/>
      <c r="D923" s="218" t="str">
        <f t="shared" si="272"/>
        <v/>
      </c>
      <c r="E923" s="219"/>
      <c r="F923" s="220">
        <f t="shared" si="273"/>
        <v>0</v>
      </c>
      <c r="G923" s="280">
        <f t="shared" si="275"/>
        <v>0</v>
      </c>
    </row>
    <row r="924" spans="1:7" s="223" customFormat="1" ht="24" customHeight="1" x14ac:dyDescent="0.25">
      <c r="A924" s="218" t="str">
        <f t="shared" si="271"/>
        <v/>
      </c>
      <c r="B924" s="216" t="str">
        <f t="shared" si="274"/>
        <v/>
      </c>
      <c r="C924" s="217"/>
      <c r="D924" s="218" t="str">
        <f t="shared" si="272"/>
        <v/>
      </c>
      <c r="E924" s="219"/>
      <c r="F924" s="220">
        <f t="shared" si="273"/>
        <v>0</v>
      </c>
      <c r="G924" s="280">
        <f t="shared" si="275"/>
        <v>0</v>
      </c>
    </row>
    <row r="925" spans="1:7" s="223" customFormat="1" ht="24" customHeight="1" x14ac:dyDescent="0.25">
      <c r="A925" s="218" t="str">
        <f t="shared" si="271"/>
        <v/>
      </c>
      <c r="B925" s="216" t="str">
        <f t="shared" si="274"/>
        <v/>
      </c>
      <c r="C925" s="217"/>
      <c r="D925" s="218" t="str">
        <f t="shared" si="272"/>
        <v/>
      </c>
      <c r="E925" s="219"/>
      <c r="F925" s="221">
        <f t="shared" si="273"/>
        <v>0</v>
      </c>
      <c r="G925" s="280">
        <f t="shared" si="275"/>
        <v>0</v>
      </c>
    </row>
    <row r="926" spans="1:7" ht="24" customHeight="1" x14ac:dyDescent="0.25">
      <c r="A926" s="281"/>
      <c r="D926" s="94"/>
      <c r="E926" s="95"/>
      <c r="F926" s="267" t="s">
        <v>31</v>
      </c>
      <c r="G926" s="282">
        <f>SUBTOTAL(9,G912:G925)</f>
        <v>0</v>
      </c>
    </row>
    <row r="927" spans="1:7" ht="24" customHeight="1" x14ac:dyDescent="0.25">
      <c r="A927" s="281"/>
      <c r="C927" s="104" t="s">
        <v>605</v>
      </c>
      <c r="D927" s="94"/>
      <c r="E927" s="95"/>
      <c r="G927" s="283"/>
    </row>
    <row r="928" spans="1:7" s="223" customFormat="1" ht="24" customHeight="1" x14ac:dyDescent="0.25">
      <c r="A928" s="218" t="str">
        <f t="shared" ref="A928:A935" si="276">IFERROR(VLOOKUP(C928,Tabla_Insumos,4,FALSE),"")</f>
        <v/>
      </c>
      <c r="B928" s="216">
        <f t="shared" ref="B928:B935" si="277">IFERROR(VLOOKUP(A928,Tabla_Indices,5,FALSE),"")</f>
        <v>0</v>
      </c>
      <c r="C928" s="217"/>
      <c r="D928" s="218" t="str">
        <f t="shared" ref="D928:D935" si="278">IFERROR(VLOOKUP(C928,Tabla_Insumos,2,FALSE),"")</f>
        <v/>
      </c>
      <c r="E928" s="219"/>
      <c r="F928" s="222">
        <f t="shared" ref="F928:F935" si="279">IFERROR(VLOOKUP(C928,Tabla_Insumos,3,FALSE),0)</f>
        <v>0</v>
      </c>
      <c r="G928" s="280">
        <f>ROUND(E928*F928,2)</f>
        <v>0</v>
      </c>
    </row>
    <row r="929" spans="1:7" s="223" customFormat="1" ht="24" customHeight="1" x14ac:dyDescent="0.25">
      <c r="A929" s="218" t="str">
        <f t="shared" si="276"/>
        <v/>
      </c>
      <c r="B929" s="216">
        <f t="shared" si="277"/>
        <v>0</v>
      </c>
      <c r="C929" s="217"/>
      <c r="D929" s="218" t="str">
        <f t="shared" si="278"/>
        <v/>
      </c>
      <c r="E929" s="219"/>
      <c r="F929" s="222">
        <f t="shared" si="279"/>
        <v>0</v>
      </c>
      <c r="G929" s="280">
        <f>ROUND(E929*F929,2)</f>
        <v>0</v>
      </c>
    </row>
    <row r="930" spans="1:7" s="223" customFormat="1" ht="24" customHeight="1" x14ac:dyDescent="0.25">
      <c r="A930" s="218" t="str">
        <f t="shared" si="276"/>
        <v/>
      </c>
      <c r="B930" s="216">
        <f t="shared" si="277"/>
        <v>0</v>
      </c>
      <c r="C930" s="217"/>
      <c r="D930" s="218" t="str">
        <f t="shared" si="278"/>
        <v/>
      </c>
      <c r="E930" s="219"/>
      <c r="F930" s="222">
        <f t="shared" si="279"/>
        <v>0</v>
      </c>
      <c r="G930" s="280">
        <f t="shared" ref="G930:G935" si="280">ROUND(E930*F930,2)</f>
        <v>0</v>
      </c>
    </row>
    <row r="931" spans="1:7" s="223" customFormat="1" ht="24" customHeight="1" x14ac:dyDescent="0.25">
      <c r="A931" s="218" t="str">
        <f t="shared" si="276"/>
        <v/>
      </c>
      <c r="B931" s="216">
        <f t="shared" si="277"/>
        <v>0</v>
      </c>
      <c r="C931" s="217"/>
      <c r="D931" s="218" t="str">
        <f t="shared" si="278"/>
        <v/>
      </c>
      <c r="E931" s="219"/>
      <c r="F931" s="222">
        <f t="shared" si="279"/>
        <v>0</v>
      </c>
      <c r="G931" s="280">
        <f t="shared" si="280"/>
        <v>0</v>
      </c>
    </row>
    <row r="932" spans="1:7" s="223" customFormat="1" ht="24" customHeight="1" x14ac:dyDescent="0.25">
      <c r="A932" s="218" t="str">
        <f t="shared" si="276"/>
        <v/>
      </c>
      <c r="B932" s="216">
        <f t="shared" si="277"/>
        <v>0</v>
      </c>
      <c r="C932" s="217"/>
      <c r="D932" s="218" t="str">
        <f t="shared" si="278"/>
        <v/>
      </c>
      <c r="E932" s="219"/>
      <c r="F932" s="220">
        <f t="shared" si="279"/>
        <v>0</v>
      </c>
      <c r="G932" s="280">
        <f t="shared" si="280"/>
        <v>0</v>
      </c>
    </row>
    <row r="933" spans="1:7" s="223" customFormat="1" ht="24" customHeight="1" x14ac:dyDescent="0.25">
      <c r="A933" s="218" t="str">
        <f t="shared" si="276"/>
        <v/>
      </c>
      <c r="B933" s="216">
        <f t="shared" si="277"/>
        <v>0</v>
      </c>
      <c r="C933" s="217"/>
      <c r="D933" s="218" t="str">
        <f t="shared" si="278"/>
        <v/>
      </c>
      <c r="E933" s="219"/>
      <c r="F933" s="220">
        <f t="shared" si="279"/>
        <v>0</v>
      </c>
      <c r="G933" s="280">
        <f t="shared" si="280"/>
        <v>0</v>
      </c>
    </row>
    <row r="934" spans="1:7" s="223" customFormat="1" ht="24" customHeight="1" x14ac:dyDescent="0.25">
      <c r="A934" s="218" t="str">
        <f t="shared" si="276"/>
        <v/>
      </c>
      <c r="B934" s="216">
        <f t="shared" si="277"/>
        <v>0</v>
      </c>
      <c r="C934" s="217"/>
      <c r="D934" s="218" t="str">
        <f t="shared" si="278"/>
        <v/>
      </c>
      <c r="E934" s="219"/>
      <c r="F934" s="220">
        <f t="shared" si="279"/>
        <v>0</v>
      </c>
      <c r="G934" s="280">
        <f t="shared" si="280"/>
        <v>0</v>
      </c>
    </row>
    <row r="935" spans="1:7" s="223" customFormat="1" ht="24" customHeight="1" x14ac:dyDescent="0.25">
      <c r="A935" s="218" t="str">
        <f t="shared" si="276"/>
        <v/>
      </c>
      <c r="B935" s="216">
        <f t="shared" si="277"/>
        <v>0</v>
      </c>
      <c r="C935" s="217"/>
      <c r="D935" s="218" t="str">
        <f t="shared" si="278"/>
        <v/>
      </c>
      <c r="E935" s="219"/>
      <c r="F935" s="220">
        <f t="shared" si="279"/>
        <v>0</v>
      </c>
      <c r="G935" s="280">
        <f t="shared" si="280"/>
        <v>0</v>
      </c>
    </row>
    <row r="936" spans="1:7" ht="24" customHeight="1" x14ac:dyDescent="0.25">
      <c r="A936" s="281"/>
      <c r="D936" s="94"/>
      <c r="E936" s="95"/>
      <c r="F936" s="267" t="s">
        <v>32</v>
      </c>
      <c r="G936" s="282">
        <f>SUBTOTAL(9,G928:G935)</f>
        <v>0</v>
      </c>
    </row>
    <row r="937" spans="1:7" ht="24" customHeight="1" x14ac:dyDescent="0.25">
      <c r="A937" s="281"/>
      <c r="C937" s="104" t="s">
        <v>606</v>
      </c>
      <c r="D937" s="94"/>
      <c r="E937" s="95"/>
      <c r="G937" s="283"/>
    </row>
    <row r="938" spans="1:7" s="223" customFormat="1" ht="24" customHeight="1" x14ac:dyDescent="0.25">
      <c r="A938" s="218" t="str">
        <f t="shared" ref="A938:A946" si="281">IFERROR(VLOOKUP(C938,Tabla_Insumos,4,FALSE),"")</f>
        <v/>
      </c>
      <c r="B938" s="216" t="str">
        <f t="shared" ref="B938:B946" si="282">IFERROR(VLOOKUP(C938,Tabla_Insumos,5,FALSE),"")</f>
        <v/>
      </c>
      <c r="C938" s="217"/>
      <c r="D938" s="218" t="str">
        <f t="shared" ref="D938:D946" si="283">IFERROR(VLOOKUP(C938,Tabla_Insumos,2,FALSE),"")</f>
        <v/>
      </c>
      <c r="E938" s="219"/>
      <c r="F938" s="220">
        <f t="shared" ref="F938:F946" si="284">IFERROR(VLOOKUP(C938,Tabla_Insumos,3,FALSE),0)</f>
        <v>0</v>
      </c>
      <c r="G938" s="280">
        <f t="shared" ref="G938:G946" si="285">ROUND(E938*F938,2)</f>
        <v>0</v>
      </c>
    </row>
    <row r="939" spans="1:7" s="223" customFormat="1" ht="24" customHeight="1" x14ac:dyDescent="0.25">
      <c r="A939" s="218" t="str">
        <f t="shared" si="281"/>
        <v/>
      </c>
      <c r="B939" s="216" t="str">
        <f t="shared" si="282"/>
        <v/>
      </c>
      <c r="C939" s="217"/>
      <c r="D939" s="218" t="str">
        <f t="shared" si="283"/>
        <v/>
      </c>
      <c r="E939" s="219"/>
      <c r="F939" s="220">
        <f t="shared" si="284"/>
        <v>0</v>
      </c>
      <c r="G939" s="280">
        <f t="shared" si="285"/>
        <v>0</v>
      </c>
    </row>
    <row r="940" spans="1:7" s="223" customFormat="1" ht="24" customHeight="1" x14ac:dyDescent="0.25">
      <c r="A940" s="218" t="str">
        <f t="shared" si="281"/>
        <v/>
      </c>
      <c r="B940" s="216" t="str">
        <f t="shared" si="282"/>
        <v/>
      </c>
      <c r="C940" s="217"/>
      <c r="D940" s="218" t="str">
        <f t="shared" si="283"/>
        <v/>
      </c>
      <c r="E940" s="219"/>
      <c r="F940" s="220">
        <f t="shared" si="284"/>
        <v>0</v>
      </c>
      <c r="G940" s="280">
        <f t="shared" si="285"/>
        <v>0</v>
      </c>
    </row>
    <row r="941" spans="1:7" s="223" customFormat="1" ht="24" customHeight="1" x14ac:dyDescent="0.25">
      <c r="A941" s="218" t="str">
        <f t="shared" si="281"/>
        <v/>
      </c>
      <c r="B941" s="216" t="str">
        <f t="shared" si="282"/>
        <v/>
      </c>
      <c r="C941" s="217"/>
      <c r="D941" s="218" t="str">
        <f t="shared" si="283"/>
        <v/>
      </c>
      <c r="E941" s="219"/>
      <c r="F941" s="220">
        <f t="shared" si="284"/>
        <v>0</v>
      </c>
      <c r="G941" s="280">
        <f t="shared" si="285"/>
        <v>0</v>
      </c>
    </row>
    <row r="942" spans="1:7" s="223" customFormat="1" ht="24" customHeight="1" x14ac:dyDescent="0.25">
      <c r="A942" s="218" t="str">
        <f t="shared" si="281"/>
        <v/>
      </c>
      <c r="B942" s="216" t="str">
        <f t="shared" si="282"/>
        <v/>
      </c>
      <c r="C942" s="217"/>
      <c r="D942" s="218" t="str">
        <f t="shared" si="283"/>
        <v/>
      </c>
      <c r="E942" s="219"/>
      <c r="F942" s="220">
        <f t="shared" si="284"/>
        <v>0</v>
      </c>
      <c r="G942" s="280">
        <f t="shared" si="285"/>
        <v>0</v>
      </c>
    </row>
    <row r="943" spans="1:7" s="223" customFormat="1" ht="24" customHeight="1" x14ac:dyDescent="0.25">
      <c r="A943" s="218" t="str">
        <f t="shared" si="281"/>
        <v/>
      </c>
      <c r="B943" s="216" t="str">
        <f t="shared" si="282"/>
        <v/>
      </c>
      <c r="C943" s="217"/>
      <c r="D943" s="218" t="str">
        <f t="shared" si="283"/>
        <v/>
      </c>
      <c r="E943" s="219"/>
      <c r="F943" s="220">
        <f t="shared" si="284"/>
        <v>0</v>
      </c>
      <c r="G943" s="280">
        <f t="shared" si="285"/>
        <v>0</v>
      </c>
    </row>
    <row r="944" spans="1:7" s="223" customFormat="1" ht="24" customHeight="1" x14ac:dyDescent="0.25">
      <c r="A944" s="218" t="str">
        <f t="shared" si="281"/>
        <v/>
      </c>
      <c r="B944" s="216" t="str">
        <f t="shared" si="282"/>
        <v/>
      </c>
      <c r="C944" s="217"/>
      <c r="D944" s="218" t="str">
        <f t="shared" si="283"/>
        <v/>
      </c>
      <c r="E944" s="219"/>
      <c r="F944" s="220">
        <f t="shared" si="284"/>
        <v>0</v>
      </c>
      <c r="G944" s="280">
        <f t="shared" si="285"/>
        <v>0</v>
      </c>
    </row>
    <row r="945" spans="1:123" s="223" customFormat="1" ht="24" customHeight="1" x14ac:dyDescent="0.25">
      <c r="A945" s="218" t="str">
        <f t="shared" si="281"/>
        <v/>
      </c>
      <c r="B945" s="216" t="str">
        <f t="shared" si="282"/>
        <v/>
      </c>
      <c r="C945" s="217"/>
      <c r="D945" s="218" t="str">
        <f t="shared" si="283"/>
        <v/>
      </c>
      <c r="E945" s="219"/>
      <c r="F945" s="220">
        <f t="shared" si="284"/>
        <v>0</v>
      </c>
      <c r="G945" s="280">
        <f t="shared" si="285"/>
        <v>0</v>
      </c>
    </row>
    <row r="946" spans="1:123" s="223" customFormat="1" ht="24" customHeight="1" x14ac:dyDescent="0.25">
      <c r="A946" s="218" t="str">
        <f t="shared" si="281"/>
        <v/>
      </c>
      <c r="B946" s="216" t="str">
        <f t="shared" si="282"/>
        <v/>
      </c>
      <c r="C946" s="217"/>
      <c r="D946" s="218" t="str">
        <f t="shared" si="283"/>
        <v/>
      </c>
      <c r="E946" s="219"/>
      <c r="F946" s="220">
        <f t="shared" si="284"/>
        <v>0</v>
      </c>
      <c r="G946" s="280">
        <f t="shared" si="285"/>
        <v>0</v>
      </c>
    </row>
    <row r="947" spans="1:123" ht="24" customHeight="1" x14ac:dyDescent="0.25">
      <c r="A947" s="284"/>
      <c r="B947" s="94"/>
      <c r="D947" s="94"/>
      <c r="E947" s="95"/>
      <c r="F947" s="267" t="s">
        <v>33</v>
      </c>
      <c r="G947" s="282">
        <f>SUBTOTAL(9,G938:G946)</f>
        <v>0</v>
      </c>
    </row>
    <row r="948" spans="1:123" ht="24" customHeight="1" x14ac:dyDescent="0.25">
      <c r="A948" s="285"/>
      <c r="B948" s="94"/>
      <c r="D948" s="94"/>
      <c r="E948" s="95"/>
      <c r="G948" s="283"/>
    </row>
    <row r="949" spans="1:123" ht="24" customHeight="1" x14ac:dyDescent="0.25">
      <c r="A949" s="286" t="str">
        <f>B907</f>
        <v>3.7</v>
      </c>
      <c r="B949" s="287" t="str">
        <f>C907</f>
        <v>Pruebas de calibración, verticalidad y alineamiento</v>
      </c>
      <c r="C949" s="101"/>
      <c r="D949" s="101" t="s">
        <v>34</v>
      </c>
      <c r="E949" s="102"/>
      <c r="F949" s="289" t="s">
        <v>35</v>
      </c>
      <c r="G949" s="288">
        <f>SUBTOTAL(9,G912:G948)</f>
        <v>0</v>
      </c>
    </row>
    <row r="951" spans="1:123" ht="24" customHeight="1" x14ac:dyDescent="0.25">
      <c r="A951" s="268" t="s">
        <v>37</v>
      </c>
      <c r="B951" s="269"/>
      <c r="C951" s="269"/>
      <c r="D951" s="269"/>
      <c r="E951" s="269"/>
      <c r="F951" s="269"/>
      <c r="G951" s="270"/>
    </row>
    <row r="952" spans="1:123" ht="24" customHeight="1" x14ac:dyDescent="0.25">
      <c r="A952" s="271" t="s">
        <v>602</v>
      </c>
      <c r="B952" s="90" t="str">
        <f>Comitente</f>
        <v>SUBSECRETARIA DE ARQUITECTURA</v>
      </c>
      <c r="C952" s="86"/>
      <c r="D952" s="91"/>
      <c r="E952" s="91"/>
      <c r="F952" s="92"/>
      <c r="G952" s="272"/>
    </row>
    <row r="953" spans="1:123" ht="24" customHeight="1" x14ac:dyDescent="0.25">
      <c r="A953" s="271" t="s">
        <v>603</v>
      </c>
      <c r="B953" s="90">
        <f>Contratista</f>
        <v>0</v>
      </c>
      <c r="C953" s="87"/>
      <c r="D953" s="87"/>
      <c r="E953" s="87"/>
      <c r="F953" s="93"/>
      <c r="G953" s="273"/>
    </row>
    <row r="954" spans="1:123" ht="24" customHeight="1" x14ac:dyDescent="0.25">
      <c r="A954" s="271" t="s">
        <v>24</v>
      </c>
      <c r="B954" s="90" t="str">
        <f>Obra</f>
        <v>PERFORACION DE POZO DE AGUA Y CONST. DE SALA DE BOMBA ESC. AGROIND. 25 DE MAYO</v>
      </c>
      <c r="C954" s="87"/>
      <c r="D954" s="87"/>
      <c r="E954" s="87"/>
      <c r="F954" s="93" t="s">
        <v>38</v>
      </c>
      <c r="G954" s="274">
        <f>Fecha_Base</f>
        <v>0</v>
      </c>
    </row>
    <row r="955" spans="1:123" ht="24" customHeight="1" x14ac:dyDescent="0.25">
      <c r="A955" s="275" t="s">
        <v>601</v>
      </c>
      <c r="B955" s="88" t="str">
        <f>Ubicación</f>
        <v>Calle San Martin s/n - 25 de Mayo</v>
      </c>
      <c r="C955" s="88"/>
      <c r="D955" s="94"/>
      <c r="E955" s="95"/>
      <c r="G955" s="276"/>
    </row>
    <row r="956" spans="1:123" ht="24" customHeight="1" x14ac:dyDescent="0.25">
      <c r="A956" s="275" t="s">
        <v>39</v>
      </c>
      <c r="B956" s="97">
        <f>IFERROR(VALUE(LEFT(B957,FIND(".",B957)-1)),"")</f>
        <v>3</v>
      </c>
      <c r="C956" s="89" t="str">
        <f>IFERROR(VLOOKUP(B956,Tabla_CyP,2,FALSE),"")</f>
        <v>PERFORACION EXPLORATORIA Y ENTUBAMIENTO</v>
      </c>
      <c r="E956" s="95"/>
      <c r="G956" s="276"/>
    </row>
    <row r="957" spans="1:123" ht="24" customHeight="1" x14ac:dyDescent="0.25">
      <c r="A957" s="275" t="s">
        <v>25</v>
      </c>
      <c r="B957" s="98" t="str">
        <f>IFERROR(VLOOKUP(COUNTIF($A$1:A957,"ANALISIS DE PRECIOS"),Tabla_NumeroItem,2,FALSE),"")</f>
        <v>3.8</v>
      </c>
      <c r="C957" s="89" t="str">
        <f>IFERROR(VLOOKUP(B957,Tabla_CyP,2,FALSE),"")</f>
        <v>Limpieza de la perforación</v>
      </c>
      <c r="D957" s="94"/>
      <c r="E957" s="95"/>
      <c r="F957" s="93" t="s">
        <v>26</v>
      </c>
      <c r="G957" s="277" t="str">
        <f>IFERROR(VLOOKUP(B957,Tabla_CyP,4,FALSE),"")</f>
        <v>gl</v>
      </c>
    </row>
    <row r="958" spans="1:123" ht="24" customHeight="1" x14ac:dyDescent="0.25">
      <c r="A958" s="275"/>
      <c r="B958" s="88"/>
      <c r="D958" s="94"/>
      <c r="E958" s="95"/>
      <c r="G958" s="276"/>
    </row>
    <row r="959" spans="1:123" ht="24" customHeight="1" x14ac:dyDescent="0.25">
      <c r="A959" s="338" t="s">
        <v>507</v>
      </c>
      <c r="B959" s="339"/>
      <c r="C959" s="340" t="s">
        <v>0</v>
      </c>
      <c r="D959" s="340" t="s">
        <v>27</v>
      </c>
      <c r="E959" s="342" t="s">
        <v>28</v>
      </c>
      <c r="F959" s="344" t="s">
        <v>29</v>
      </c>
      <c r="G959" s="344" t="s">
        <v>30</v>
      </c>
    </row>
    <row r="960" spans="1:123" s="94" customFormat="1" ht="24" customHeight="1" x14ac:dyDescent="0.25">
      <c r="A960" s="99" t="s">
        <v>508</v>
      </c>
      <c r="B960" s="99" t="s">
        <v>509</v>
      </c>
      <c r="C960" s="341"/>
      <c r="D960" s="341"/>
      <c r="E960" s="343"/>
      <c r="F960" s="345"/>
      <c r="G960" s="345"/>
      <c r="H960" s="224"/>
      <c r="I960" s="224"/>
      <c r="J960" s="224"/>
      <c r="K960" s="224"/>
      <c r="L960" s="224"/>
      <c r="M960" s="224"/>
      <c r="N960" s="224"/>
      <c r="O960" s="224"/>
      <c r="P960" s="224"/>
      <c r="Q960" s="224"/>
      <c r="R960" s="224"/>
      <c r="S960" s="224"/>
      <c r="T960" s="224"/>
      <c r="U960" s="224"/>
      <c r="V960" s="224"/>
      <c r="W960" s="224"/>
      <c r="X960" s="224"/>
      <c r="Y960" s="224"/>
      <c r="Z960" s="224"/>
      <c r="AA960" s="224"/>
      <c r="AB960" s="224"/>
      <c r="AC960" s="224"/>
      <c r="AD960" s="224"/>
      <c r="AE960" s="224"/>
      <c r="AF960" s="224"/>
      <c r="AG960" s="224"/>
      <c r="AH960" s="224"/>
      <c r="AI960" s="224"/>
      <c r="AJ960" s="224"/>
      <c r="AK960" s="224"/>
      <c r="AL960" s="224"/>
      <c r="AM960" s="224"/>
      <c r="AN960" s="224"/>
      <c r="AO960" s="224"/>
      <c r="AP960" s="224"/>
      <c r="AQ960" s="224"/>
      <c r="AR960" s="224"/>
      <c r="AS960" s="224"/>
      <c r="AT960" s="224"/>
      <c r="AU960" s="224"/>
      <c r="AV960" s="224"/>
      <c r="AW960" s="224"/>
      <c r="AX960" s="224"/>
      <c r="AY960" s="224"/>
      <c r="AZ960" s="224"/>
      <c r="BA960" s="224"/>
      <c r="BB960" s="224"/>
      <c r="BC960" s="224"/>
      <c r="BD960" s="224"/>
      <c r="BE960" s="224"/>
      <c r="BF960" s="224"/>
      <c r="BG960" s="224"/>
      <c r="BH960" s="224"/>
      <c r="BI960" s="224"/>
      <c r="BJ960" s="224"/>
      <c r="BK960" s="224"/>
      <c r="BL960" s="224"/>
      <c r="BM960" s="224"/>
      <c r="BN960" s="224"/>
      <c r="BO960" s="224"/>
      <c r="BP960" s="224"/>
      <c r="BQ960" s="224"/>
      <c r="BR960" s="224"/>
      <c r="BS960" s="224"/>
      <c r="BT960" s="224"/>
      <c r="BU960" s="224"/>
      <c r="BV960" s="224"/>
      <c r="BW960" s="224"/>
      <c r="BX960" s="224"/>
      <c r="BY960" s="224"/>
      <c r="BZ960" s="224"/>
      <c r="CA960" s="224"/>
      <c r="CB960" s="224"/>
      <c r="CC960" s="224"/>
      <c r="CD960" s="224"/>
      <c r="CE960" s="224"/>
      <c r="CF960" s="224"/>
      <c r="CG960" s="224"/>
      <c r="CH960" s="224"/>
      <c r="CI960" s="224"/>
      <c r="CJ960" s="224"/>
      <c r="CK960" s="224"/>
      <c r="CL960" s="224"/>
      <c r="CM960" s="224"/>
      <c r="CN960" s="224"/>
      <c r="CO960" s="224"/>
      <c r="CP960" s="224"/>
      <c r="CQ960" s="224"/>
      <c r="CR960" s="224"/>
      <c r="CS960" s="224"/>
      <c r="CT960" s="224"/>
      <c r="CU960" s="224"/>
      <c r="CV960" s="224"/>
      <c r="CW960" s="224"/>
      <c r="CX960" s="224"/>
      <c r="CY960" s="224"/>
      <c r="CZ960" s="224"/>
      <c r="DA960" s="224"/>
      <c r="DB960" s="224"/>
      <c r="DC960" s="224"/>
      <c r="DD960" s="224"/>
      <c r="DE960" s="224"/>
      <c r="DF960" s="224"/>
      <c r="DG960" s="224"/>
      <c r="DH960" s="224"/>
      <c r="DI960" s="224"/>
      <c r="DJ960" s="224"/>
      <c r="DK960" s="224"/>
      <c r="DL960" s="224"/>
      <c r="DM960" s="224"/>
      <c r="DN960" s="224"/>
      <c r="DO960" s="224"/>
      <c r="DP960" s="224"/>
      <c r="DQ960" s="224"/>
      <c r="DR960" s="224"/>
      <c r="DS960" s="224"/>
    </row>
    <row r="961" spans="1:7" ht="24" customHeight="1" x14ac:dyDescent="0.25">
      <c r="A961" s="278"/>
      <c r="B961" s="100"/>
      <c r="C961" s="137" t="s">
        <v>604</v>
      </c>
      <c r="D961" s="101"/>
      <c r="E961" s="102"/>
      <c r="F961" s="103"/>
      <c r="G961" s="279"/>
    </row>
    <row r="962" spans="1:7" s="223" customFormat="1" ht="24" customHeight="1" x14ac:dyDescent="0.25">
      <c r="A962" s="218" t="str">
        <f t="shared" ref="A962:A975" si="286">IFERROR(VLOOKUP(C962,Tabla_Insumos,4,FALSE),"")</f>
        <v/>
      </c>
      <c r="B962" s="216" t="str">
        <f>IFERROR(VLOOKUP(C962,Tabla_Insumos,5,FALSE),"")</f>
        <v/>
      </c>
      <c r="C962" s="217"/>
      <c r="D962" s="218" t="str">
        <f t="shared" ref="D962:D975" si="287">IFERROR(VLOOKUP(C962,Tabla_Insumos,2,FALSE),"")</f>
        <v/>
      </c>
      <c r="E962" s="219"/>
      <c r="F962" s="220">
        <f t="shared" ref="F962:F975" si="288">IFERROR(VLOOKUP(C962,Tabla_Insumos,3,FALSE),0)</f>
        <v>0</v>
      </c>
      <c r="G962" s="280">
        <f>ROUND(E962*F962,2)</f>
        <v>0</v>
      </c>
    </row>
    <row r="963" spans="1:7" s="223" customFormat="1" ht="24" customHeight="1" x14ac:dyDescent="0.25">
      <c r="A963" s="218" t="str">
        <f t="shared" si="286"/>
        <v/>
      </c>
      <c r="B963" s="216" t="str">
        <f t="shared" ref="B963:B975" si="289">IFERROR(VLOOKUP(C963,Tabla_Insumos,5,FALSE),"")</f>
        <v/>
      </c>
      <c r="C963" s="217"/>
      <c r="D963" s="218" t="str">
        <f t="shared" si="287"/>
        <v/>
      </c>
      <c r="E963" s="219"/>
      <c r="F963" s="220">
        <f t="shared" si="288"/>
        <v>0</v>
      </c>
      <c r="G963" s="280">
        <f t="shared" ref="G963:G975" si="290">ROUND(E963*F963,2)</f>
        <v>0</v>
      </c>
    </row>
    <row r="964" spans="1:7" s="223" customFormat="1" ht="24" customHeight="1" x14ac:dyDescent="0.25">
      <c r="A964" s="218" t="str">
        <f t="shared" si="286"/>
        <v/>
      </c>
      <c r="B964" s="216" t="str">
        <f t="shared" si="289"/>
        <v/>
      </c>
      <c r="C964" s="217"/>
      <c r="D964" s="218" t="str">
        <f t="shared" si="287"/>
        <v/>
      </c>
      <c r="E964" s="219"/>
      <c r="F964" s="220">
        <f t="shared" si="288"/>
        <v>0</v>
      </c>
      <c r="G964" s="280">
        <f t="shared" si="290"/>
        <v>0</v>
      </c>
    </row>
    <row r="965" spans="1:7" s="223" customFormat="1" ht="24" customHeight="1" x14ac:dyDescent="0.25">
      <c r="A965" s="218" t="str">
        <f t="shared" si="286"/>
        <v/>
      </c>
      <c r="B965" s="216" t="str">
        <f t="shared" si="289"/>
        <v/>
      </c>
      <c r="C965" s="217"/>
      <c r="D965" s="218" t="str">
        <f t="shared" si="287"/>
        <v/>
      </c>
      <c r="E965" s="219"/>
      <c r="F965" s="220">
        <f t="shared" si="288"/>
        <v>0</v>
      </c>
      <c r="G965" s="280">
        <f t="shared" si="290"/>
        <v>0</v>
      </c>
    </row>
    <row r="966" spans="1:7" s="223" customFormat="1" ht="24" customHeight="1" x14ac:dyDescent="0.25">
      <c r="A966" s="218" t="str">
        <f t="shared" si="286"/>
        <v/>
      </c>
      <c r="B966" s="216" t="str">
        <f t="shared" si="289"/>
        <v/>
      </c>
      <c r="C966" s="217"/>
      <c r="D966" s="218" t="str">
        <f t="shared" si="287"/>
        <v/>
      </c>
      <c r="E966" s="219"/>
      <c r="F966" s="220">
        <f t="shared" si="288"/>
        <v>0</v>
      </c>
      <c r="G966" s="280">
        <f t="shared" si="290"/>
        <v>0</v>
      </c>
    </row>
    <row r="967" spans="1:7" s="223" customFormat="1" ht="24" customHeight="1" x14ac:dyDescent="0.25">
      <c r="A967" s="218" t="str">
        <f t="shared" si="286"/>
        <v/>
      </c>
      <c r="B967" s="216" t="str">
        <f t="shared" si="289"/>
        <v/>
      </c>
      <c r="C967" s="217"/>
      <c r="D967" s="218" t="str">
        <f t="shared" si="287"/>
        <v/>
      </c>
      <c r="E967" s="219"/>
      <c r="F967" s="220">
        <f t="shared" si="288"/>
        <v>0</v>
      </c>
      <c r="G967" s="280">
        <f t="shared" si="290"/>
        <v>0</v>
      </c>
    </row>
    <row r="968" spans="1:7" s="223" customFormat="1" ht="24" customHeight="1" x14ac:dyDescent="0.25">
      <c r="A968" s="218" t="str">
        <f t="shared" si="286"/>
        <v/>
      </c>
      <c r="B968" s="216" t="str">
        <f t="shared" si="289"/>
        <v/>
      </c>
      <c r="C968" s="217"/>
      <c r="D968" s="218" t="str">
        <f t="shared" si="287"/>
        <v/>
      </c>
      <c r="E968" s="219"/>
      <c r="F968" s="220">
        <f t="shared" si="288"/>
        <v>0</v>
      </c>
      <c r="G968" s="280">
        <f t="shared" si="290"/>
        <v>0</v>
      </c>
    </row>
    <row r="969" spans="1:7" s="223" customFormat="1" ht="24" customHeight="1" x14ac:dyDescent="0.25">
      <c r="A969" s="218" t="str">
        <f t="shared" si="286"/>
        <v/>
      </c>
      <c r="B969" s="216" t="str">
        <f t="shared" si="289"/>
        <v/>
      </c>
      <c r="C969" s="217"/>
      <c r="D969" s="218" t="str">
        <f t="shared" si="287"/>
        <v/>
      </c>
      <c r="E969" s="219"/>
      <c r="F969" s="220">
        <f t="shared" si="288"/>
        <v>0</v>
      </c>
      <c r="G969" s="280">
        <f t="shared" si="290"/>
        <v>0</v>
      </c>
    </row>
    <row r="970" spans="1:7" s="223" customFormat="1" ht="24" customHeight="1" x14ac:dyDescent="0.25">
      <c r="A970" s="218" t="str">
        <f t="shared" si="286"/>
        <v/>
      </c>
      <c r="B970" s="216" t="str">
        <f t="shared" si="289"/>
        <v/>
      </c>
      <c r="C970" s="217"/>
      <c r="D970" s="218" t="str">
        <f t="shared" si="287"/>
        <v/>
      </c>
      <c r="E970" s="219"/>
      <c r="F970" s="220">
        <f t="shared" si="288"/>
        <v>0</v>
      </c>
      <c r="G970" s="280">
        <f t="shared" si="290"/>
        <v>0</v>
      </c>
    </row>
    <row r="971" spans="1:7" s="223" customFormat="1" ht="24" customHeight="1" x14ac:dyDescent="0.25">
      <c r="A971" s="218" t="str">
        <f t="shared" si="286"/>
        <v/>
      </c>
      <c r="B971" s="216" t="str">
        <f t="shared" si="289"/>
        <v/>
      </c>
      <c r="C971" s="217"/>
      <c r="D971" s="218" t="str">
        <f t="shared" si="287"/>
        <v/>
      </c>
      <c r="E971" s="219"/>
      <c r="F971" s="220">
        <f t="shared" si="288"/>
        <v>0</v>
      </c>
      <c r="G971" s="280">
        <f t="shared" si="290"/>
        <v>0</v>
      </c>
    </row>
    <row r="972" spans="1:7" s="223" customFormat="1" ht="24" customHeight="1" x14ac:dyDescent="0.25">
      <c r="A972" s="218" t="str">
        <f t="shared" si="286"/>
        <v/>
      </c>
      <c r="B972" s="216" t="str">
        <f t="shared" si="289"/>
        <v/>
      </c>
      <c r="C972" s="217"/>
      <c r="D972" s="218" t="str">
        <f t="shared" si="287"/>
        <v/>
      </c>
      <c r="E972" s="219"/>
      <c r="F972" s="220">
        <f t="shared" si="288"/>
        <v>0</v>
      </c>
      <c r="G972" s="280">
        <f t="shared" si="290"/>
        <v>0</v>
      </c>
    </row>
    <row r="973" spans="1:7" s="223" customFormat="1" ht="24" customHeight="1" x14ac:dyDescent="0.25">
      <c r="A973" s="218" t="str">
        <f t="shared" si="286"/>
        <v/>
      </c>
      <c r="B973" s="216" t="str">
        <f t="shared" si="289"/>
        <v/>
      </c>
      <c r="C973" s="217"/>
      <c r="D973" s="218" t="str">
        <f t="shared" si="287"/>
        <v/>
      </c>
      <c r="E973" s="219"/>
      <c r="F973" s="220">
        <f t="shared" si="288"/>
        <v>0</v>
      </c>
      <c r="G973" s="280">
        <f t="shared" si="290"/>
        <v>0</v>
      </c>
    </row>
    <row r="974" spans="1:7" s="223" customFormat="1" ht="24" customHeight="1" x14ac:dyDescent="0.25">
      <c r="A974" s="218" t="str">
        <f t="shared" si="286"/>
        <v/>
      </c>
      <c r="B974" s="216" t="str">
        <f t="shared" si="289"/>
        <v/>
      </c>
      <c r="C974" s="217"/>
      <c r="D974" s="218" t="str">
        <f t="shared" si="287"/>
        <v/>
      </c>
      <c r="E974" s="219"/>
      <c r="F974" s="220">
        <f t="shared" si="288"/>
        <v>0</v>
      </c>
      <c r="G974" s="280">
        <f t="shared" si="290"/>
        <v>0</v>
      </c>
    </row>
    <row r="975" spans="1:7" s="223" customFormat="1" ht="24" customHeight="1" x14ac:dyDescent="0.25">
      <c r="A975" s="218" t="str">
        <f t="shared" si="286"/>
        <v/>
      </c>
      <c r="B975" s="216" t="str">
        <f t="shared" si="289"/>
        <v/>
      </c>
      <c r="C975" s="217"/>
      <c r="D975" s="218" t="str">
        <f t="shared" si="287"/>
        <v/>
      </c>
      <c r="E975" s="219"/>
      <c r="F975" s="221">
        <f t="shared" si="288"/>
        <v>0</v>
      </c>
      <c r="G975" s="280">
        <f t="shared" si="290"/>
        <v>0</v>
      </c>
    </row>
    <row r="976" spans="1:7" ht="24" customHeight="1" x14ac:dyDescent="0.25">
      <c r="A976" s="281"/>
      <c r="D976" s="94"/>
      <c r="E976" s="95"/>
      <c r="F976" s="267" t="s">
        <v>31</v>
      </c>
      <c r="G976" s="282">
        <f>SUBTOTAL(9,G962:G975)</f>
        <v>0</v>
      </c>
    </row>
    <row r="977" spans="1:7" ht="24" customHeight="1" x14ac:dyDescent="0.25">
      <c r="A977" s="281"/>
      <c r="C977" s="104" t="s">
        <v>605</v>
      </c>
      <c r="D977" s="94"/>
      <c r="E977" s="95"/>
      <c r="G977" s="283"/>
    </row>
    <row r="978" spans="1:7" s="223" customFormat="1" ht="24" customHeight="1" x14ac:dyDescent="0.25">
      <c r="A978" s="218" t="str">
        <f t="shared" ref="A978:A985" si="291">IFERROR(VLOOKUP(C978,Tabla_Insumos,4,FALSE),"")</f>
        <v/>
      </c>
      <c r="B978" s="216">
        <f t="shared" ref="B978:B985" si="292">IFERROR(VLOOKUP(A978,Tabla_Indices,5,FALSE),"")</f>
        <v>0</v>
      </c>
      <c r="C978" s="217"/>
      <c r="D978" s="218" t="str">
        <f t="shared" ref="D978:D985" si="293">IFERROR(VLOOKUP(C978,Tabla_Insumos,2,FALSE),"")</f>
        <v/>
      </c>
      <c r="E978" s="219"/>
      <c r="F978" s="222">
        <f t="shared" ref="F978:F985" si="294">IFERROR(VLOOKUP(C978,Tabla_Insumos,3,FALSE),0)</f>
        <v>0</v>
      </c>
      <c r="G978" s="280">
        <f>ROUND(E978*F978,2)</f>
        <v>0</v>
      </c>
    </row>
    <row r="979" spans="1:7" s="223" customFormat="1" ht="24" customHeight="1" x14ac:dyDescent="0.25">
      <c r="A979" s="218" t="str">
        <f t="shared" si="291"/>
        <v/>
      </c>
      <c r="B979" s="216">
        <f t="shared" si="292"/>
        <v>0</v>
      </c>
      <c r="C979" s="217"/>
      <c r="D979" s="218" t="str">
        <f t="shared" si="293"/>
        <v/>
      </c>
      <c r="E979" s="219"/>
      <c r="F979" s="222">
        <f t="shared" si="294"/>
        <v>0</v>
      </c>
      <c r="G979" s="280">
        <f>ROUND(E979*F979,2)</f>
        <v>0</v>
      </c>
    </row>
    <row r="980" spans="1:7" s="223" customFormat="1" ht="24" customHeight="1" x14ac:dyDescent="0.25">
      <c r="A980" s="218" t="str">
        <f t="shared" si="291"/>
        <v/>
      </c>
      <c r="B980" s="216">
        <f t="shared" si="292"/>
        <v>0</v>
      </c>
      <c r="C980" s="217"/>
      <c r="D980" s="218" t="str">
        <f t="shared" si="293"/>
        <v/>
      </c>
      <c r="E980" s="219"/>
      <c r="F980" s="222">
        <f t="shared" si="294"/>
        <v>0</v>
      </c>
      <c r="G980" s="280">
        <f t="shared" ref="G980:G985" si="295">ROUND(E980*F980,2)</f>
        <v>0</v>
      </c>
    </row>
    <row r="981" spans="1:7" s="223" customFormat="1" ht="24" customHeight="1" x14ac:dyDescent="0.25">
      <c r="A981" s="218" t="str">
        <f t="shared" si="291"/>
        <v/>
      </c>
      <c r="B981" s="216">
        <f t="shared" si="292"/>
        <v>0</v>
      </c>
      <c r="C981" s="217"/>
      <c r="D981" s="218" t="str">
        <f t="shared" si="293"/>
        <v/>
      </c>
      <c r="E981" s="219"/>
      <c r="F981" s="222">
        <f t="shared" si="294"/>
        <v>0</v>
      </c>
      <c r="G981" s="280">
        <f t="shared" si="295"/>
        <v>0</v>
      </c>
    </row>
    <row r="982" spans="1:7" s="223" customFormat="1" ht="24" customHeight="1" x14ac:dyDescent="0.25">
      <c r="A982" s="218" t="str">
        <f t="shared" si="291"/>
        <v/>
      </c>
      <c r="B982" s="216">
        <f t="shared" si="292"/>
        <v>0</v>
      </c>
      <c r="C982" s="217"/>
      <c r="D982" s="218" t="str">
        <f t="shared" si="293"/>
        <v/>
      </c>
      <c r="E982" s="219"/>
      <c r="F982" s="220">
        <f t="shared" si="294"/>
        <v>0</v>
      </c>
      <c r="G982" s="280">
        <f t="shared" si="295"/>
        <v>0</v>
      </c>
    </row>
    <row r="983" spans="1:7" s="223" customFormat="1" ht="24" customHeight="1" x14ac:dyDescent="0.25">
      <c r="A983" s="218" t="str">
        <f t="shared" si="291"/>
        <v/>
      </c>
      <c r="B983" s="216">
        <f t="shared" si="292"/>
        <v>0</v>
      </c>
      <c r="C983" s="217"/>
      <c r="D983" s="218" t="str">
        <f t="shared" si="293"/>
        <v/>
      </c>
      <c r="E983" s="219"/>
      <c r="F983" s="220">
        <f t="shared" si="294"/>
        <v>0</v>
      </c>
      <c r="G983" s="280">
        <f t="shared" si="295"/>
        <v>0</v>
      </c>
    </row>
    <row r="984" spans="1:7" s="223" customFormat="1" ht="24" customHeight="1" x14ac:dyDescent="0.25">
      <c r="A984" s="218" t="str">
        <f t="shared" si="291"/>
        <v/>
      </c>
      <c r="B984" s="216">
        <f t="shared" si="292"/>
        <v>0</v>
      </c>
      <c r="C984" s="217"/>
      <c r="D984" s="218" t="str">
        <f t="shared" si="293"/>
        <v/>
      </c>
      <c r="E984" s="219"/>
      <c r="F984" s="220">
        <f t="shared" si="294"/>
        <v>0</v>
      </c>
      <c r="G984" s="280">
        <f t="shared" si="295"/>
        <v>0</v>
      </c>
    </row>
    <row r="985" spans="1:7" s="223" customFormat="1" ht="24" customHeight="1" x14ac:dyDescent="0.25">
      <c r="A985" s="218" t="str">
        <f t="shared" si="291"/>
        <v/>
      </c>
      <c r="B985" s="216">
        <f t="shared" si="292"/>
        <v>0</v>
      </c>
      <c r="C985" s="217"/>
      <c r="D985" s="218" t="str">
        <f t="shared" si="293"/>
        <v/>
      </c>
      <c r="E985" s="219"/>
      <c r="F985" s="220">
        <f t="shared" si="294"/>
        <v>0</v>
      </c>
      <c r="G985" s="280">
        <f t="shared" si="295"/>
        <v>0</v>
      </c>
    </row>
    <row r="986" spans="1:7" ht="24" customHeight="1" x14ac:dyDescent="0.25">
      <c r="A986" s="281"/>
      <c r="D986" s="94"/>
      <c r="E986" s="95"/>
      <c r="F986" s="267" t="s">
        <v>32</v>
      </c>
      <c r="G986" s="282">
        <f>SUBTOTAL(9,G978:G985)</f>
        <v>0</v>
      </c>
    </row>
    <row r="987" spans="1:7" ht="24" customHeight="1" x14ac:dyDescent="0.25">
      <c r="A987" s="281"/>
      <c r="C987" s="104" t="s">
        <v>606</v>
      </c>
      <c r="D987" s="94"/>
      <c r="E987" s="95"/>
      <c r="G987" s="283"/>
    </row>
    <row r="988" spans="1:7" s="223" customFormat="1" ht="24" customHeight="1" x14ac:dyDescent="0.25">
      <c r="A988" s="218" t="str">
        <f t="shared" ref="A988:A996" si="296">IFERROR(VLOOKUP(C988,Tabla_Insumos,4,FALSE),"")</f>
        <v/>
      </c>
      <c r="B988" s="216" t="str">
        <f t="shared" ref="B988:B996" si="297">IFERROR(VLOOKUP(C988,Tabla_Insumos,5,FALSE),"")</f>
        <v/>
      </c>
      <c r="C988" s="217"/>
      <c r="D988" s="218" t="str">
        <f t="shared" ref="D988:D996" si="298">IFERROR(VLOOKUP(C988,Tabla_Insumos,2,FALSE),"")</f>
        <v/>
      </c>
      <c r="E988" s="219"/>
      <c r="F988" s="220">
        <f t="shared" ref="F988:F996" si="299">IFERROR(VLOOKUP(C988,Tabla_Insumos,3,FALSE),0)</f>
        <v>0</v>
      </c>
      <c r="G988" s="280">
        <f t="shared" ref="G988:G996" si="300">ROUND(E988*F988,2)</f>
        <v>0</v>
      </c>
    </row>
    <row r="989" spans="1:7" s="223" customFormat="1" ht="24" customHeight="1" x14ac:dyDescent="0.25">
      <c r="A989" s="218" t="str">
        <f t="shared" si="296"/>
        <v/>
      </c>
      <c r="B989" s="216" t="str">
        <f t="shared" si="297"/>
        <v/>
      </c>
      <c r="C989" s="217"/>
      <c r="D989" s="218" t="str">
        <f t="shared" si="298"/>
        <v/>
      </c>
      <c r="E989" s="219"/>
      <c r="F989" s="220">
        <f t="shared" si="299"/>
        <v>0</v>
      </c>
      <c r="G989" s="280">
        <f t="shared" si="300"/>
        <v>0</v>
      </c>
    </row>
    <row r="990" spans="1:7" s="223" customFormat="1" ht="24" customHeight="1" x14ac:dyDescent="0.25">
      <c r="A990" s="218" t="str">
        <f t="shared" si="296"/>
        <v/>
      </c>
      <c r="B990" s="216" t="str">
        <f t="shared" si="297"/>
        <v/>
      </c>
      <c r="C990" s="217"/>
      <c r="D990" s="218" t="str">
        <f t="shared" si="298"/>
        <v/>
      </c>
      <c r="E990" s="219"/>
      <c r="F990" s="220">
        <f t="shared" si="299"/>
        <v>0</v>
      </c>
      <c r="G990" s="280">
        <f t="shared" si="300"/>
        <v>0</v>
      </c>
    </row>
    <row r="991" spans="1:7" s="223" customFormat="1" ht="24" customHeight="1" x14ac:dyDescent="0.25">
      <c r="A991" s="218" t="str">
        <f t="shared" si="296"/>
        <v/>
      </c>
      <c r="B991" s="216" t="str">
        <f t="shared" si="297"/>
        <v/>
      </c>
      <c r="C991" s="217"/>
      <c r="D991" s="218" t="str">
        <f t="shared" si="298"/>
        <v/>
      </c>
      <c r="E991" s="219"/>
      <c r="F991" s="220">
        <f t="shared" si="299"/>
        <v>0</v>
      </c>
      <c r="G991" s="280">
        <f t="shared" si="300"/>
        <v>0</v>
      </c>
    </row>
    <row r="992" spans="1:7" s="223" customFormat="1" ht="24" customHeight="1" x14ac:dyDescent="0.25">
      <c r="A992" s="218" t="str">
        <f t="shared" si="296"/>
        <v/>
      </c>
      <c r="B992" s="216" t="str">
        <f t="shared" si="297"/>
        <v/>
      </c>
      <c r="C992" s="217"/>
      <c r="D992" s="218" t="str">
        <f t="shared" si="298"/>
        <v/>
      </c>
      <c r="E992" s="219"/>
      <c r="F992" s="220">
        <f t="shared" si="299"/>
        <v>0</v>
      </c>
      <c r="G992" s="280">
        <f t="shared" si="300"/>
        <v>0</v>
      </c>
    </row>
    <row r="993" spans="1:7" s="223" customFormat="1" ht="24" customHeight="1" x14ac:dyDescent="0.25">
      <c r="A993" s="218" t="str">
        <f t="shared" si="296"/>
        <v/>
      </c>
      <c r="B993" s="216" t="str">
        <f t="shared" si="297"/>
        <v/>
      </c>
      <c r="C993" s="217"/>
      <c r="D993" s="218" t="str">
        <f t="shared" si="298"/>
        <v/>
      </c>
      <c r="E993" s="219"/>
      <c r="F993" s="220">
        <f t="shared" si="299"/>
        <v>0</v>
      </c>
      <c r="G993" s="280">
        <f t="shared" si="300"/>
        <v>0</v>
      </c>
    </row>
    <row r="994" spans="1:7" s="223" customFormat="1" ht="24" customHeight="1" x14ac:dyDescent="0.25">
      <c r="A994" s="218" t="str">
        <f t="shared" si="296"/>
        <v/>
      </c>
      <c r="B994" s="216" t="str">
        <f t="shared" si="297"/>
        <v/>
      </c>
      <c r="C994" s="217"/>
      <c r="D994" s="218" t="str">
        <f t="shared" si="298"/>
        <v/>
      </c>
      <c r="E994" s="219"/>
      <c r="F994" s="220">
        <f t="shared" si="299"/>
        <v>0</v>
      </c>
      <c r="G994" s="280">
        <f t="shared" si="300"/>
        <v>0</v>
      </c>
    </row>
    <row r="995" spans="1:7" s="223" customFormat="1" ht="24" customHeight="1" x14ac:dyDescent="0.25">
      <c r="A995" s="218" t="str">
        <f t="shared" si="296"/>
        <v/>
      </c>
      <c r="B995" s="216" t="str">
        <f t="shared" si="297"/>
        <v/>
      </c>
      <c r="C995" s="217"/>
      <c r="D995" s="218" t="str">
        <f t="shared" si="298"/>
        <v/>
      </c>
      <c r="E995" s="219"/>
      <c r="F995" s="220">
        <f t="shared" si="299"/>
        <v>0</v>
      </c>
      <c r="G995" s="280">
        <f t="shared" si="300"/>
        <v>0</v>
      </c>
    </row>
    <row r="996" spans="1:7" s="223" customFormat="1" ht="24" customHeight="1" x14ac:dyDescent="0.25">
      <c r="A996" s="218" t="str">
        <f t="shared" si="296"/>
        <v/>
      </c>
      <c r="B996" s="216" t="str">
        <f t="shared" si="297"/>
        <v/>
      </c>
      <c r="C996" s="217"/>
      <c r="D996" s="218" t="str">
        <f t="shared" si="298"/>
        <v/>
      </c>
      <c r="E996" s="219"/>
      <c r="F996" s="220">
        <f t="shared" si="299"/>
        <v>0</v>
      </c>
      <c r="G996" s="280">
        <f t="shared" si="300"/>
        <v>0</v>
      </c>
    </row>
    <row r="997" spans="1:7" ht="24" customHeight="1" x14ac:dyDescent="0.25">
      <c r="A997" s="284"/>
      <c r="B997" s="94"/>
      <c r="D997" s="94"/>
      <c r="E997" s="95"/>
      <c r="F997" s="267" t="s">
        <v>33</v>
      </c>
      <c r="G997" s="282">
        <f>SUBTOTAL(9,G988:G996)</f>
        <v>0</v>
      </c>
    </row>
    <row r="998" spans="1:7" ht="24" customHeight="1" x14ac:dyDescent="0.25">
      <c r="A998" s="285"/>
      <c r="B998" s="94"/>
      <c r="D998" s="94"/>
      <c r="E998" s="95"/>
      <c r="G998" s="283"/>
    </row>
    <row r="999" spans="1:7" ht="24" customHeight="1" x14ac:dyDescent="0.25">
      <c r="A999" s="286" t="str">
        <f>B957</f>
        <v>3.8</v>
      </c>
      <c r="B999" s="287" t="str">
        <f>C957</f>
        <v>Limpieza de la perforación</v>
      </c>
      <c r="C999" s="101"/>
      <c r="D999" s="101" t="s">
        <v>34</v>
      </c>
      <c r="E999" s="102"/>
      <c r="F999" s="289" t="s">
        <v>35</v>
      </c>
      <c r="G999" s="288">
        <f>SUBTOTAL(9,G962:G998)</f>
        <v>0</v>
      </c>
    </row>
    <row r="1001" spans="1:7" ht="24" customHeight="1" x14ac:dyDescent="0.25">
      <c r="A1001" s="268" t="s">
        <v>37</v>
      </c>
      <c r="B1001" s="269"/>
      <c r="C1001" s="269"/>
      <c r="D1001" s="269"/>
      <c r="E1001" s="269"/>
      <c r="F1001" s="269"/>
      <c r="G1001" s="270"/>
    </row>
    <row r="1002" spans="1:7" ht="24" customHeight="1" x14ac:dyDescent="0.25">
      <c r="A1002" s="271" t="s">
        <v>602</v>
      </c>
      <c r="B1002" s="90" t="str">
        <f>Comitente</f>
        <v>SUBSECRETARIA DE ARQUITECTURA</v>
      </c>
      <c r="C1002" s="86"/>
      <c r="D1002" s="91"/>
      <c r="E1002" s="91"/>
      <c r="F1002" s="92"/>
      <c r="G1002" s="272"/>
    </row>
    <row r="1003" spans="1:7" ht="24" customHeight="1" x14ac:dyDescent="0.25">
      <c r="A1003" s="271" t="s">
        <v>603</v>
      </c>
      <c r="B1003" s="90">
        <f>Contratista</f>
        <v>0</v>
      </c>
      <c r="C1003" s="87"/>
      <c r="D1003" s="87"/>
      <c r="E1003" s="87"/>
      <c r="F1003" s="93"/>
      <c r="G1003" s="273"/>
    </row>
    <row r="1004" spans="1:7" ht="24" customHeight="1" x14ac:dyDescent="0.25">
      <c r="A1004" s="271" t="s">
        <v>24</v>
      </c>
      <c r="B1004" s="90" t="str">
        <f>Obra</f>
        <v>PERFORACION DE POZO DE AGUA Y CONST. DE SALA DE BOMBA ESC. AGROIND. 25 DE MAYO</v>
      </c>
      <c r="C1004" s="87"/>
      <c r="D1004" s="87"/>
      <c r="E1004" s="87"/>
      <c r="F1004" s="93" t="s">
        <v>38</v>
      </c>
      <c r="G1004" s="274">
        <f>Fecha_Base</f>
        <v>0</v>
      </c>
    </row>
    <row r="1005" spans="1:7" ht="24" customHeight="1" x14ac:dyDescent="0.25">
      <c r="A1005" s="275" t="s">
        <v>601</v>
      </c>
      <c r="B1005" s="88" t="str">
        <f>Ubicación</f>
        <v>Calle San Martin s/n - 25 de Mayo</v>
      </c>
      <c r="C1005" s="88"/>
      <c r="D1005" s="94"/>
      <c r="E1005" s="95"/>
      <c r="G1005" s="276"/>
    </row>
    <row r="1006" spans="1:7" ht="24" customHeight="1" x14ac:dyDescent="0.25">
      <c r="A1006" s="275" t="s">
        <v>39</v>
      </c>
      <c r="B1006" s="97">
        <f>IFERROR(VALUE(LEFT(B1007,FIND(".",B1007)-1)),"")</f>
        <v>3</v>
      </c>
      <c r="C1006" s="89" t="str">
        <f>IFERROR(VLOOKUP(B1006,Tabla_CyP,2,FALSE),"")</f>
        <v>PERFORACION EXPLORATORIA Y ENTUBAMIENTO</v>
      </c>
      <c r="E1006" s="95"/>
      <c r="G1006" s="276"/>
    </row>
    <row r="1007" spans="1:7" ht="24" customHeight="1" x14ac:dyDescent="0.25">
      <c r="A1007" s="275" t="s">
        <v>25</v>
      </c>
      <c r="B1007" s="98" t="str">
        <f>IFERROR(VLOOKUP(COUNTIF($A$1:A1007,"ANALISIS DE PRECIOS"),Tabla_NumeroItem,2,FALSE),"")</f>
        <v>3.9</v>
      </c>
      <c r="C1007" s="89" t="str">
        <f>IFERROR(VLOOKUP(B1007,Tabla_CyP,2,FALSE),"")</f>
        <v>Desarrollo Primario de la Perforación</v>
      </c>
      <c r="D1007" s="94"/>
      <c r="E1007" s="95"/>
      <c r="F1007" s="93" t="s">
        <v>26</v>
      </c>
      <c r="G1007" s="277" t="str">
        <f>IFERROR(VLOOKUP(B1007,Tabla_CyP,4,FALSE),"")</f>
        <v>gl</v>
      </c>
    </row>
    <row r="1008" spans="1:7" ht="24" customHeight="1" x14ac:dyDescent="0.25">
      <c r="A1008" s="275"/>
      <c r="B1008" s="88"/>
      <c r="D1008" s="94"/>
      <c r="E1008" s="95"/>
      <c r="G1008" s="276"/>
    </row>
    <row r="1009" spans="1:123" ht="24" customHeight="1" x14ac:dyDescent="0.25">
      <c r="A1009" s="338" t="s">
        <v>507</v>
      </c>
      <c r="B1009" s="339"/>
      <c r="C1009" s="340" t="s">
        <v>0</v>
      </c>
      <c r="D1009" s="340" t="s">
        <v>27</v>
      </c>
      <c r="E1009" s="342" t="s">
        <v>28</v>
      </c>
      <c r="F1009" s="344" t="s">
        <v>29</v>
      </c>
      <c r="G1009" s="344" t="s">
        <v>30</v>
      </c>
    </row>
    <row r="1010" spans="1:123" s="94" customFormat="1" ht="24" customHeight="1" x14ac:dyDescent="0.25">
      <c r="A1010" s="99" t="s">
        <v>508</v>
      </c>
      <c r="B1010" s="99" t="s">
        <v>509</v>
      </c>
      <c r="C1010" s="341"/>
      <c r="D1010" s="341"/>
      <c r="E1010" s="343"/>
      <c r="F1010" s="345"/>
      <c r="G1010" s="345"/>
      <c r="H1010" s="224"/>
      <c r="I1010" s="224"/>
      <c r="J1010" s="224"/>
      <c r="K1010" s="224"/>
      <c r="L1010" s="224"/>
      <c r="M1010" s="224"/>
      <c r="N1010" s="224"/>
      <c r="O1010" s="224"/>
      <c r="P1010" s="224"/>
      <c r="Q1010" s="224"/>
      <c r="R1010" s="224"/>
      <c r="S1010" s="224"/>
      <c r="T1010" s="224"/>
      <c r="U1010" s="224"/>
      <c r="V1010" s="224"/>
      <c r="W1010" s="224"/>
      <c r="X1010" s="224"/>
      <c r="Y1010" s="224"/>
      <c r="Z1010" s="224"/>
      <c r="AA1010" s="224"/>
      <c r="AB1010" s="224"/>
      <c r="AC1010" s="224"/>
      <c r="AD1010" s="224"/>
      <c r="AE1010" s="224"/>
      <c r="AF1010" s="224"/>
      <c r="AG1010" s="224"/>
      <c r="AH1010" s="224"/>
      <c r="AI1010" s="224"/>
      <c r="AJ1010" s="224"/>
      <c r="AK1010" s="224"/>
      <c r="AL1010" s="224"/>
      <c r="AM1010" s="224"/>
      <c r="AN1010" s="224"/>
      <c r="AO1010" s="224"/>
      <c r="AP1010" s="224"/>
      <c r="AQ1010" s="224"/>
      <c r="AR1010" s="224"/>
      <c r="AS1010" s="224"/>
      <c r="AT1010" s="224"/>
      <c r="AU1010" s="224"/>
      <c r="AV1010" s="224"/>
      <c r="AW1010" s="224"/>
      <c r="AX1010" s="224"/>
      <c r="AY1010" s="224"/>
      <c r="AZ1010" s="224"/>
      <c r="BA1010" s="224"/>
      <c r="BB1010" s="224"/>
      <c r="BC1010" s="224"/>
      <c r="BD1010" s="224"/>
      <c r="BE1010" s="224"/>
      <c r="BF1010" s="224"/>
      <c r="BG1010" s="224"/>
      <c r="BH1010" s="224"/>
      <c r="BI1010" s="224"/>
      <c r="BJ1010" s="224"/>
      <c r="BK1010" s="224"/>
      <c r="BL1010" s="224"/>
      <c r="BM1010" s="224"/>
      <c r="BN1010" s="224"/>
      <c r="BO1010" s="224"/>
      <c r="BP1010" s="224"/>
      <c r="BQ1010" s="224"/>
      <c r="BR1010" s="224"/>
      <c r="BS1010" s="224"/>
      <c r="BT1010" s="224"/>
      <c r="BU1010" s="224"/>
      <c r="BV1010" s="224"/>
      <c r="BW1010" s="224"/>
      <c r="BX1010" s="224"/>
      <c r="BY1010" s="224"/>
      <c r="BZ1010" s="224"/>
      <c r="CA1010" s="224"/>
      <c r="CB1010" s="224"/>
      <c r="CC1010" s="224"/>
      <c r="CD1010" s="224"/>
      <c r="CE1010" s="224"/>
      <c r="CF1010" s="224"/>
      <c r="CG1010" s="224"/>
      <c r="CH1010" s="224"/>
      <c r="CI1010" s="224"/>
      <c r="CJ1010" s="224"/>
      <c r="CK1010" s="224"/>
      <c r="CL1010" s="224"/>
      <c r="CM1010" s="224"/>
      <c r="CN1010" s="224"/>
      <c r="CO1010" s="224"/>
      <c r="CP1010" s="224"/>
      <c r="CQ1010" s="224"/>
      <c r="CR1010" s="224"/>
      <c r="CS1010" s="224"/>
      <c r="CT1010" s="224"/>
      <c r="CU1010" s="224"/>
      <c r="CV1010" s="224"/>
      <c r="CW1010" s="224"/>
      <c r="CX1010" s="224"/>
      <c r="CY1010" s="224"/>
      <c r="CZ1010" s="224"/>
      <c r="DA1010" s="224"/>
      <c r="DB1010" s="224"/>
      <c r="DC1010" s="224"/>
      <c r="DD1010" s="224"/>
      <c r="DE1010" s="224"/>
      <c r="DF1010" s="224"/>
      <c r="DG1010" s="224"/>
      <c r="DH1010" s="224"/>
      <c r="DI1010" s="224"/>
      <c r="DJ1010" s="224"/>
      <c r="DK1010" s="224"/>
      <c r="DL1010" s="224"/>
      <c r="DM1010" s="224"/>
      <c r="DN1010" s="224"/>
      <c r="DO1010" s="224"/>
      <c r="DP1010" s="224"/>
      <c r="DQ1010" s="224"/>
      <c r="DR1010" s="224"/>
      <c r="DS1010" s="224"/>
    </row>
    <row r="1011" spans="1:123" ht="24" customHeight="1" x14ac:dyDescent="0.25">
      <c r="A1011" s="278"/>
      <c r="B1011" s="100"/>
      <c r="C1011" s="137" t="s">
        <v>604</v>
      </c>
      <c r="D1011" s="101"/>
      <c r="E1011" s="102"/>
      <c r="F1011" s="103"/>
      <c r="G1011" s="279"/>
    </row>
    <row r="1012" spans="1:123" s="223" customFormat="1" ht="24" customHeight="1" x14ac:dyDescent="0.25">
      <c r="A1012" s="218" t="str">
        <f t="shared" ref="A1012:A1025" si="301">IFERROR(VLOOKUP(C1012,Tabla_Insumos,4,FALSE),"")</f>
        <v/>
      </c>
      <c r="B1012" s="216" t="str">
        <f>IFERROR(VLOOKUP(C1012,Tabla_Insumos,5,FALSE),"")</f>
        <v/>
      </c>
      <c r="C1012" s="217"/>
      <c r="D1012" s="218" t="str">
        <f t="shared" ref="D1012:D1025" si="302">IFERROR(VLOOKUP(C1012,Tabla_Insumos,2,FALSE),"")</f>
        <v/>
      </c>
      <c r="E1012" s="219"/>
      <c r="F1012" s="220">
        <f t="shared" ref="F1012:F1025" si="303">IFERROR(VLOOKUP(C1012,Tabla_Insumos,3,FALSE),0)</f>
        <v>0</v>
      </c>
      <c r="G1012" s="280">
        <f>ROUND(E1012*F1012,2)</f>
        <v>0</v>
      </c>
    </row>
    <row r="1013" spans="1:123" s="223" customFormat="1" ht="24" customHeight="1" x14ac:dyDescent="0.25">
      <c r="A1013" s="218" t="str">
        <f t="shared" si="301"/>
        <v/>
      </c>
      <c r="B1013" s="216" t="str">
        <f t="shared" ref="B1013:B1025" si="304">IFERROR(VLOOKUP(C1013,Tabla_Insumos,5,FALSE),"")</f>
        <v/>
      </c>
      <c r="C1013" s="217"/>
      <c r="D1013" s="218" t="str">
        <f t="shared" si="302"/>
        <v/>
      </c>
      <c r="E1013" s="219"/>
      <c r="F1013" s="220">
        <f t="shared" si="303"/>
        <v>0</v>
      </c>
      <c r="G1013" s="280">
        <f t="shared" ref="G1013:G1025" si="305">ROUND(E1013*F1013,2)</f>
        <v>0</v>
      </c>
    </row>
    <row r="1014" spans="1:123" s="223" customFormat="1" ht="24" customHeight="1" x14ac:dyDescent="0.25">
      <c r="A1014" s="218" t="str">
        <f t="shared" si="301"/>
        <v/>
      </c>
      <c r="B1014" s="216" t="str">
        <f t="shared" si="304"/>
        <v/>
      </c>
      <c r="C1014" s="217"/>
      <c r="D1014" s="218" t="str">
        <f t="shared" si="302"/>
        <v/>
      </c>
      <c r="E1014" s="219"/>
      <c r="F1014" s="220">
        <f t="shared" si="303"/>
        <v>0</v>
      </c>
      <c r="G1014" s="280">
        <f t="shared" si="305"/>
        <v>0</v>
      </c>
    </row>
    <row r="1015" spans="1:123" s="223" customFormat="1" ht="24" customHeight="1" x14ac:dyDescent="0.25">
      <c r="A1015" s="218" t="str">
        <f t="shared" si="301"/>
        <v/>
      </c>
      <c r="B1015" s="216" t="str">
        <f t="shared" si="304"/>
        <v/>
      </c>
      <c r="C1015" s="217"/>
      <c r="D1015" s="218" t="str">
        <f t="shared" si="302"/>
        <v/>
      </c>
      <c r="E1015" s="219"/>
      <c r="F1015" s="220">
        <f t="shared" si="303"/>
        <v>0</v>
      </c>
      <c r="G1015" s="280">
        <f t="shared" si="305"/>
        <v>0</v>
      </c>
    </row>
    <row r="1016" spans="1:123" s="223" customFormat="1" ht="24" customHeight="1" x14ac:dyDescent="0.25">
      <c r="A1016" s="218" t="str">
        <f t="shared" si="301"/>
        <v/>
      </c>
      <c r="B1016" s="216" t="str">
        <f t="shared" si="304"/>
        <v/>
      </c>
      <c r="C1016" s="217"/>
      <c r="D1016" s="218" t="str">
        <f t="shared" si="302"/>
        <v/>
      </c>
      <c r="E1016" s="219"/>
      <c r="F1016" s="220">
        <f t="shared" si="303"/>
        <v>0</v>
      </c>
      <c r="G1016" s="280">
        <f t="shared" si="305"/>
        <v>0</v>
      </c>
    </row>
    <row r="1017" spans="1:123" s="223" customFormat="1" ht="24" customHeight="1" x14ac:dyDescent="0.25">
      <c r="A1017" s="218" t="str">
        <f t="shared" si="301"/>
        <v/>
      </c>
      <c r="B1017" s="216" t="str">
        <f t="shared" si="304"/>
        <v/>
      </c>
      <c r="C1017" s="217"/>
      <c r="D1017" s="218" t="str">
        <f t="shared" si="302"/>
        <v/>
      </c>
      <c r="E1017" s="219"/>
      <c r="F1017" s="220">
        <f t="shared" si="303"/>
        <v>0</v>
      </c>
      <c r="G1017" s="280">
        <f t="shared" si="305"/>
        <v>0</v>
      </c>
    </row>
    <row r="1018" spans="1:123" s="223" customFormat="1" ht="24" customHeight="1" x14ac:dyDescent="0.25">
      <c r="A1018" s="218" t="str">
        <f t="shared" si="301"/>
        <v/>
      </c>
      <c r="B1018" s="216" t="str">
        <f t="shared" si="304"/>
        <v/>
      </c>
      <c r="C1018" s="217"/>
      <c r="D1018" s="218" t="str">
        <f t="shared" si="302"/>
        <v/>
      </c>
      <c r="E1018" s="219"/>
      <c r="F1018" s="220">
        <f t="shared" si="303"/>
        <v>0</v>
      </c>
      <c r="G1018" s="280">
        <f t="shared" si="305"/>
        <v>0</v>
      </c>
    </row>
    <row r="1019" spans="1:123" s="223" customFormat="1" ht="24" customHeight="1" x14ac:dyDescent="0.25">
      <c r="A1019" s="218" t="str">
        <f t="shared" si="301"/>
        <v/>
      </c>
      <c r="B1019" s="216" t="str">
        <f t="shared" si="304"/>
        <v/>
      </c>
      <c r="C1019" s="217"/>
      <c r="D1019" s="218" t="str">
        <f t="shared" si="302"/>
        <v/>
      </c>
      <c r="E1019" s="219"/>
      <c r="F1019" s="220">
        <f t="shared" si="303"/>
        <v>0</v>
      </c>
      <c r="G1019" s="280">
        <f t="shared" si="305"/>
        <v>0</v>
      </c>
    </row>
    <row r="1020" spans="1:123" s="223" customFormat="1" ht="24" customHeight="1" x14ac:dyDescent="0.25">
      <c r="A1020" s="218" t="str">
        <f t="shared" si="301"/>
        <v/>
      </c>
      <c r="B1020" s="216" t="str">
        <f t="shared" si="304"/>
        <v/>
      </c>
      <c r="C1020" s="217"/>
      <c r="D1020" s="218" t="str">
        <f t="shared" si="302"/>
        <v/>
      </c>
      <c r="E1020" s="219"/>
      <c r="F1020" s="220">
        <f t="shared" si="303"/>
        <v>0</v>
      </c>
      <c r="G1020" s="280">
        <f t="shared" si="305"/>
        <v>0</v>
      </c>
    </row>
    <row r="1021" spans="1:123" s="223" customFormat="1" ht="24" customHeight="1" x14ac:dyDescent="0.25">
      <c r="A1021" s="218" t="str">
        <f t="shared" si="301"/>
        <v/>
      </c>
      <c r="B1021" s="216" t="str">
        <f t="shared" si="304"/>
        <v/>
      </c>
      <c r="C1021" s="217"/>
      <c r="D1021" s="218" t="str">
        <f t="shared" si="302"/>
        <v/>
      </c>
      <c r="E1021" s="219"/>
      <c r="F1021" s="220">
        <f t="shared" si="303"/>
        <v>0</v>
      </c>
      <c r="G1021" s="280">
        <f t="shared" si="305"/>
        <v>0</v>
      </c>
    </row>
    <row r="1022" spans="1:123" s="223" customFormat="1" ht="24" customHeight="1" x14ac:dyDescent="0.25">
      <c r="A1022" s="218" t="str">
        <f t="shared" si="301"/>
        <v/>
      </c>
      <c r="B1022" s="216" t="str">
        <f t="shared" si="304"/>
        <v/>
      </c>
      <c r="C1022" s="217"/>
      <c r="D1022" s="218" t="str">
        <f t="shared" si="302"/>
        <v/>
      </c>
      <c r="E1022" s="219"/>
      <c r="F1022" s="220">
        <f t="shared" si="303"/>
        <v>0</v>
      </c>
      <c r="G1022" s="280">
        <f t="shared" si="305"/>
        <v>0</v>
      </c>
    </row>
    <row r="1023" spans="1:123" s="223" customFormat="1" ht="24" customHeight="1" x14ac:dyDescent="0.25">
      <c r="A1023" s="218" t="str">
        <f t="shared" si="301"/>
        <v/>
      </c>
      <c r="B1023" s="216" t="str">
        <f t="shared" si="304"/>
        <v/>
      </c>
      <c r="C1023" s="217"/>
      <c r="D1023" s="218" t="str">
        <f t="shared" si="302"/>
        <v/>
      </c>
      <c r="E1023" s="219"/>
      <c r="F1023" s="220">
        <f t="shared" si="303"/>
        <v>0</v>
      </c>
      <c r="G1023" s="280">
        <f t="shared" si="305"/>
        <v>0</v>
      </c>
    </row>
    <row r="1024" spans="1:123" s="223" customFormat="1" ht="24" customHeight="1" x14ac:dyDescent="0.25">
      <c r="A1024" s="218" t="str">
        <f t="shared" si="301"/>
        <v/>
      </c>
      <c r="B1024" s="216" t="str">
        <f t="shared" si="304"/>
        <v/>
      </c>
      <c r="C1024" s="217"/>
      <c r="D1024" s="218" t="str">
        <f t="shared" si="302"/>
        <v/>
      </c>
      <c r="E1024" s="219"/>
      <c r="F1024" s="220">
        <f t="shared" si="303"/>
        <v>0</v>
      </c>
      <c r="G1024" s="280">
        <f t="shared" si="305"/>
        <v>0</v>
      </c>
    </row>
    <row r="1025" spans="1:7" s="223" customFormat="1" ht="24" customHeight="1" x14ac:dyDescent="0.25">
      <c r="A1025" s="218" t="str">
        <f t="shared" si="301"/>
        <v/>
      </c>
      <c r="B1025" s="216" t="str">
        <f t="shared" si="304"/>
        <v/>
      </c>
      <c r="C1025" s="217"/>
      <c r="D1025" s="218" t="str">
        <f t="shared" si="302"/>
        <v/>
      </c>
      <c r="E1025" s="219"/>
      <c r="F1025" s="221">
        <f t="shared" si="303"/>
        <v>0</v>
      </c>
      <c r="G1025" s="280">
        <f t="shared" si="305"/>
        <v>0</v>
      </c>
    </row>
    <row r="1026" spans="1:7" ht="24" customHeight="1" x14ac:dyDescent="0.25">
      <c r="A1026" s="281"/>
      <c r="D1026" s="94"/>
      <c r="E1026" s="95"/>
      <c r="F1026" s="267" t="s">
        <v>31</v>
      </c>
      <c r="G1026" s="282">
        <f>SUBTOTAL(9,G1012:G1025)</f>
        <v>0</v>
      </c>
    </row>
    <row r="1027" spans="1:7" ht="24" customHeight="1" x14ac:dyDescent="0.25">
      <c r="A1027" s="281"/>
      <c r="C1027" s="104" t="s">
        <v>605</v>
      </c>
      <c r="D1027" s="94"/>
      <c r="E1027" s="95"/>
      <c r="G1027" s="283"/>
    </row>
    <row r="1028" spans="1:7" s="223" customFormat="1" ht="24" customHeight="1" x14ac:dyDescent="0.25">
      <c r="A1028" s="218" t="str">
        <f t="shared" ref="A1028:A1035" si="306">IFERROR(VLOOKUP(C1028,Tabla_Insumos,4,FALSE),"")</f>
        <v/>
      </c>
      <c r="B1028" s="216">
        <f t="shared" ref="B1028:B1035" si="307">IFERROR(VLOOKUP(A1028,Tabla_Indices,5,FALSE),"")</f>
        <v>0</v>
      </c>
      <c r="C1028" s="217"/>
      <c r="D1028" s="218" t="str">
        <f t="shared" ref="D1028:D1035" si="308">IFERROR(VLOOKUP(C1028,Tabla_Insumos,2,FALSE),"")</f>
        <v/>
      </c>
      <c r="E1028" s="219"/>
      <c r="F1028" s="222">
        <f t="shared" ref="F1028:F1035" si="309">IFERROR(VLOOKUP(C1028,Tabla_Insumos,3,FALSE),0)</f>
        <v>0</v>
      </c>
      <c r="G1028" s="280">
        <f>ROUND(E1028*F1028,2)</f>
        <v>0</v>
      </c>
    </row>
    <row r="1029" spans="1:7" s="223" customFormat="1" ht="24" customHeight="1" x14ac:dyDescent="0.25">
      <c r="A1029" s="218" t="str">
        <f t="shared" si="306"/>
        <v/>
      </c>
      <c r="B1029" s="216">
        <f t="shared" si="307"/>
        <v>0</v>
      </c>
      <c r="C1029" s="217"/>
      <c r="D1029" s="218" t="str">
        <f t="shared" si="308"/>
        <v/>
      </c>
      <c r="E1029" s="219"/>
      <c r="F1029" s="222">
        <f t="shared" si="309"/>
        <v>0</v>
      </c>
      <c r="G1029" s="280">
        <f>ROUND(E1029*F1029,2)</f>
        <v>0</v>
      </c>
    </row>
    <row r="1030" spans="1:7" s="223" customFormat="1" ht="24" customHeight="1" x14ac:dyDescent="0.25">
      <c r="A1030" s="218" t="str">
        <f t="shared" si="306"/>
        <v/>
      </c>
      <c r="B1030" s="216">
        <f t="shared" si="307"/>
        <v>0</v>
      </c>
      <c r="C1030" s="217"/>
      <c r="D1030" s="218" t="str">
        <f t="shared" si="308"/>
        <v/>
      </c>
      <c r="E1030" s="219"/>
      <c r="F1030" s="222">
        <f t="shared" si="309"/>
        <v>0</v>
      </c>
      <c r="G1030" s="280">
        <f t="shared" ref="G1030:G1035" si="310">ROUND(E1030*F1030,2)</f>
        <v>0</v>
      </c>
    </row>
    <row r="1031" spans="1:7" s="223" customFormat="1" ht="24" customHeight="1" x14ac:dyDescent="0.25">
      <c r="A1031" s="218" t="str">
        <f t="shared" si="306"/>
        <v/>
      </c>
      <c r="B1031" s="216">
        <f t="shared" si="307"/>
        <v>0</v>
      </c>
      <c r="C1031" s="217"/>
      <c r="D1031" s="218" t="str">
        <f t="shared" si="308"/>
        <v/>
      </c>
      <c r="E1031" s="219"/>
      <c r="F1031" s="222">
        <f t="shared" si="309"/>
        <v>0</v>
      </c>
      <c r="G1031" s="280">
        <f t="shared" si="310"/>
        <v>0</v>
      </c>
    </row>
    <row r="1032" spans="1:7" s="223" customFormat="1" ht="24" customHeight="1" x14ac:dyDescent="0.25">
      <c r="A1032" s="218" t="str">
        <f t="shared" si="306"/>
        <v/>
      </c>
      <c r="B1032" s="216">
        <f t="shared" si="307"/>
        <v>0</v>
      </c>
      <c r="C1032" s="217"/>
      <c r="D1032" s="218" t="str">
        <f t="shared" si="308"/>
        <v/>
      </c>
      <c r="E1032" s="219"/>
      <c r="F1032" s="220">
        <f t="shared" si="309"/>
        <v>0</v>
      </c>
      <c r="G1032" s="280">
        <f t="shared" si="310"/>
        <v>0</v>
      </c>
    </row>
    <row r="1033" spans="1:7" s="223" customFormat="1" ht="24" customHeight="1" x14ac:dyDescent="0.25">
      <c r="A1033" s="218" t="str">
        <f t="shared" si="306"/>
        <v/>
      </c>
      <c r="B1033" s="216">
        <f t="shared" si="307"/>
        <v>0</v>
      </c>
      <c r="C1033" s="217"/>
      <c r="D1033" s="218" t="str">
        <f t="shared" si="308"/>
        <v/>
      </c>
      <c r="E1033" s="219"/>
      <c r="F1033" s="220">
        <f t="shared" si="309"/>
        <v>0</v>
      </c>
      <c r="G1033" s="280">
        <f t="shared" si="310"/>
        <v>0</v>
      </c>
    </row>
    <row r="1034" spans="1:7" s="223" customFormat="1" ht="24" customHeight="1" x14ac:dyDescent="0.25">
      <c r="A1034" s="218" t="str">
        <f t="shared" si="306"/>
        <v/>
      </c>
      <c r="B1034" s="216">
        <f t="shared" si="307"/>
        <v>0</v>
      </c>
      <c r="C1034" s="217"/>
      <c r="D1034" s="218" t="str">
        <f t="shared" si="308"/>
        <v/>
      </c>
      <c r="E1034" s="219"/>
      <c r="F1034" s="220">
        <f t="shared" si="309"/>
        <v>0</v>
      </c>
      <c r="G1034" s="280">
        <f t="shared" si="310"/>
        <v>0</v>
      </c>
    </row>
    <row r="1035" spans="1:7" s="223" customFormat="1" ht="24" customHeight="1" x14ac:dyDescent="0.25">
      <c r="A1035" s="218" t="str">
        <f t="shared" si="306"/>
        <v/>
      </c>
      <c r="B1035" s="216">
        <f t="shared" si="307"/>
        <v>0</v>
      </c>
      <c r="C1035" s="217"/>
      <c r="D1035" s="218" t="str">
        <f t="shared" si="308"/>
        <v/>
      </c>
      <c r="E1035" s="219"/>
      <c r="F1035" s="220">
        <f t="shared" si="309"/>
        <v>0</v>
      </c>
      <c r="G1035" s="280">
        <f t="shared" si="310"/>
        <v>0</v>
      </c>
    </row>
    <row r="1036" spans="1:7" ht="24" customHeight="1" x14ac:dyDescent="0.25">
      <c r="A1036" s="281"/>
      <c r="D1036" s="94"/>
      <c r="E1036" s="95"/>
      <c r="F1036" s="267" t="s">
        <v>32</v>
      </c>
      <c r="G1036" s="282">
        <f>SUBTOTAL(9,G1028:G1035)</f>
        <v>0</v>
      </c>
    </row>
    <row r="1037" spans="1:7" ht="24" customHeight="1" x14ac:dyDescent="0.25">
      <c r="A1037" s="281"/>
      <c r="C1037" s="104" t="s">
        <v>606</v>
      </c>
      <c r="D1037" s="94"/>
      <c r="E1037" s="95"/>
      <c r="G1037" s="283"/>
    </row>
    <row r="1038" spans="1:7" s="223" customFormat="1" ht="24" customHeight="1" x14ac:dyDescent="0.25">
      <c r="A1038" s="218" t="str">
        <f t="shared" ref="A1038:A1046" si="311">IFERROR(VLOOKUP(C1038,Tabla_Insumos,4,FALSE),"")</f>
        <v/>
      </c>
      <c r="B1038" s="216" t="str">
        <f t="shared" ref="B1038:B1046" si="312">IFERROR(VLOOKUP(C1038,Tabla_Insumos,5,FALSE),"")</f>
        <v/>
      </c>
      <c r="C1038" s="217"/>
      <c r="D1038" s="218" t="str">
        <f t="shared" ref="D1038:D1046" si="313">IFERROR(VLOOKUP(C1038,Tabla_Insumos,2,FALSE),"")</f>
        <v/>
      </c>
      <c r="E1038" s="219"/>
      <c r="F1038" s="220">
        <f t="shared" ref="F1038:F1046" si="314">IFERROR(VLOOKUP(C1038,Tabla_Insumos,3,FALSE),0)</f>
        <v>0</v>
      </c>
      <c r="G1038" s="280">
        <f t="shared" ref="G1038:G1046" si="315">ROUND(E1038*F1038,2)</f>
        <v>0</v>
      </c>
    </row>
    <row r="1039" spans="1:7" s="223" customFormat="1" ht="24" customHeight="1" x14ac:dyDescent="0.25">
      <c r="A1039" s="218" t="str">
        <f t="shared" si="311"/>
        <v/>
      </c>
      <c r="B1039" s="216" t="str">
        <f t="shared" si="312"/>
        <v/>
      </c>
      <c r="C1039" s="217"/>
      <c r="D1039" s="218" t="str">
        <f t="shared" si="313"/>
        <v/>
      </c>
      <c r="E1039" s="219"/>
      <c r="F1039" s="220">
        <f t="shared" si="314"/>
        <v>0</v>
      </c>
      <c r="G1039" s="280">
        <f t="shared" si="315"/>
        <v>0</v>
      </c>
    </row>
    <row r="1040" spans="1:7" s="223" customFormat="1" ht="24" customHeight="1" x14ac:dyDescent="0.25">
      <c r="A1040" s="218" t="str">
        <f t="shared" si="311"/>
        <v/>
      </c>
      <c r="B1040" s="216" t="str">
        <f t="shared" si="312"/>
        <v/>
      </c>
      <c r="C1040" s="217"/>
      <c r="D1040" s="218" t="str">
        <f t="shared" si="313"/>
        <v/>
      </c>
      <c r="E1040" s="219"/>
      <c r="F1040" s="220">
        <f t="shared" si="314"/>
        <v>0</v>
      </c>
      <c r="G1040" s="280">
        <f t="shared" si="315"/>
        <v>0</v>
      </c>
    </row>
    <row r="1041" spans="1:7" s="223" customFormat="1" ht="24" customHeight="1" x14ac:dyDescent="0.25">
      <c r="A1041" s="218" t="str">
        <f t="shared" si="311"/>
        <v/>
      </c>
      <c r="B1041" s="216" t="str">
        <f t="shared" si="312"/>
        <v/>
      </c>
      <c r="C1041" s="217"/>
      <c r="D1041" s="218" t="str">
        <f t="shared" si="313"/>
        <v/>
      </c>
      <c r="E1041" s="219"/>
      <c r="F1041" s="220">
        <f t="shared" si="314"/>
        <v>0</v>
      </c>
      <c r="G1041" s="280">
        <f t="shared" si="315"/>
        <v>0</v>
      </c>
    </row>
    <row r="1042" spans="1:7" s="223" customFormat="1" ht="24" customHeight="1" x14ac:dyDescent="0.25">
      <c r="A1042" s="218" t="str">
        <f t="shared" si="311"/>
        <v/>
      </c>
      <c r="B1042" s="216" t="str">
        <f t="shared" si="312"/>
        <v/>
      </c>
      <c r="C1042" s="217"/>
      <c r="D1042" s="218" t="str">
        <f t="shared" si="313"/>
        <v/>
      </c>
      <c r="E1042" s="219"/>
      <c r="F1042" s="220">
        <f t="shared" si="314"/>
        <v>0</v>
      </c>
      <c r="G1042" s="280">
        <f t="shared" si="315"/>
        <v>0</v>
      </c>
    </row>
    <row r="1043" spans="1:7" s="223" customFormat="1" ht="24" customHeight="1" x14ac:dyDescent="0.25">
      <c r="A1043" s="218" t="str">
        <f t="shared" si="311"/>
        <v/>
      </c>
      <c r="B1043" s="216" t="str">
        <f t="shared" si="312"/>
        <v/>
      </c>
      <c r="C1043" s="217"/>
      <c r="D1043" s="218" t="str">
        <f t="shared" si="313"/>
        <v/>
      </c>
      <c r="E1043" s="219"/>
      <c r="F1043" s="220">
        <f t="shared" si="314"/>
        <v>0</v>
      </c>
      <c r="G1043" s="280">
        <f t="shared" si="315"/>
        <v>0</v>
      </c>
    </row>
    <row r="1044" spans="1:7" s="223" customFormat="1" ht="24" customHeight="1" x14ac:dyDescent="0.25">
      <c r="A1044" s="218" t="str">
        <f t="shared" si="311"/>
        <v/>
      </c>
      <c r="B1044" s="216" t="str">
        <f t="shared" si="312"/>
        <v/>
      </c>
      <c r="C1044" s="217"/>
      <c r="D1044" s="218" t="str">
        <f t="shared" si="313"/>
        <v/>
      </c>
      <c r="E1044" s="219"/>
      <c r="F1044" s="220">
        <f t="shared" si="314"/>
        <v>0</v>
      </c>
      <c r="G1044" s="280">
        <f t="shared" si="315"/>
        <v>0</v>
      </c>
    </row>
    <row r="1045" spans="1:7" s="223" customFormat="1" ht="24" customHeight="1" x14ac:dyDescent="0.25">
      <c r="A1045" s="218" t="str">
        <f t="shared" si="311"/>
        <v/>
      </c>
      <c r="B1045" s="216" t="str">
        <f t="shared" si="312"/>
        <v/>
      </c>
      <c r="C1045" s="217"/>
      <c r="D1045" s="218" t="str">
        <f t="shared" si="313"/>
        <v/>
      </c>
      <c r="E1045" s="219"/>
      <c r="F1045" s="220">
        <f t="shared" si="314"/>
        <v>0</v>
      </c>
      <c r="G1045" s="280">
        <f t="shared" si="315"/>
        <v>0</v>
      </c>
    </row>
    <row r="1046" spans="1:7" s="223" customFormat="1" ht="24" customHeight="1" x14ac:dyDescent="0.25">
      <c r="A1046" s="218" t="str">
        <f t="shared" si="311"/>
        <v/>
      </c>
      <c r="B1046" s="216" t="str">
        <f t="shared" si="312"/>
        <v/>
      </c>
      <c r="C1046" s="217"/>
      <c r="D1046" s="218" t="str">
        <f t="shared" si="313"/>
        <v/>
      </c>
      <c r="E1046" s="219"/>
      <c r="F1046" s="220">
        <f t="shared" si="314"/>
        <v>0</v>
      </c>
      <c r="G1046" s="280">
        <f t="shared" si="315"/>
        <v>0</v>
      </c>
    </row>
    <row r="1047" spans="1:7" ht="24" customHeight="1" x14ac:dyDescent="0.25">
      <c r="A1047" s="284"/>
      <c r="B1047" s="94"/>
      <c r="D1047" s="94"/>
      <c r="E1047" s="95"/>
      <c r="F1047" s="267" t="s">
        <v>33</v>
      </c>
      <c r="G1047" s="282">
        <f>SUBTOTAL(9,G1038:G1046)</f>
        <v>0</v>
      </c>
    </row>
    <row r="1048" spans="1:7" ht="24" customHeight="1" x14ac:dyDescent="0.25">
      <c r="A1048" s="285"/>
      <c r="B1048" s="94"/>
      <c r="D1048" s="94"/>
      <c r="E1048" s="95"/>
      <c r="G1048" s="283"/>
    </row>
    <row r="1049" spans="1:7" ht="24" customHeight="1" x14ac:dyDescent="0.25">
      <c r="A1049" s="286" t="str">
        <f>B1007</f>
        <v>3.9</v>
      </c>
      <c r="B1049" s="287" t="str">
        <f>C1007</f>
        <v>Desarrollo Primario de la Perforación</v>
      </c>
      <c r="C1049" s="101"/>
      <c r="D1049" s="101" t="s">
        <v>34</v>
      </c>
      <c r="E1049" s="102"/>
      <c r="F1049" s="289" t="s">
        <v>35</v>
      </c>
      <c r="G1049" s="288">
        <f>SUBTOTAL(9,G1012:G1048)</f>
        <v>0</v>
      </c>
    </row>
    <row r="1051" spans="1:7" ht="24" customHeight="1" x14ac:dyDescent="0.25">
      <c r="A1051" s="268" t="s">
        <v>37</v>
      </c>
      <c r="B1051" s="269"/>
      <c r="C1051" s="269"/>
      <c r="D1051" s="269"/>
      <c r="E1051" s="269"/>
      <c r="F1051" s="269"/>
      <c r="G1051" s="270"/>
    </row>
    <row r="1052" spans="1:7" ht="24" customHeight="1" x14ac:dyDescent="0.25">
      <c r="A1052" s="271" t="s">
        <v>602</v>
      </c>
      <c r="B1052" s="90" t="str">
        <f>Comitente</f>
        <v>SUBSECRETARIA DE ARQUITECTURA</v>
      </c>
      <c r="C1052" s="86"/>
      <c r="D1052" s="91"/>
      <c r="E1052" s="91"/>
      <c r="F1052" s="92"/>
      <c r="G1052" s="272"/>
    </row>
    <row r="1053" spans="1:7" ht="24" customHeight="1" x14ac:dyDescent="0.25">
      <c r="A1053" s="271" t="s">
        <v>603</v>
      </c>
      <c r="B1053" s="90">
        <f>Contratista</f>
        <v>0</v>
      </c>
      <c r="C1053" s="87"/>
      <c r="D1053" s="87"/>
      <c r="E1053" s="87"/>
      <c r="F1053" s="93"/>
      <c r="G1053" s="273"/>
    </row>
    <row r="1054" spans="1:7" ht="24" customHeight="1" x14ac:dyDescent="0.25">
      <c r="A1054" s="271" t="s">
        <v>24</v>
      </c>
      <c r="B1054" s="90" t="str">
        <f>Obra</f>
        <v>PERFORACION DE POZO DE AGUA Y CONST. DE SALA DE BOMBA ESC. AGROIND. 25 DE MAYO</v>
      </c>
      <c r="C1054" s="87"/>
      <c r="D1054" s="87"/>
      <c r="E1054" s="87"/>
      <c r="F1054" s="93" t="s">
        <v>38</v>
      </c>
      <c r="G1054" s="274">
        <f>Fecha_Base</f>
        <v>0</v>
      </c>
    </row>
    <row r="1055" spans="1:7" ht="24" customHeight="1" x14ac:dyDescent="0.25">
      <c r="A1055" s="275" t="s">
        <v>601</v>
      </c>
      <c r="B1055" s="88" t="str">
        <f>Ubicación</f>
        <v>Calle San Martin s/n - 25 de Mayo</v>
      </c>
      <c r="C1055" s="88"/>
      <c r="D1055" s="94"/>
      <c r="E1055" s="95"/>
      <c r="G1055" s="276"/>
    </row>
    <row r="1056" spans="1:7" ht="24" customHeight="1" x14ac:dyDescent="0.25">
      <c r="A1056" s="275" t="s">
        <v>39</v>
      </c>
      <c r="B1056" s="97">
        <f>IFERROR(VALUE(LEFT(B1057,FIND(".",B1057)-1)),"")</f>
        <v>4</v>
      </c>
      <c r="C1056" s="89" t="str">
        <f>IFERROR(VLOOKUP(B1056,Tabla_CyP,2,FALSE),"")</f>
        <v/>
      </c>
      <c r="E1056" s="95"/>
      <c r="G1056" s="276"/>
    </row>
    <row r="1057" spans="1:123" ht="24" customHeight="1" x14ac:dyDescent="0.25">
      <c r="A1057" s="275" t="s">
        <v>25</v>
      </c>
      <c r="B1057" s="98" t="str">
        <f>IFERROR(VLOOKUP(COUNTIF($A$1:A1057,"ANALISIS DE PRECIOS"),Tabla_NumeroItem,2,FALSE),"")</f>
        <v>4.1</v>
      </c>
      <c r="C1057" s="89" t="str">
        <f>IFERROR(VLOOKUP(B1057,Tabla_CyP,2,FALSE),"")</f>
        <v>Ensayo de caudales variables</v>
      </c>
      <c r="D1057" s="94"/>
      <c r="E1057" s="95"/>
      <c r="F1057" s="93" t="s">
        <v>26</v>
      </c>
      <c r="G1057" s="277" t="str">
        <f>IFERROR(VLOOKUP(B1057,Tabla_CyP,4,FALSE),"")</f>
        <v>gl</v>
      </c>
    </row>
    <row r="1058" spans="1:123" ht="24" customHeight="1" x14ac:dyDescent="0.25">
      <c r="A1058" s="275"/>
      <c r="B1058" s="88"/>
      <c r="D1058" s="94"/>
      <c r="E1058" s="95"/>
      <c r="G1058" s="276"/>
    </row>
    <row r="1059" spans="1:123" ht="24" customHeight="1" x14ac:dyDescent="0.25">
      <c r="A1059" s="338" t="s">
        <v>507</v>
      </c>
      <c r="B1059" s="339"/>
      <c r="C1059" s="340" t="s">
        <v>0</v>
      </c>
      <c r="D1059" s="340" t="s">
        <v>27</v>
      </c>
      <c r="E1059" s="342" t="s">
        <v>28</v>
      </c>
      <c r="F1059" s="344" t="s">
        <v>29</v>
      </c>
      <c r="G1059" s="344" t="s">
        <v>30</v>
      </c>
    </row>
    <row r="1060" spans="1:123" s="94" customFormat="1" ht="24" customHeight="1" x14ac:dyDescent="0.25">
      <c r="A1060" s="99" t="s">
        <v>508</v>
      </c>
      <c r="B1060" s="99" t="s">
        <v>509</v>
      </c>
      <c r="C1060" s="341"/>
      <c r="D1060" s="341"/>
      <c r="E1060" s="343"/>
      <c r="F1060" s="345"/>
      <c r="G1060" s="345"/>
      <c r="H1060" s="224"/>
      <c r="I1060" s="224"/>
      <c r="J1060" s="224"/>
      <c r="K1060" s="224"/>
      <c r="L1060" s="224"/>
      <c r="M1060" s="224"/>
      <c r="N1060" s="224"/>
      <c r="O1060" s="224"/>
      <c r="P1060" s="224"/>
      <c r="Q1060" s="224"/>
      <c r="R1060" s="224"/>
      <c r="S1060" s="224"/>
      <c r="T1060" s="224"/>
      <c r="U1060" s="224"/>
      <c r="V1060" s="224"/>
      <c r="W1060" s="224"/>
      <c r="X1060" s="224"/>
      <c r="Y1060" s="224"/>
      <c r="Z1060" s="224"/>
      <c r="AA1060" s="224"/>
      <c r="AB1060" s="224"/>
      <c r="AC1060" s="224"/>
      <c r="AD1060" s="224"/>
      <c r="AE1060" s="224"/>
      <c r="AF1060" s="224"/>
      <c r="AG1060" s="224"/>
      <c r="AH1060" s="224"/>
      <c r="AI1060" s="224"/>
      <c r="AJ1060" s="224"/>
      <c r="AK1060" s="224"/>
      <c r="AL1060" s="224"/>
      <c r="AM1060" s="224"/>
      <c r="AN1060" s="224"/>
      <c r="AO1060" s="224"/>
      <c r="AP1060" s="224"/>
      <c r="AQ1060" s="224"/>
      <c r="AR1060" s="224"/>
      <c r="AS1060" s="224"/>
      <c r="AT1060" s="224"/>
      <c r="AU1060" s="224"/>
      <c r="AV1060" s="224"/>
      <c r="AW1060" s="224"/>
      <c r="AX1060" s="224"/>
      <c r="AY1060" s="224"/>
      <c r="AZ1060" s="224"/>
      <c r="BA1060" s="224"/>
      <c r="BB1060" s="224"/>
      <c r="BC1060" s="224"/>
      <c r="BD1060" s="224"/>
      <c r="BE1060" s="224"/>
      <c r="BF1060" s="224"/>
      <c r="BG1060" s="224"/>
      <c r="BH1060" s="224"/>
      <c r="BI1060" s="224"/>
      <c r="BJ1060" s="224"/>
      <c r="BK1060" s="224"/>
      <c r="BL1060" s="224"/>
      <c r="BM1060" s="224"/>
      <c r="BN1060" s="224"/>
      <c r="BO1060" s="224"/>
      <c r="BP1060" s="224"/>
      <c r="BQ1060" s="224"/>
      <c r="BR1060" s="224"/>
      <c r="BS1060" s="224"/>
      <c r="BT1060" s="224"/>
      <c r="BU1060" s="224"/>
      <c r="BV1060" s="224"/>
      <c r="BW1060" s="224"/>
      <c r="BX1060" s="224"/>
      <c r="BY1060" s="224"/>
      <c r="BZ1060" s="224"/>
      <c r="CA1060" s="224"/>
      <c r="CB1060" s="224"/>
      <c r="CC1060" s="224"/>
      <c r="CD1060" s="224"/>
      <c r="CE1060" s="224"/>
      <c r="CF1060" s="224"/>
      <c r="CG1060" s="224"/>
      <c r="CH1060" s="224"/>
      <c r="CI1060" s="224"/>
      <c r="CJ1060" s="224"/>
      <c r="CK1060" s="224"/>
      <c r="CL1060" s="224"/>
      <c r="CM1060" s="224"/>
      <c r="CN1060" s="224"/>
      <c r="CO1060" s="224"/>
      <c r="CP1060" s="224"/>
      <c r="CQ1060" s="224"/>
      <c r="CR1060" s="224"/>
      <c r="CS1060" s="224"/>
      <c r="CT1060" s="224"/>
      <c r="CU1060" s="224"/>
      <c r="CV1060" s="224"/>
      <c r="CW1060" s="224"/>
      <c r="CX1060" s="224"/>
      <c r="CY1060" s="224"/>
      <c r="CZ1060" s="224"/>
      <c r="DA1060" s="224"/>
      <c r="DB1060" s="224"/>
      <c r="DC1060" s="224"/>
      <c r="DD1060" s="224"/>
      <c r="DE1060" s="224"/>
      <c r="DF1060" s="224"/>
      <c r="DG1060" s="224"/>
      <c r="DH1060" s="224"/>
      <c r="DI1060" s="224"/>
      <c r="DJ1060" s="224"/>
      <c r="DK1060" s="224"/>
      <c r="DL1060" s="224"/>
      <c r="DM1060" s="224"/>
      <c r="DN1060" s="224"/>
      <c r="DO1060" s="224"/>
      <c r="DP1060" s="224"/>
      <c r="DQ1060" s="224"/>
      <c r="DR1060" s="224"/>
      <c r="DS1060" s="224"/>
    </row>
    <row r="1061" spans="1:123" ht="24" customHeight="1" x14ac:dyDescent="0.25">
      <c r="A1061" s="278"/>
      <c r="B1061" s="100"/>
      <c r="C1061" s="137" t="s">
        <v>604</v>
      </c>
      <c r="D1061" s="101"/>
      <c r="E1061" s="102"/>
      <c r="F1061" s="103"/>
      <c r="G1061" s="279"/>
    </row>
    <row r="1062" spans="1:123" s="223" customFormat="1" ht="24" customHeight="1" x14ac:dyDescent="0.25">
      <c r="A1062" s="218" t="str">
        <f t="shared" ref="A1062:A1075" si="316">IFERROR(VLOOKUP(C1062,Tabla_Insumos,4,FALSE),"")</f>
        <v/>
      </c>
      <c r="B1062" s="216" t="str">
        <f>IFERROR(VLOOKUP(C1062,Tabla_Insumos,5,FALSE),"")</f>
        <v/>
      </c>
      <c r="C1062" s="217"/>
      <c r="D1062" s="218" t="str">
        <f t="shared" ref="D1062:D1075" si="317">IFERROR(VLOOKUP(C1062,Tabla_Insumos,2,FALSE),"")</f>
        <v/>
      </c>
      <c r="E1062" s="219"/>
      <c r="F1062" s="220">
        <f t="shared" ref="F1062:F1075" si="318">IFERROR(VLOOKUP(C1062,Tabla_Insumos,3,FALSE),0)</f>
        <v>0</v>
      </c>
      <c r="G1062" s="280">
        <f>ROUND(E1062*F1062,2)</f>
        <v>0</v>
      </c>
    </row>
    <row r="1063" spans="1:123" s="223" customFormat="1" ht="24" customHeight="1" x14ac:dyDescent="0.25">
      <c r="A1063" s="218" t="str">
        <f t="shared" si="316"/>
        <v/>
      </c>
      <c r="B1063" s="216" t="str">
        <f t="shared" ref="B1063:B1075" si="319">IFERROR(VLOOKUP(C1063,Tabla_Insumos,5,FALSE),"")</f>
        <v/>
      </c>
      <c r="C1063" s="217"/>
      <c r="D1063" s="218" t="str">
        <f t="shared" si="317"/>
        <v/>
      </c>
      <c r="E1063" s="219"/>
      <c r="F1063" s="220">
        <f t="shared" si="318"/>
        <v>0</v>
      </c>
      <c r="G1063" s="280">
        <f t="shared" ref="G1063:G1075" si="320">ROUND(E1063*F1063,2)</f>
        <v>0</v>
      </c>
    </row>
    <row r="1064" spans="1:123" s="223" customFormat="1" ht="24" customHeight="1" x14ac:dyDescent="0.25">
      <c r="A1064" s="218" t="str">
        <f t="shared" si="316"/>
        <v/>
      </c>
      <c r="B1064" s="216" t="str">
        <f t="shared" si="319"/>
        <v/>
      </c>
      <c r="C1064" s="217"/>
      <c r="D1064" s="218" t="str">
        <f t="shared" si="317"/>
        <v/>
      </c>
      <c r="E1064" s="219"/>
      <c r="F1064" s="220">
        <f t="shared" si="318"/>
        <v>0</v>
      </c>
      <c r="G1064" s="280">
        <f t="shared" si="320"/>
        <v>0</v>
      </c>
    </row>
    <row r="1065" spans="1:123" s="223" customFormat="1" ht="24" customHeight="1" x14ac:dyDescent="0.25">
      <c r="A1065" s="218" t="str">
        <f t="shared" si="316"/>
        <v/>
      </c>
      <c r="B1065" s="216" t="str">
        <f t="shared" si="319"/>
        <v/>
      </c>
      <c r="C1065" s="217"/>
      <c r="D1065" s="218" t="str">
        <f t="shared" si="317"/>
        <v/>
      </c>
      <c r="E1065" s="219"/>
      <c r="F1065" s="220">
        <f t="shared" si="318"/>
        <v>0</v>
      </c>
      <c r="G1065" s="280">
        <f t="shared" si="320"/>
        <v>0</v>
      </c>
    </row>
    <row r="1066" spans="1:123" s="223" customFormat="1" ht="24" customHeight="1" x14ac:dyDescent="0.25">
      <c r="A1066" s="218" t="str">
        <f t="shared" si="316"/>
        <v/>
      </c>
      <c r="B1066" s="216" t="str">
        <f t="shared" si="319"/>
        <v/>
      </c>
      <c r="C1066" s="217"/>
      <c r="D1066" s="218" t="str">
        <f t="shared" si="317"/>
        <v/>
      </c>
      <c r="E1066" s="219"/>
      <c r="F1066" s="220">
        <f t="shared" si="318"/>
        <v>0</v>
      </c>
      <c r="G1066" s="280">
        <f t="shared" si="320"/>
        <v>0</v>
      </c>
    </row>
    <row r="1067" spans="1:123" s="223" customFormat="1" ht="24" customHeight="1" x14ac:dyDescent="0.25">
      <c r="A1067" s="218" t="str">
        <f t="shared" si="316"/>
        <v/>
      </c>
      <c r="B1067" s="216" t="str">
        <f t="shared" si="319"/>
        <v/>
      </c>
      <c r="C1067" s="217"/>
      <c r="D1067" s="218" t="str">
        <f t="shared" si="317"/>
        <v/>
      </c>
      <c r="E1067" s="219"/>
      <c r="F1067" s="220">
        <f t="shared" si="318"/>
        <v>0</v>
      </c>
      <c r="G1067" s="280">
        <f t="shared" si="320"/>
        <v>0</v>
      </c>
    </row>
    <row r="1068" spans="1:123" s="223" customFormat="1" ht="24" customHeight="1" x14ac:dyDescent="0.25">
      <c r="A1068" s="218" t="str">
        <f t="shared" si="316"/>
        <v/>
      </c>
      <c r="B1068" s="216" t="str">
        <f t="shared" si="319"/>
        <v/>
      </c>
      <c r="C1068" s="217"/>
      <c r="D1068" s="218" t="str">
        <f t="shared" si="317"/>
        <v/>
      </c>
      <c r="E1068" s="219"/>
      <c r="F1068" s="220">
        <f t="shared" si="318"/>
        <v>0</v>
      </c>
      <c r="G1068" s="280">
        <f t="shared" si="320"/>
        <v>0</v>
      </c>
    </row>
    <row r="1069" spans="1:123" s="223" customFormat="1" ht="24" customHeight="1" x14ac:dyDescent="0.25">
      <c r="A1069" s="218" t="str">
        <f t="shared" si="316"/>
        <v/>
      </c>
      <c r="B1069" s="216" t="str">
        <f t="shared" si="319"/>
        <v/>
      </c>
      <c r="C1069" s="217"/>
      <c r="D1069" s="218" t="str">
        <f t="shared" si="317"/>
        <v/>
      </c>
      <c r="E1069" s="219"/>
      <c r="F1069" s="220">
        <f t="shared" si="318"/>
        <v>0</v>
      </c>
      <c r="G1069" s="280">
        <f t="shared" si="320"/>
        <v>0</v>
      </c>
    </row>
    <row r="1070" spans="1:123" s="223" customFormat="1" ht="24" customHeight="1" x14ac:dyDescent="0.25">
      <c r="A1070" s="218" t="str">
        <f t="shared" si="316"/>
        <v/>
      </c>
      <c r="B1070" s="216" t="str">
        <f t="shared" si="319"/>
        <v/>
      </c>
      <c r="C1070" s="217"/>
      <c r="D1070" s="218" t="str">
        <f t="shared" si="317"/>
        <v/>
      </c>
      <c r="E1070" s="219"/>
      <c r="F1070" s="220">
        <f t="shared" si="318"/>
        <v>0</v>
      </c>
      <c r="G1070" s="280">
        <f t="shared" si="320"/>
        <v>0</v>
      </c>
    </row>
    <row r="1071" spans="1:123" s="223" customFormat="1" ht="24" customHeight="1" x14ac:dyDescent="0.25">
      <c r="A1071" s="218" t="str">
        <f t="shared" si="316"/>
        <v/>
      </c>
      <c r="B1071" s="216" t="str">
        <f t="shared" si="319"/>
        <v/>
      </c>
      <c r="C1071" s="217"/>
      <c r="D1071" s="218" t="str">
        <f t="shared" si="317"/>
        <v/>
      </c>
      <c r="E1071" s="219"/>
      <c r="F1071" s="220">
        <f t="shared" si="318"/>
        <v>0</v>
      </c>
      <c r="G1071" s="280">
        <f t="shared" si="320"/>
        <v>0</v>
      </c>
    </row>
    <row r="1072" spans="1:123" s="223" customFormat="1" ht="24" customHeight="1" x14ac:dyDescent="0.25">
      <c r="A1072" s="218" t="str">
        <f t="shared" si="316"/>
        <v/>
      </c>
      <c r="B1072" s="216" t="str">
        <f t="shared" si="319"/>
        <v/>
      </c>
      <c r="C1072" s="217"/>
      <c r="D1072" s="218" t="str">
        <f t="shared" si="317"/>
        <v/>
      </c>
      <c r="E1072" s="219"/>
      <c r="F1072" s="220">
        <f t="shared" si="318"/>
        <v>0</v>
      </c>
      <c r="G1072" s="280">
        <f t="shared" si="320"/>
        <v>0</v>
      </c>
    </row>
    <row r="1073" spans="1:7" s="223" customFormat="1" ht="24" customHeight="1" x14ac:dyDescent="0.25">
      <c r="A1073" s="218" t="str">
        <f t="shared" si="316"/>
        <v/>
      </c>
      <c r="B1073" s="216" t="str">
        <f t="shared" si="319"/>
        <v/>
      </c>
      <c r="C1073" s="217"/>
      <c r="D1073" s="218" t="str">
        <f t="shared" si="317"/>
        <v/>
      </c>
      <c r="E1073" s="219"/>
      <c r="F1073" s="220">
        <f t="shared" si="318"/>
        <v>0</v>
      </c>
      <c r="G1073" s="280">
        <f t="shared" si="320"/>
        <v>0</v>
      </c>
    </row>
    <row r="1074" spans="1:7" s="223" customFormat="1" ht="24" customHeight="1" x14ac:dyDescent="0.25">
      <c r="A1074" s="218" t="str">
        <f t="shared" si="316"/>
        <v/>
      </c>
      <c r="B1074" s="216" t="str">
        <f t="shared" si="319"/>
        <v/>
      </c>
      <c r="C1074" s="217"/>
      <c r="D1074" s="218" t="str">
        <f t="shared" si="317"/>
        <v/>
      </c>
      <c r="E1074" s="219"/>
      <c r="F1074" s="220">
        <f t="shared" si="318"/>
        <v>0</v>
      </c>
      <c r="G1074" s="280">
        <f t="shared" si="320"/>
        <v>0</v>
      </c>
    </row>
    <row r="1075" spans="1:7" s="223" customFormat="1" ht="24" customHeight="1" x14ac:dyDescent="0.25">
      <c r="A1075" s="218" t="str">
        <f t="shared" si="316"/>
        <v/>
      </c>
      <c r="B1075" s="216" t="str">
        <f t="shared" si="319"/>
        <v/>
      </c>
      <c r="C1075" s="217"/>
      <c r="D1075" s="218" t="str">
        <f t="shared" si="317"/>
        <v/>
      </c>
      <c r="E1075" s="219"/>
      <c r="F1075" s="221">
        <f t="shared" si="318"/>
        <v>0</v>
      </c>
      <c r="G1075" s="280">
        <f t="shared" si="320"/>
        <v>0</v>
      </c>
    </row>
    <row r="1076" spans="1:7" ht="24" customHeight="1" x14ac:dyDescent="0.25">
      <c r="A1076" s="281"/>
      <c r="D1076" s="94"/>
      <c r="E1076" s="95"/>
      <c r="F1076" s="267" t="s">
        <v>31</v>
      </c>
      <c r="G1076" s="282">
        <f>SUBTOTAL(9,G1062:G1075)</f>
        <v>0</v>
      </c>
    </row>
    <row r="1077" spans="1:7" ht="24" customHeight="1" x14ac:dyDescent="0.25">
      <c r="A1077" s="281"/>
      <c r="C1077" s="104" t="s">
        <v>605</v>
      </c>
      <c r="D1077" s="94"/>
      <c r="E1077" s="95"/>
      <c r="G1077" s="283"/>
    </row>
    <row r="1078" spans="1:7" s="223" customFormat="1" ht="24" customHeight="1" x14ac:dyDescent="0.25">
      <c r="A1078" s="218" t="str">
        <f t="shared" ref="A1078:A1085" si="321">IFERROR(VLOOKUP(C1078,Tabla_Insumos,4,FALSE),"")</f>
        <v/>
      </c>
      <c r="B1078" s="216">
        <f t="shared" ref="B1078:B1085" si="322">IFERROR(VLOOKUP(A1078,Tabla_Indices,5,FALSE),"")</f>
        <v>0</v>
      </c>
      <c r="C1078" s="217"/>
      <c r="D1078" s="218" t="str">
        <f t="shared" ref="D1078:D1085" si="323">IFERROR(VLOOKUP(C1078,Tabla_Insumos,2,FALSE),"")</f>
        <v/>
      </c>
      <c r="E1078" s="219"/>
      <c r="F1078" s="222">
        <f t="shared" ref="F1078:F1085" si="324">IFERROR(VLOOKUP(C1078,Tabla_Insumos,3,FALSE),0)</f>
        <v>0</v>
      </c>
      <c r="G1078" s="280">
        <f>ROUND(E1078*F1078,2)</f>
        <v>0</v>
      </c>
    </row>
    <row r="1079" spans="1:7" s="223" customFormat="1" ht="24" customHeight="1" x14ac:dyDescent="0.25">
      <c r="A1079" s="218" t="str">
        <f t="shared" si="321"/>
        <v/>
      </c>
      <c r="B1079" s="216">
        <f t="shared" si="322"/>
        <v>0</v>
      </c>
      <c r="C1079" s="217"/>
      <c r="D1079" s="218" t="str">
        <f t="shared" si="323"/>
        <v/>
      </c>
      <c r="E1079" s="219"/>
      <c r="F1079" s="222">
        <f t="shared" si="324"/>
        <v>0</v>
      </c>
      <c r="G1079" s="280">
        <f>ROUND(E1079*F1079,2)</f>
        <v>0</v>
      </c>
    </row>
    <row r="1080" spans="1:7" s="223" customFormat="1" ht="24" customHeight="1" x14ac:dyDescent="0.25">
      <c r="A1080" s="218" t="str">
        <f t="shared" si="321"/>
        <v/>
      </c>
      <c r="B1080" s="216">
        <f t="shared" si="322"/>
        <v>0</v>
      </c>
      <c r="C1080" s="217"/>
      <c r="D1080" s="218" t="str">
        <f t="shared" si="323"/>
        <v/>
      </c>
      <c r="E1080" s="219"/>
      <c r="F1080" s="222">
        <f t="shared" si="324"/>
        <v>0</v>
      </c>
      <c r="G1080" s="280">
        <f t="shared" ref="G1080:G1085" si="325">ROUND(E1080*F1080,2)</f>
        <v>0</v>
      </c>
    </row>
    <row r="1081" spans="1:7" s="223" customFormat="1" ht="24" customHeight="1" x14ac:dyDescent="0.25">
      <c r="A1081" s="218" t="str">
        <f t="shared" si="321"/>
        <v/>
      </c>
      <c r="B1081" s="216">
        <f t="shared" si="322"/>
        <v>0</v>
      </c>
      <c r="C1081" s="217"/>
      <c r="D1081" s="218" t="str">
        <f t="shared" si="323"/>
        <v/>
      </c>
      <c r="E1081" s="219"/>
      <c r="F1081" s="222">
        <f t="shared" si="324"/>
        <v>0</v>
      </c>
      <c r="G1081" s="280">
        <f t="shared" si="325"/>
        <v>0</v>
      </c>
    </row>
    <row r="1082" spans="1:7" s="223" customFormat="1" ht="24" customHeight="1" x14ac:dyDescent="0.25">
      <c r="A1082" s="218" t="str">
        <f t="shared" si="321"/>
        <v/>
      </c>
      <c r="B1082" s="216">
        <f t="shared" si="322"/>
        <v>0</v>
      </c>
      <c r="C1082" s="217"/>
      <c r="D1082" s="218" t="str">
        <f t="shared" si="323"/>
        <v/>
      </c>
      <c r="E1082" s="219"/>
      <c r="F1082" s="220">
        <f t="shared" si="324"/>
        <v>0</v>
      </c>
      <c r="G1082" s="280">
        <f t="shared" si="325"/>
        <v>0</v>
      </c>
    </row>
    <row r="1083" spans="1:7" s="223" customFormat="1" ht="24" customHeight="1" x14ac:dyDescent="0.25">
      <c r="A1083" s="218" t="str">
        <f t="shared" si="321"/>
        <v/>
      </c>
      <c r="B1083" s="216">
        <f t="shared" si="322"/>
        <v>0</v>
      </c>
      <c r="C1083" s="217"/>
      <c r="D1083" s="218" t="str">
        <f t="shared" si="323"/>
        <v/>
      </c>
      <c r="E1083" s="219"/>
      <c r="F1083" s="220">
        <f t="shared" si="324"/>
        <v>0</v>
      </c>
      <c r="G1083" s="280">
        <f t="shared" si="325"/>
        <v>0</v>
      </c>
    </row>
    <row r="1084" spans="1:7" s="223" customFormat="1" ht="24" customHeight="1" x14ac:dyDescent="0.25">
      <c r="A1084" s="218" t="str">
        <f t="shared" si="321"/>
        <v/>
      </c>
      <c r="B1084" s="216">
        <f t="shared" si="322"/>
        <v>0</v>
      </c>
      <c r="C1084" s="217"/>
      <c r="D1084" s="218" t="str">
        <f t="shared" si="323"/>
        <v/>
      </c>
      <c r="E1084" s="219"/>
      <c r="F1084" s="220">
        <f t="shared" si="324"/>
        <v>0</v>
      </c>
      <c r="G1084" s="280">
        <f t="shared" si="325"/>
        <v>0</v>
      </c>
    </row>
    <row r="1085" spans="1:7" s="223" customFormat="1" ht="24" customHeight="1" x14ac:dyDescent="0.25">
      <c r="A1085" s="218" t="str">
        <f t="shared" si="321"/>
        <v/>
      </c>
      <c r="B1085" s="216">
        <f t="shared" si="322"/>
        <v>0</v>
      </c>
      <c r="C1085" s="217"/>
      <c r="D1085" s="218" t="str">
        <f t="shared" si="323"/>
        <v/>
      </c>
      <c r="E1085" s="219"/>
      <c r="F1085" s="220">
        <f t="shared" si="324"/>
        <v>0</v>
      </c>
      <c r="G1085" s="280">
        <f t="shared" si="325"/>
        <v>0</v>
      </c>
    </row>
    <row r="1086" spans="1:7" ht="24" customHeight="1" x14ac:dyDescent="0.25">
      <c r="A1086" s="281"/>
      <c r="D1086" s="94"/>
      <c r="E1086" s="95"/>
      <c r="F1086" s="267" t="s">
        <v>32</v>
      </c>
      <c r="G1086" s="282">
        <f>SUBTOTAL(9,G1078:G1085)</f>
        <v>0</v>
      </c>
    </row>
    <row r="1087" spans="1:7" ht="24" customHeight="1" x14ac:dyDescent="0.25">
      <c r="A1087" s="281"/>
      <c r="C1087" s="104" t="s">
        <v>606</v>
      </c>
      <c r="D1087" s="94"/>
      <c r="E1087" s="95"/>
      <c r="G1087" s="283"/>
    </row>
    <row r="1088" spans="1:7" s="223" customFormat="1" ht="24" customHeight="1" x14ac:dyDescent="0.25">
      <c r="A1088" s="218" t="str">
        <f t="shared" ref="A1088:A1096" si="326">IFERROR(VLOOKUP(C1088,Tabla_Insumos,4,FALSE),"")</f>
        <v/>
      </c>
      <c r="B1088" s="216" t="str">
        <f t="shared" ref="B1088:B1096" si="327">IFERROR(VLOOKUP(C1088,Tabla_Insumos,5,FALSE),"")</f>
        <v/>
      </c>
      <c r="C1088" s="217"/>
      <c r="D1088" s="218" t="str">
        <f t="shared" ref="D1088:D1096" si="328">IFERROR(VLOOKUP(C1088,Tabla_Insumos,2,FALSE),"")</f>
        <v/>
      </c>
      <c r="E1088" s="219"/>
      <c r="F1088" s="220">
        <f t="shared" ref="F1088:F1096" si="329">IFERROR(VLOOKUP(C1088,Tabla_Insumos,3,FALSE),0)</f>
        <v>0</v>
      </c>
      <c r="G1088" s="280">
        <f t="shared" ref="G1088:G1096" si="330">ROUND(E1088*F1088,2)</f>
        <v>0</v>
      </c>
    </row>
    <row r="1089" spans="1:7" s="223" customFormat="1" ht="24" customHeight="1" x14ac:dyDescent="0.25">
      <c r="A1089" s="218" t="str">
        <f t="shared" si="326"/>
        <v/>
      </c>
      <c r="B1089" s="216" t="str">
        <f t="shared" si="327"/>
        <v/>
      </c>
      <c r="C1089" s="217"/>
      <c r="D1089" s="218" t="str">
        <f t="shared" si="328"/>
        <v/>
      </c>
      <c r="E1089" s="219"/>
      <c r="F1089" s="220">
        <f t="shared" si="329"/>
        <v>0</v>
      </c>
      <c r="G1089" s="280">
        <f t="shared" si="330"/>
        <v>0</v>
      </c>
    </row>
    <row r="1090" spans="1:7" s="223" customFormat="1" ht="24" customHeight="1" x14ac:dyDescent="0.25">
      <c r="A1090" s="218" t="str">
        <f t="shared" si="326"/>
        <v/>
      </c>
      <c r="B1090" s="216" t="str">
        <f t="shared" si="327"/>
        <v/>
      </c>
      <c r="C1090" s="217"/>
      <c r="D1090" s="218" t="str">
        <f t="shared" si="328"/>
        <v/>
      </c>
      <c r="E1090" s="219"/>
      <c r="F1090" s="220">
        <f t="shared" si="329"/>
        <v>0</v>
      </c>
      <c r="G1090" s="280">
        <f t="shared" si="330"/>
        <v>0</v>
      </c>
    </row>
    <row r="1091" spans="1:7" s="223" customFormat="1" ht="24" customHeight="1" x14ac:dyDescent="0.25">
      <c r="A1091" s="218" t="str">
        <f t="shared" si="326"/>
        <v/>
      </c>
      <c r="B1091" s="216" t="str">
        <f t="shared" si="327"/>
        <v/>
      </c>
      <c r="C1091" s="217"/>
      <c r="D1091" s="218" t="str">
        <f t="shared" si="328"/>
        <v/>
      </c>
      <c r="E1091" s="219"/>
      <c r="F1091" s="220">
        <f t="shared" si="329"/>
        <v>0</v>
      </c>
      <c r="G1091" s="280">
        <f t="shared" si="330"/>
        <v>0</v>
      </c>
    </row>
    <row r="1092" spans="1:7" s="223" customFormat="1" ht="24" customHeight="1" x14ac:dyDescent="0.25">
      <c r="A1092" s="218" t="str">
        <f t="shared" si="326"/>
        <v/>
      </c>
      <c r="B1092" s="216" t="str">
        <f t="shared" si="327"/>
        <v/>
      </c>
      <c r="C1092" s="217"/>
      <c r="D1092" s="218" t="str">
        <f t="shared" si="328"/>
        <v/>
      </c>
      <c r="E1092" s="219"/>
      <c r="F1092" s="220">
        <f t="shared" si="329"/>
        <v>0</v>
      </c>
      <c r="G1092" s="280">
        <f t="shared" si="330"/>
        <v>0</v>
      </c>
    </row>
    <row r="1093" spans="1:7" s="223" customFormat="1" ht="24" customHeight="1" x14ac:dyDescent="0.25">
      <c r="A1093" s="218" t="str">
        <f t="shared" si="326"/>
        <v/>
      </c>
      <c r="B1093" s="216" t="str">
        <f t="shared" si="327"/>
        <v/>
      </c>
      <c r="C1093" s="217"/>
      <c r="D1093" s="218" t="str">
        <f t="shared" si="328"/>
        <v/>
      </c>
      <c r="E1093" s="219"/>
      <c r="F1093" s="220">
        <f t="shared" si="329"/>
        <v>0</v>
      </c>
      <c r="G1093" s="280">
        <f t="shared" si="330"/>
        <v>0</v>
      </c>
    </row>
    <row r="1094" spans="1:7" s="223" customFormat="1" ht="24" customHeight="1" x14ac:dyDescent="0.25">
      <c r="A1094" s="218" t="str">
        <f t="shared" si="326"/>
        <v/>
      </c>
      <c r="B1094" s="216" t="str">
        <f t="shared" si="327"/>
        <v/>
      </c>
      <c r="C1094" s="217"/>
      <c r="D1094" s="218" t="str">
        <f t="shared" si="328"/>
        <v/>
      </c>
      <c r="E1094" s="219"/>
      <c r="F1094" s="220">
        <f t="shared" si="329"/>
        <v>0</v>
      </c>
      <c r="G1094" s="280">
        <f t="shared" si="330"/>
        <v>0</v>
      </c>
    </row>
    <row r="1095" spans="1:7" s="223" customFormat="1" ht="24" customHeight="1" x14ac:dyDescent="0.25">
      <c r="A1095" s="218" t="str">
        <f t="shared" si="326"/>
        <v/>
      </c>
      <c r="B1095" s="216" t="str">
        <f t="shared" si="327"/>
        <v/>
      </c>
      <c r="C1095" s="217"/>
      <c r="D1095" s="218" t="str">
        <f t="shared" si="328"/>
        <v/>
      </c>
      <c r="E1095" s="219"/>
      <c r="F1095" s="220">
        <f t="shared" si="329"/>
        <v>0</v>
      </c>
      <c r="G1095" s="280">
        <f t="shared" si="330"/>
        <v>0</v>
      </c>
    </row>
    <row r="1096" spans="1:7" s="223" customFormat="1" ht="24" customHeight="1" x14ac:dyDescent="0.25">
      <c r="A1096" s="218" t="str">
        <f t="shared" si="326"/>
        <v/>
      </c>
      <c r="B1096" s="216" t="str">
        <f t="shared" si="327"/>
        <v/>
      </c>
      <c r="C1096" s="217"/>
      <c r="D1096" s="218" t="str">
        <f t="shared" si="328"/>
        <v/>
      </c>
      <c r="E1096" s="219"/>
      <c r="F1096" s="220">
        <f t="shared" si="329"/>
        <v>0</v>
      </c>
      <c r="G1096" s="280">
        <f t="shared" si="330"/>
        <v>0</v>
      </c>
    </row>
    <row r="1097" spans="1:7" ht="24" customHeight="1" x14ac:dyDescent="0.25">
      <c r="A1097" s="284"/>
      <c r="B1097" s="94"/>
      <c r="D1097" s="94"/>
      <c r="E1097" s="95"/>
      <c r="F1097" s="267" t="s">
        <v>33</v>
      </c>
      <c r="G1097" s="282">
        <f>SUBTOTAL(9,G1088:G1096)</f>
        <v>0</v>
      </c>
    </row>
    <row r="1098" spans="1:7" ht="24" customHeight="1" x14ac:dyDescent="0.25">
      <c r="A1098" s="285"/>
      <c r="B1098" s="94"/>
      <c r="D1098" s="94"/>
      <c r="E1098" s="95"/>
      <c r="G1098" s="283"/>
    </row>
    <row r="1099" spans="1:7" ht="24" customHeight="1" x14ac:dyDescent="0.25">
      <c r="A1099" s="286" t="str">
        <f>B1057</f>
        <v>4.1</v>
      </c>
      <c r="B1099" s="287" t="str">
        <f>C1057</f>
        <v>Ensayo de caudales variables</v>
      </c>
      <c r="C1099" s="101"/>
      <c r="D1099" s="101" t="s">
        <v>34</v>
      </c>
      <c r="E1099" s="102"/>
      <c r="F1099" s="289" t="s">
        <v>35</v>
      </c>
      <c r="G1099" s="288">
        <f>SUBTOTAL(9,G1062:G1098)</f>
        <v>0</v>
      </c>
    </row>
    <row r="1101" spans="1:7" ht="24" customHeight="1" x14ac:dyDescent="0.25">
      <c r="A1101" s="268" t="s">
        <v>37</v>
      </c>
      <c r="B1101" s="269"/>
      <c r="C1101" s="269"/>
      <c r="D1101" s="269"/>
      <c r="E1101" s="269"/>
      <c r="F1101" s="269"/>
      <c r="G1101" s="270"/>
    </row>
    <row r="1102" spans="1:7" ht="24" customHeight="1" x14ac:dyDescent="0.25">
      <c r="A1102" s="271" t="s">
        <v>602</v>
      </c>
      <c r="B1102" s="90" t="str">
        <f>Comitente</f>
        <v>SUBSECRETARIA DE ARQUITECTURA</v>
      </c>
      <c r="C1102" s="86"/>
      <c r="D1102" s="91"/>
      <c r="E1102" s="91"/>
      <c r="F1102" s="92"/>
      <c r="G1102" s="272"/>
    </row>
    <row r="1103" spans="1:7" ht="24" customHeight="1" x14ac:dyDescent="0.25">
      <c r="A1103" s="271" t="s">
        <v>603</v>
      </c>
      <c r="B1103" s="90">
        <f>Contratista</f>
        <v>0</v>
      </c>
      <c r="C1103" s="87"/>
      <c r="D1103" s="87"/>
      <c r="E1103" s="87"/>
      <c r="F1103" s="93"/>
      <c r="G1103" s="273"/>
    </row>
    <row r="1104" spans="1:7" ht="24" customHeight="1" x14ac:dyDescent="0.25">
      <c r="A1104" s="271" t="s">
        <v>24</v>
      </c>
      <c r="B1104" s="90" t="str">
        <f>Obra</f>
        <v>PERFORACION DE POZO DE AGUA Y CONST. DE SALA DE BOMBA ESC. AGROIND. 25 DE MAYO</v>
      </c>
      <c r="C1104" s="87"/>
      <c r="D1104" s="87"/>
      <c r="E1104" s="87"/>
      <c r="F1104" s="93" t="s">
        <v>38</v>
      </c>
      <c r="G1104" s="274">
        <f>Fecha_Base</f>
        <v>0</v>
      </c>
    </row>
    <row r="1105" spans="1:123" ht="24" customHeight="1" x14ac:dyDescent="0.25">
      <c r="A1105" s="275" t="s">
        <v>601</v>
      </c>
      <c r="B1105" s="88" t="str">
        <f>Ubicación</f>
        <v>Calle San Martin s/n - 25 de Mayo</v>
      </c>
      <c r="C1105" s="88"/>
      <c r="D1105" s="94"/>
      <c r="E1105" s="95"/>
      <c r="G1105" s="276"/>
    </row>
    <row r="1106" spans="1:123" ht="24" customHeight="1" x14ac:dyDescent="0.25">
      <c r="A1106" s="275" t="s">
        <v>39</v>
      </c>
      <c r="B1106" s="97">
        <f>IFERROR(VALUE(LEFT(B1107,FIND(".",B1107)-1)),"")</f>
        <v>4</v>
      </c>
      <c r="C1106" s="89" t="str">
        <f>IFERROR(VLOOKUP(B1106,Tabla_CyP,2,FALSE),"")</f>
        <v/>
      </c>
      <c r="E1106" s="95"/>
      <c r="G1106" s="276"/>
    </row>
    <row r="1107" spans="1:123" ht="24" customHeight="1" x14ac:dyDescent="0.25">
      <c r="A1107" s="275" t="s">
        <v>25</v>
      </c>
      <c r="B1107" s="98" t="str">
        <f>IFERROR(VLOOKUP(COUNTIF($A$1:A1107,"ANALISIS DE PRECIOS"),Tabla_NumeroItem,2,FALSE),"")</f>
        <v>4.2</v>
      </c>
      <c r="C1107" s="89" t="str">
        <f>IFERROR(VLOOKUP(B1107,Tabla_CyP,2,FALSE),"")</f>
        <v>Ensayo de caudales constantes</v>
      </c>
      <c r="D1107" s="94"/>
      <c r="E1107" s="95"/>
      <c r="F1107" s="93" t="s">
        <v>26</v>
      </c>
      <c r="G1107" s="277" t="str">
        <f>IFERROR(VLOOKUP(B1107,Tabla_CyP,4,FALSE),"")</f>
        <v>gl</v>
      </c>
    </row>
    <row r="1108" spans="1:123" ht="24" customHeight="1" x14ac:dyDescent="0.25">
      <c r="A1108" s="275"/>
      <c r="B1108" s="88"/>
      <c r="D1108" s="94"/>
      <c r="E1108" s="95"/>
      <c r="G1108" s="276"/>
    </row>
    <row r="1109" spans="1:123" ht="24" customHeight="1" x14ac:dyDescent="0.25">
      <c r="A1109" s="338" t="s">
        <v>507</v>
      </c>
      <c r="B1109" s="339"/>
      <c r="C1109" s="340" t="s">
        <v>0</v>
      </c>
      <c r="D1109" s="340" t="s">
        <v>27</v>
      </c>
      <c r="E1109" s="342" t="s">
        <v>28</v>
      </c>
      <c r="F1109" s="344" t="s">
        <v>29</v>
      </c>
      <c r="G1109" s="344" t="s">
        <v>30</v>
      </c>
    </row>
    <row r="1110" spans="1:123" s="94" customFormat="1" ht="24" customHeight="1" x14ac:dyDescent="0.25">
      <c r="A1110" s="99" t="s">
        <v>508</v>
      </c>
      <c r="B1110" s="99" t="s">
        <v>509</v>
      </c>
      <c r="C1110" s="341"/>
      <c r="D1110" s="341"/>
      <c r="E1110" s="343"/>
      <c r="F1110" s="345"/>
      <c r="G1110" s="345"/>
      <c r="H1110" s="224"/>
      <c r="I1110" s="224"/>
      <c r="J1110" s="224"/>
      <c r="K1110" s="224"/>
      <c r="L1110" s="224"/>
      <c r="M1110" s="224"/>
      <c r="N1110" s="224"/>
      <c r="O1110" s="224"/>
      <c r="P1110" s="224"/>
      <c r="Q1110" s="224"/>
      <c r="R1110" s="224"/>
      <c r="S1110" s="224"/>
      <c r="T1110" s="224"/>
      <c r="U1110" s="224"/>
      <c r="V1110" s="224"/>
      <c r="W1110" s="224"/>
      <c r="X1110" s="224"/>
      <c r="Y1110" s="224"/>
      <c r="Z1110" s="224"/>
      <c r="AA1110" s="224"/>
      <c r="AB1110" s="224"/>
      <c r="AC1110" s="224"/>
      <c r="AD1110" s="224"/>
      <c r="AE1110" s="224"/>
      <c r="AF1110" s="224"/>
      <c r="AG1110" s="224"/>
      <c r="AH1110" s="224"/>
      <c r="AI1110" s="224"/>
      <c r="AJ1110" s="224"/>
      <c r="AK1110" s="224"/>
      <c r="AL1110" s="224"/>
      <c r="AM1110" s="224"/>
      <c r="AN1110" s="224"/>
      <c r="AO1110" s="224"/>
      <c r="AP1110" s="224"/>
      <c r="AQ1110" s="224"/>
      <c r="AR1110" s="224"/>
      <c r="AS1110" s="224"/>
      <c r="AT1110" s="224"/>
      <c r="AU1110" s="224"/>
      <c r="AV1110" s="224"/>
      <c r="AW1110" s="224"/>
      <c r="AX1110" s="224"/>
      <c r="AY1110" s="224"/>
      <c r="AZ1110" s="224"/>
      <c r="BA1110" s="224"/>
      <c r="BB1110" s="224"/>
      <c r="BC1110" s="224"/>
      <c r="BD1110" s="224"/>
      <c r="BE1110" s="224"/>
      <c r="BF1110" s="224"/>
      <c r="BG1110" s="224"/>
      <c r="BH1110" s="224"/>
      <c r="BI1110" s="224"/>
      <c r="BJ1110" s="224"/>
      <c r="BK1110" s="224"/>
      <c r="BL1110" s="224"/>
      <c r="BM1110" s="224"/>
      <c r="BN1110" s="224"/>
      <c r="BO1110" s="224"/>
      <c r="BP1110" s="224"/>
      <c r="BQ1110" s="224"/>
      <c r="BR1110" s="224"/>
      <c r="BS1110" s="224"/>
      <c r="BT1110" s="224"/>
      <c r="BU1110" s="224"/>
      <c r="BV1110" s="224"/>
      <c r="BW1110" s="224"/>
      <c r="BX1110" s="224"/>
      <c r="BY1110" s="224"/>
      <c r="BZ1110" s="224"/>
      <c r="CA1110" s="224"/>
      <c r="CB1110" s="224"/>
      <c r="CC1110" s="224"/>
      <c r="CD1110" s="224"/>
      <c r="CE1110" s="224"/>
      <c r="CF1110" s="224"/>
      <c r="CG1110" s="224"/>
      <c r="CH1110" s="224"/>
      <c r="CI1110" s="224"/>
      <c r="CJ1110" s="224"/>
      <c r="CK1110" s="224"/>
      <c r="CL1110" s="224"/>
      <c r="CM1110" s="224"/>
      <c r="CN1110" s="224"/>
      <c r="CO1110" s="224"/>
      <c r="CP1110" s="224"/>
      <c r="CQ1110" s="224"/>
      <c r="CR1110" s="224"/>
      <c r="CS1110" s="224"/>
      <c r="CT1110" s="224"/>
      <c r="CU1110" s="224"/>
      <c r="CV1110" s="224"/>
      <c r="CW1110" s="224"/>
      <c r="CX1110" s="224"/>
      <c r="CY1110" s="224"/>
      <c r="CZ1110" s="224"/>
      <c r="DA1110" s="224"/>
      <c r="DB1110" s="224"/>
      <c r="DC1110" s="224"/>
      <c r="DD1110" s="224"/>
      <c r="DE1110" s="224"/>
      <c r="DF1110" s="224"/>
      <c r="DG1110" s="224"/>
      <c r="DH1110" s="224"/>
      <c r="DI1110" s="224"/>
      <c r="DJ1110" s="224"/>
      <c r="DK1110" s="224"/>
      <c r="DL1110" s="224"/>
      <c r="DM1110" s="224"/>
      <c r="DN1110" s="224"/>
      <c r="DO1110" s="224"/>
      <c r="DP1110" s="224"/>
      <c r="DQ1110" s="224"/>
      <c r="DR1110" s="224"/>
      <c r="DS1110" s="224"/>
    </row>
    <row r="1111" spans="1:123" ht="24" customHeight="1" x14ac:dyDescent="0.25">
      <c r="A1111" s="278"/>
      <c r="B1111" s="100"/>
      <c r="C1111" s="137" t="s">
        <v>604</v>
      </c>
      <c r="D1111" s="101"/>
      <c r="E1111" s="102"/>
      <c r="F1111" s="103"/>
      <c r="G1111" s="279"/>
    </row>
    <row r="1112" spans="1:123" s="223" customFormat="1" ht="24" customHeight="1" x14ac:dyDescent="0.25">
      <c r="A1112" s="218" t="str">
        <f t="shared" ref="A1112:A1125" si="331">IFERROR(VLOOKUP(C1112,Tabla_Insumos,4,FALSE),"")</f>
        <v/>
      </c>
      <c r="B1112" s="216" t="str">
        <f>IFERROR(VLOOKUP(C1112,Tabla_Insumos,5,FALSE),"")</f>
        <v/>
      </c>
      <c r="C1112" s="217"/>
      <c r="D1112" s="218" t="str">
        <f t="shared" ref="D1112:D1125" si="332">IFERROR(VLOOKUP(C1112,Tabla_Insumos,2,FALSE),"")</f>
        <v/>
      </c>
      <c r="E1112" s="219"/>
      <c r="F1112" s="220">
        <f t="shared" ref="F1112:F1125" si="333">IFERROR(VLOOKUP(C1112,Tabla_Insumos,3,FALSE),0)</f>
        <v>0</v>
      </c>
      <c r="G1112" s="280">
        <f>ROUND(E1112*F1112,2)</f>
        <v>0</v>
      </c>
    </row>
    <row r="1113" spans="1:123" s="223" customFormat="1" ht="24" customHeight="1" x14ac:dyDescent="0.25">
      <c r="A1113" s="218" t="str">
        <f t="shared" si="331"/>
        <v/>
      </c>
      <c r="B1113" s="216" t="str">
        <f t="shared" ref="B1113:B1125" si="334">IFERROR(VLOOKUP(C1113,Tabla_Insumos,5,FALSE),"")</f>
        <v/>
      </c>
      <c r="C1113" s="217"/>
      <c r="D1113" s="218" t="str">
        <f t="shared" si="332"/>
        <v/>
      </c>
      <c r="E1113" s="219"/>
      <c r="F1113" s="220">
        <f t="shared" si="333"/>
        <v>0</v>
      </c>
      <c r="G1113" s="280">
        <f t="shared" ref="G1113:G1125" si="335">ROUND(E1113*F1113,2)</f>
        <v>0</v>
      </c>
    </row>
    <row r="1114" spans="1:123" s="223" customFormat="1" ht="24" customHeight="1" x14ac:dyDescent="0.25">
      <c r="A1114" s="218" t="str">
        <f t="shared" si="331"/>
        <v/>
      </c>
      <c r="B1114" s="216" t="str">
        <f t="shared" si="334"/>
        <v/>
      </c>
      <c r="C1114" s="217"/>
      <c r="D1114" s="218" t="str">
        <f t="shared" si="332"/>
        <v/>
      </c>
      <c r="E1114" s="219"/>
      <c r="F1114" s="220">
        <f t="shared" si="333"/>
        <v>0</v>
      </c>
      <c r="G1114" s="280">
        <f t="shared" si="335"/>
        <v>0</v>
      </c>
    </row>
    <row r="1115" spans="1:123" s="223" customFormat="1" ht="24" customHeight="1" x14ac:dyDescent="0.25">
      <c r="A1115" s="218" t="str">
        <f t="shared" si="331"/>
        <v/>
      </c>
      <c r="B1115" s="216" t="str">
        <f t="shared" si="334"/>
        <v/>
      </c>
      <c r="C1115" s="217"/>
      <c r="D1115" s="218" t="str">
        <f t="shared" si="332"/>
        <v/>
      </c>
      <c r="E1115" s="219"/>
      <c r="F1115" s="220">
        <f t="shared" si="333"/>
        <v>0</v>
      </c>
      <c r="G1115" s="280">
        <f t="shared" si="335"/>
        <v>0</v>
      </c>
    </row>
    <row r="1116" spans="1:123" s="223" customFormat="1" ht="24" customHeight="1" x14ac:dyDescent="0.25">
      <c r="A1116" s="218" t="str">
        <f t="shared" si="331"/>
        <v/>
      </c>
      <c r="B1116" s="216" t="str">
        <f t="shared" si="334"/>
        <v/>
      </c>
      <c r="C1116" s="217"/>
      <c r="D1116" s="218" t="str">
        <f t="shared" si="332"/>
        <v/>
      </c>
      <c r="E1116" s="219"/>
      <c r="F1116" s="220">
        <f t="shared" si="333"/>
        <v>0</v>
      </c>
      <c r="G1116" s="280">
        <f t="shared" si="335"/>
        <v>0</v>
      </c>
    </row>
    <row r="1117" spans="1:123" s="223" customFormat="1" ht="24" customHeight="1" x14ac:dyDescent="0.25">
      <c r="A1117" s="218" t="str">
        <f t="shared" si="331"/>
        <v/>
      </c>
      <c r="B1117" s="216" t="str">
        <f t="shared" si="334"/>
        <v/>
      </c>
      <c r="C1117" s="217"/>
      <c r="D1117" s="218" t="str">
        <f t="shared" si="332"/>
        <v/>
      </c>
      <c r="E1117" s="219"/>
      <c r="F1117" s="220">
        <f t="shared" si="333"/>
        <v>0</v>
      </c>
      <c r="G1117" s="280">
        <f t="shared" si="335"/>
        <v>0</v>
      </c>
    </row>
    <row r="1118" spans="1:123" s="223" customFormat="1" ht="24" customHeight="1" x14ac:dyDescent="0.25">
      <c r="A1118" s="218" t="str">
        <f t="shared" si="331"/>
        <v/>
      </c>
      <c r="B1118" s="216" t="str">
        <f t="shared" si="334"/>
        <v/>
      </c>
      <c r="C1118" s="217"/>
      <c r="D1118" s="218" t="str">
        <f t="shared" si="332"/>
        <v/>
      </c>
      <c r="E1118" s="219"/>
      <c r="F1118" s="220">
        <f t="shared" si="333"/>
        <v>0</v>
      </c>
      <c r="G1118" s="280">
        <f t="shared" si="335"/>
        <v>0</v>
      </c>
    </row>
    <row r="1119" spans="1:123" s="223" customFormat="1" ht="24" customHeight="1" x14ac:dyDescent="0.25">
      <c r="A1119" s="218" t="str">
        <f t="shared" si="331"/>
        <v/>
      </c>
      <c r="B1119" s="216" t="str">
        <f t="shared" si="334"/>
        <v/>
      </c>
      <c r="C1119" s="217"/>
      <c r="D1119" s="218" t="str">
        <f t="shared" si="332"/>
        <v/>
      </c>
      <c r="E1119" s="219"/>
      <c r="F1119" s="220">
        <f t="shared" si="333"/>
        <v>0</v>
      </c>
      <c r="G1119" s="280">
        <f t="shared" si="335"/>
        <v>0</v>
      </c>
    </row>
    <row r="1120" spans="1:123" s="223" customFormat="1" ht="24" customHeight="1" x14ac:dyDescent="0.25">
      <c r="A1120" s="218" t="str">
        <f t="shared" si="331"/>
        <v/>
      </c>
      <c r="B1120" s="216" t="str">
        <f t="shared" si="334"/>
        <v/>
      </c>
      <c r="C1120" s="217"/>
      <c r="D1120" s="218" t="str">
        <f t="shared" si="332"/>
        <v/>
      </c>
      <c r="E1120" s="219"/>
      <c r="F1120" s="220">
        <f t="shared" si="333"/>
        <v>0</v>
      </c>
      <c r="G1120" s="280">
        <f t="shared" si="335"/>
        <v>0</v>
      </c>
    </row>
    <row r="1121" spans="1:7" s="223" customFormat="1" ht="24" customHeight="1" x14ac:dyDescent="0.25">
      <c r="A1121" s="218" t="str">
        <f t="shared" si="331"/>
        <v/>
      </c>
      <c r="B1121" s="216" t="str">
        <f t="shared" si="334"/>
        <v/>
      </c>
      <c r="C1121" s="217"/>
      <c r="D1121" s="218" t="str">
        <f t="shared" si="332"/>
        <v/>
      </c>
      <c r="E1121" s="219"/>
      <c r="F1121" s="220">
        <f t="shared" si="333"/>
        <v>0</v>
      </c>
      <c r="G1121" s="280">
        <f t="shared" si="335"/>
        <v>0</v>
      </c>
    </row>
    <row r="1122" spans="1:7" s="223" customFormat="1" ht="24" customHeight="1" x14ac:dyDescent="0.25">
      <c r="A1122" s="218" t="str">
        <f t="shared" si="331"/>
        <v/>
      </c>
      <c r="B1122" s="216" t="str">
        <f t="shared" si="334"/>
        <v/>
      </c>
      <c r="C1122" s="217"/>
      <c r="D1122" s="218" t="str">
        <f t="shared" si="332"/>
        <v/>
      </c>
      <c r="E1122" s="219"/>
      <c r="F1122" s="220">
        <f t="shared" si="333"/>
        <v>0</v>
      </c>
      <c r="G1122" s="280">
        <f t="shared" si="335"/>
        <v>0</v>
      </c>
    </row>
    <row r="1123" spans="1:7" s="223" customFormat="1" ht="24" customHeight="1" x14ac:dyDescent="0.25">
      <c r="A1123" s="218" t="str">
        <f t="shared" si="331"/>
        <v/>
      </c>
      <c r="B1123" s="216" t="str">
        <f t="shared" si="334"/>
        <v/>
      </c>
      <c r="C1123" s="217"/>
      <c r="D1123" s="218" t="str">
        <f t="shared" si="332"/>
        <v/>
      </c>
      <c r="E1123" s="219"/>
      <c r="F1123" s="220">
        <f t="shared" si="333"/>
        <v>0</v>
      </c>
      <c r="G1123" s="280">
        <f t="shared" si="335"/>
        <v>0</v>
      </c>
    </row>
    <row r="1124" spans="1:7" s="223" customFormat="1" ht="24" customHeight="1" x14ac:dyDescent="0.25">
      <c r="A1124" s="218" t="str">
        <f t="shared" si="331"/>
        <v/>
      </c>
      <c r="B1124" s="216" t="str">
        <f t="shared" si="334"/>
        <v/>
      </c>
      <c r="C1124" s="217"/>
      <c r="D1124" s="218" t="str">
        <f t="shared" si="332"/>
        <v/>
      </c>
      <c r="E1124" s="219"/>
      <c r="F1124" s="220">
        <f t="shared" si="333"/>
        <v>0</v>
      </c>
      <c r="G1124" s="280">
        <f t="shared" si="335"/>
        <v>0</v>
      </c>
    </row>
    <row r="1125" spans="1:7" s="223" customFormat="1" ht="24" customHeight="1" x14ac:dyDescent="0.25">
      <c r="A1125" s="218" t="str">
        <f t="shared" si="331"/>
        <v/>
      </c>
      <c r="B1125" s="216" t="str">
        <f t="shared" si="334"/>
        <v/>
      </c>
      <c r="C1125" s="217"/>
      <c r="D1125" s="218" t="str">
        <f t="shared" si="332"/>
        <v/>
      </c>
      <c r="E1125" s="219"/>
      <c r="F1125" s="221">
        <f t="shared" si="333"/>
        <v>0</v>
      </c>
      <c r="G1125" s="280">
        <f t="shared" si="335"/>
        <v>0</v>
      </c>
    </row>
    <row r="1126" spans="1:7" ht="24" customHeight="1" x14ac:dyDescent="0.25">
      <c r="A1126" s="281"/>
      <c r="D1126" s="94"/>
      <c r="E1126" s="95"/>
      <c r="F1126" s="267" t="s">
        <v>31</v>
      </c>
      <c r="G1126" s="282">
        <f>SUBTOTAL(9,G1112:G1125)</f>
        <v>0</v>
      </c>
    </row>
    <row r="1127" spans="1:7" ht="24" customHeight="1" x14ac:dyDescent="0.25">
      <c r="A1127" s="281"/>
      <c r="C1127" s="104" t="s">
        <v>605</v>
      </c>
      <c r="D1127" s="94"/>
      <c r="E1127" s="95"/>
      <c r="G1127" s="283"/>
    </row>
    <row r="1128" spans="1:7" s="223" customFormat="1" ht="24" customHeight="1" x14ac:dyDescent="0.25">
      <c r="A1128" s="218" t="str">
        <f t="shared" ref="A1128:A1135" si="336">IFERROR(VLOOKUP(C1128,Tabla_Insumos,4,FALSE),"")</f>
        <v/>
      </c>
      <c r="B1128" s="216">
        <f t="shared" ref="B1128:B1135" si="337">IFERROR(VLOOKUP(A1128,Tabla_Indices,5,FALSE),"")</f>
        <v>0</v>
      </c>
      <c r="C1128" s="217"/>
      <c r="D1128" s="218" t="str">
        <f t="shared" ref="D1128:D1135" si="338">IFERROR(VLOOKUP(C1128,Tabla_Insumos,2,FALSE),"")</f>
        <v/>
      </c>
      <c r="E1128" s="219"/>
      <c r="F1128" s="222">
        <f t="shared" ref="F1128:F1135" si="339">IFERROR(VLOOKUP(C1128,Tabla_Insumos,3,FALSE),0)</f>
        <v>0</v>
      </c>
      <c r="G1128" s="280">
        <f>ROUND(E1128*F1128,2)</f>
        <v>0</v>
      </c>
    </row>
    <row r="1129" spans="1:7" s="223" customFormat="1" ht="24" customHeight="1" x14ac:dyDescent="0.25">
      <c r="A1129" s="218" t="str">
        <f t="shared" si="336"/>
        <v/>
      </c>
      <c r="B1129" s="216">
        <f t="shared" si="337"/>
        <v>0</v>
      </c>
      <c r="C1129" s="217"/>
      <c r="D1129" s="218" t="str">
        <f t="shared" si="338"/>
        <v/>
      </c>
      <c r="E1129" s="219"/>
      <c r="F1129" s="222">
        <f t="shared" si="339"/>
        <v>0</v>
      </c>
      <c r="G1129" s="280">
        <f>ROUND(E1129*F1129,2)</f>
        <v>0</v>
      </c>
    </row>
    <row r="1130" spans="1:7" s="223" customFormat="1" ht="24" customHeight="1" x14ac:dyDescent="0.25">
      <c r="A1130" s="218" t="str">
        <f t="shared" si="336"/>
        <v/>
      </c>
      <c r="B1130" s="216">
        <f t="shared" si="337"/>
        <v>0</v>
      </c>
      <c r="C1130" s="217"/>
      <c r="D1130" s="218" t="str">
        <f t="shared" si="338"/>
        <v/>
      </c>
      <c r="E1130" s="219"/>
      <c r="F1130" s="222">
        <f t="shared" si="339"/>
        <v>0</v>
      </c>
      <c r="G1130" s="280">
        <f t="shared" ref="G1130:G1135" si="340">ROUND(E1130*F1130,2)</f>
        <v>0</v>
      </c>
    </row>
    <row r="1131" spans="1:7" s="223" customFormat="1" ht="24" customHeight="1" x14ac:dyDescent="0.25">
      <c r="A1131" s="218" t="str">
        <f t="shared" si="336"/>
        <v/>
      </c>
      <c r="B1131" s="216">
        <f t="shared" si="337"/>
        <v>0</v>
      </c>
      <c r="C1131" s="217"/>
      <c r="D1131" s="218" t="str">
        <f t="shared" si="338"/>
        <v/>
      </c>
      <c r="E1131" s="219"/>
      <c r="F1131" s="222">
        <f t="shared" si="339"/>
        <v>0</v>
      </c>
      <c r="G1131" s="280">
        <f t="shared" si="340"/>
        <v>0</v>
      </c>
    </row>
    <row r="1132" spans="1:7" s="223" customFormat="1" ht="24" customHeight="1" x14ac:dyDescent="0.25">
      <c r="A1132" s="218" t="str">
        <f t="shared" si="336"/>
        <v/>
      </c>
      <c r="B1132" s="216">
        <f t="shared" si="337"/>
        <v>0</v>
      </c>
      <c r="C1132" s="217"/>
      <c r="D1132" s="218" t="str">
        <f t="shared" si="338"/>
        <v/>
      </c>
      <c r="E1132" s="219"/>
      <c r="F1132" s="220">
        <f t="shared" si="339"/>
        <v>0</v>
      </c>
      <c r="G1132" s="280">
        <f t="shared" si="340"/>
        <v>0</v>
      </c>
    </row>
    <row r="1133" spans="1:7" s="223" customFormat="1" ht="24" customHeight="1" x14ac:dyDescent="0.25">
      <c r="A1133" s="218" t="str">
        <f t="shared" si="336"/>
        <v/>
      </c>
      <c r="B1133" s="216">
        <f t="shared" si="337"/>
        <v>0</v>
      </c>
      <c r="C1133" s="217"/>
      <c r="D1133" s="218" t="str">
        <f t="shared" si="338"/>
        <v/>
      </c>
      <c r="E1133" s="219"/>
      <c r="F1133" s="220">
        <f t="shared" si="339"/>
        <v>0</v>
      </c>
      <c r="G1133" s="280">
        <f t="shared" si="340"/>
        <v>0</v>
      </c>
    </row>
    <row r="1134" spans="1:7" s="223" customFormat="1" ht="24" customHeight="1" x14ac:dyDescent="0.25">
      <c r="A1134" s="218" t="str">
        <f t="shared" si="336"/>
        <v/>
      </c>
      <c r="B1134" s="216">
        <f t="shared" si="337"/>
        <v>0</v>
      </c>
      <c r="C1134" s="217"/>
      <c r="D1134" s="218" t="str">
        <f t="shared" si="338"/>
        <v/>
      </c>
      <c r="E1134" s="219"/>
      <c r="F1134" s="220">
        <f t="shared" si="339"/>
        <v>0</v>
      </c>
      <c r="G1134" s="280">
        <f t="shared" si="340"/>
        <v>0</v>
      </c>
    </row>
    <row r="1135" spans="1:7" s="223" customFormat="1" ht="24" customHeight="1" x14ac:dyDescent="0.25">
      <c r="A1135" s="218" t="str">
        <f t="shared" si="336"/>
        <v/>
      </c>
      <c r="B1135" s="216">
        <f t="shared" si="337"/>
        <v>0</v>
      </c>
      <c r="C1135" s="217"/>
      <c r="D1135" s="218" t="str">
        <f t="shared" si="338"/>
        <v/>
      </c>
      <c r="E1135" s="219"/>
      <c r="F1135" s="220">
        <f t="shared" si="339"/>
        <v>0</v>
      </c>
      <c r="G1135" s="280">
        <f t="shared" si="340"/>
        <v>0</v>
      </c>
    </row>
    <row r="1136" spans="1:7" ht="24" customHeight="1" x14ac:dyDescent="0.25">
      <c r="A1136" s="281"/>
      <c r="D1136" s="94"/>
      <c r="E1136" s="95"/>
      <c r="F1136" s="267" t="s">
        <v>32</v>
      </c>
      <c r="G1136" s="282">
        <f>SUBTOTAL(9,G1128:G1135)</f>
        <v>0</v>
      </c>
    </row>
    <row r="1137" spans="1:7" ht="24" customHeight="1" x14ac:dyDescent="0.25">
      <c r="A1137" s="281"/>
      <c r="C1137" s="104" t="s">
        <v>606</v>
      </c>
      <c r="D1137" s="94"/>
      <c r="E1137" s="95"/>
      <c r="G1137" s="283"/>
    </row>
    <row r="1138" spans="1:7" s="223" customFormat="1" ht="24" customHeight="1" x14ac:dyDescent="0.25">
      <c r="A1138" s="218" t="str">
        <f t="shared" ref="A1138:A1146" si="341">IFERROR(VLOOKUP(C1138,Tabla_Insumos,4,FALSE),"")</f>
        <v/>
      </c>
      <c r="B1138" s="216" t="str">
        <f t="shared" ref="B1138:B1146" si="342">IFERROR(VLOOKUP(C1138,Tabla_Insumos,5,FALSE),"")</f>
        <v/>
      </c>
      <c r="C1138" s="217"/>
      <c r="D1138" s="218" t="str">
        <f t="shared" ref="D1138:D1146" si="343">IFERROR(VLOOKUP(C1138,Tabla_Insumos,2,FALSE),"")</f>
        <v/>
      </c>
      <c r="E1138" s="219"/>
      <c r="F1138" s="220">
        <f t="shared" ref="F1138:F1146" si="344">IFERROR(VLOOKUP(C1138,Tabla_Insumos,3,FALSE),0)</f>
        <v>0</v>
      </c>
      <c r="G1138" s="280">
        <f t="shared" ref="G1138:G1146" si="345">ROUND(E1138*F1138,2)</f>
        <v>0</v>
      </c>
    </row>
    <row r="1139" spans="1:7" s="223" customFormat="1" ht="24" customHeight="1" x14ac:dyDescent="0.25">
      <c r="A1139" s="218" t="str">
        <f t="shared" si="341"/>
        <v/>
      </c>
      <c r="B1139" s="216" t="str">
        <f t="shared" si="342"/>
        <v/>
      </c>
      <c r="C1139" s="217"/>
      <c r="D1139" s="218" t="str">
        <f t="shared" si="343"/>
        <v/>
      </c>
      <c r="E1139" s="219"/>
      <c r="F1139" s="220">
        <f t="shared" si="344"/>
        <v>0</v>
      </c>
      <c r="G1139" s="280">
        <f t="shared" si="345"/>
        <v>0</v>
      </c>
    </row>
    <row r="1140" spans="1:7" s="223" customFormat="1" ht="24" customHeight="1" x14ac:dyDescent="0.25">
      <c r="A1140" s="218" t="str">
        <f t="shared" si="341"/>
        <v/>
      </c>
      <c r="B1140" s="216" t="str">
        <f t="shared" si="342"/>
        <v/>
      </c>
      <c r="C1140" s="217"/>
      <c r="D1140" s="218" t="str">
        <f t="shared" si="343"/>
        <v/>
      </c>
      <c r="E1140" s="219"/>
      <c r="F1140" s="220">
        <f t="shared" si="344"/>
        <v>0</v>
      </c>
      <c r="G1140" s="280">
        <f t="shared" si="345"/>
        <v>0</v>
      </c>
    </row>
    <row r="1141" spans="1:7" s="223" customFormat="1" ht="24" customHeight="1" x14ac:dyDescent="0.25">
      <c r="A1141" s="218" t="str">
        <f t="shared" si="341"/>
        <v/>
      </c>
      <c r="B1141" s="216" t="str">
        <f t="shared" si="342"/>
        <v/>
      </c>
      <c r="C1141" s="217"/>
      <c r="D1141" s="218" t="str">
        <f t="shared" si="343"/>
        <v/>
      </c>
      <c r="E1141" s="219"/>
      <c r="F1141" s="220">
        <f t="shared" si="344"/>
        <v>0</v>
      </c>
      <c r="G1141" s="280">
        <f t="shared" si="345"/>
        <v>0</v>
      </c>
    </row>
    <row r="1142" spans="1:7" s="223" customFormat="1" ht="24" customHeight="1" x14ac:dyDescent="0.25">
      <c r="A1142" s="218" t="str">
        <f t="shared" si="341"/>
        <v/>
      </c>
      <c r="B1142" s="216" t="str">
        <f t="shared" si="342"/>
        <v/>
      </c>
      <c r="C1142" s="217"/>
      <c r="D1142" s="218" t="str">
        <f t="shared" si="343"/>
        <v/>
      </c>
      <c r="E1142" s="219"/>
      <c r="F1142" s="220">
        <f t="shared" si="344"/>
        <v>0</v>
      </c>
      <c r="G1142" s="280">
        <f t="shared" si="345"/>
        <v>0</v>
      </c>
    </row>
    <row r="1143" spans="1:7" s="223" customFormat="1" ht="24" customHeight="1" x14ac:dyDescent="0.25">
      <c r="A1143" s="218" t="str">
        <f t="shared" si="341"/>
        <v/>
      </c>
      <c r="B1143" s="216" t="str">
        <f t="shared" si="342"/>
        <v/>
      </c>
      <c r="C1143" s="217"/>
      <c r="D1143" s="218" t="str">
        <f t="shared" si="343"/>
        <v/>
      </c>
      <c r="E1143" s="219"/>
      <c r="F1143" s="220">
        <f t="shared" si="344"/>
        <v>0</v>
      </c>
      <c r="G1143" s="280">
        <f t="shared" si="345"/>
        <v>0</v>
      </c>
    </row>
    <row r="1144" spans="1:7" s="223" customFormat="1" ht="24" customHeight="1" x14ac:dyDescent="0.25">
      <c r="A1144" s="218" t="str">
        <f t="shared" si="341"/>
        <v/>
      </c>
      <c r="B1144" s="216" t="str">
        <f t="shared" si="342"/>
        <v/>
      </c>
      <c r="C1144" s="217"/>
      <c r="D1144" s="218" t="str">
        <f t="shared" si="343"/>
        <v/>
      </c>
      <c r="E1144" s="219"/>
      <c r="F1144" s="220">
        <f t="shared" si="344"/>
        <v>0</v>
      </c>
      <c r="G1144" s="280">
        <f t="shared" si="345"/>
        <v>0</v>
      </c>
    </row>
    <row r="1145" spans="1:7" s="223" customFormat="1" ht="24" customHeight="1" x14ac:dyDescent="0.25">
      <c r="A1145" s="218" t="str">
        <f t="shared" si="341"/>
        <v/>
      </c>
      <c r="B1145" s="216" t="str">
        <f t="shared" si="342"/>
        <v/>
      </c>
      <c r="C1145" s="217"/>
      <c r="D1145" s="218" t="str">
        <f t="shared" si="343"/>
        <v/>
      </c>
      <c r="E1145" s="219"/>
      <c r="F1145" s="220">
        <f t="shared" si="344"/>
        <v>0</v>
      </c>
      <c r="G1145" s="280">
        <f t="shared" si="345"/>
        <v>0</v>
      </c>
    </row>
    <row r="1146" spans="1:7" s="223" customFormat="1" ht="24" customHeight="1" x14ac:dyDescent="0.25">
      <c r="A1146" s="218" t="str">
        <f t="shared" si="341"/>
        <v/>
      </c>
      <c r="B1146" s="216" t="str">
        <f t="shared" si="342"/>
        <v/>
      </c>
      <c r="C1146" s="217"/>
      <c r="D1146" s="218" t="str">
        <f t="shared" si="343"/>
        <v/>
      </c>
      <c r="E1146" s="219"/>
      <c r="F1146" s="220">
        <f t="shared" si="344"/>
        <v>0</v>
      </c>
      <c r="G1146" s="280">
        <f t="shared" si="345"/>
        <v>0</v>
      </c>
    </row>
    <row r="1147" spans="1:7" ht="24" customHeight="1" x14ac:dyDescent="0.25">
      <c r="A1147" s="284"/>
      <c r="B1147" s="94"/>
      <c r="D1147" s="94"/>
      <c r="E1147" s="95"/>
      <c r="F1147" s="267" t="s">
        <v>33</v>
      </c>
      <c r="G1147" s="282">
        <f>SUBTOTAL(9,G1138:G1146)</f>
        <v>0</v>
      </c>
    </row>
    <row r="1148" spans="1:7" ht="24" customHeight="1" x14ac:dyDescent="0.25">
      <c r="A1148" s="285"/>
      <c r="B1148" s="94"/>
      <c r="D1148" s="94"/>
      <c r="E1148" s="95"/>
      <c r="G1148" s="283"/>
    </row>
    <row r="1149" spans="1:7" ht="24" customHeight="1" x14ac:dyDescent="0.25">
      <c r="A1149" s="286" t="str">
        <f>B1107</f>
        <v>4.2</v>
      </c>
      <c r="B1149" s="287" t="str">
        <f>C1107</f>
        <v>Ensayo de caudales constantes</v>
      </c>
      <c r="C1149" s="101"/>
      <c r="D1149" s="101" t="s">
        <v>34</v>
      </c>
      <c r="E1149" s="102"/>
      <c r="F1149" s="289" t="s">
        <v>35</v>
      </c>
      <c r="G1149" s="288">
        <f>SUBTOTAL(9,G1112:G1148)</f>
        <v>0</v>
      </c>
    </row>
    <row r="1151" spans="1:7" ht="24" customHeight="1" x14ac:dyDescent="0.25">
      <c r="A1151" s="268" t="s">
        <v>37</v>
      </c>
      <c r="B1151" s="269"/>
      <c r="C1151" s="269"/>
      <c r="D1151" s="269"/>
      <c r="E1151" s="269"/>
      <c r="F1151" s="269"/>
      <c r="G1151" s="270"/>
    </row>
    <row r="1152" spans="1:7" ht="24" customHeight="1" x14ac:dyDescent="0.25">
      <c r="A1152" s="271" t="s">
        <v>602</v>
      </c>
      <c r="B1152" s="90" t="str">
        <f>Comitente</f>
        <v>SUBSECRETARIA DE ARQUITECTURA</v>
      </c>
      <c r="C1152" s="86"/>
      <c r="D1152" s="91"/>
      <c r="E1152" s="91"/>
      <c r="F1152" s="92"/>
      <c r="G1152" s="272"/>
    </row>
    <row r="1153" spans="1:123" ht="24" customHeight="1" x14ac:dyDescent="0.25">
      <c r="A1153" s="271" t="s">
        <v>603</v>
      </c>
      <c r="B1153" s="90">
        <f>Contratista</f>
        <v>0</v>
      </c>
      <c r="C1153" s="87"/>
      <c r="D1153" s="87"/>
      <c r="E1153" s="87"/>
      <c r="F1153" s="93"/>
      <c r="G1153" s="273"/>
    </row>
    <row r="1154" spans="1:123" ht="24" customHeight="1" x14ac:dyDescent="0.25">
      <c r="A1154" s="271" t="s">
        <v>24</v>
      </c>
      <c r="B1154" s="90" t="str">
        <f>Obra</f>
        <v>PERFORACION DE POZO DE AGUA Y CONST. DE SALA DE BOMBA ESC. AGROIND. 25 DE MAYO</v>
      </c>
      <c r="C1154" s="87"/>
      <c r="D1154" s="87"/>
      <c r="E1154" s="87"/>
      <c r="F1154" s="93" t="s">
        <v>38</v>
      </c>
      <c r="G1154" s="274">
        <f>Fecha_Base</f>
        <v>0</v>
      </c>
    </row>
    <row r="1155" spans="1:123" ht="24" customHeight="1" x14ac:dyDescent="0.25">
      <c r="A1155" s="275" t="s">
        <v>601</v>
      </c>
      <c r="B1155" s="88" t="str">
        <f>Ubicación</f>
        <v>Calle San Martin s/n - 25 de Mayo</v>
      </c>
      <c r="C1155" s="88"/>
      <c r="D1155" s="94"/>
      <c r="E1155" s="95"/>
      <c r="G1155" s="276"/>
    </row>
    <row r="1156" spans="1:123" ht="24" customHeight="1" x14ac:dyDescent="0.25">
      <c r="A1156" s="275" t="s">
        <v>39</v>
      </c>
      <c r="B1156" s="97">
        <f>IFERROR(VALUE(LEFT(B1157,FIND(".",B1157)-1)),"")</f>
        <v>4</v>
      </c>
      <c r="C1156" s="89" t="str">
        <f>IFERROR(VLOOKUP(B1156,Tabla_CyP,2,FALSE),"")</f>
        <v/>
      </c>
      <c r="E1156" s="95"/>
      <c r="G1156" s="276"/>
    </row>
    <row r="1157" spans="1:123" ht="24" customHeight="1" x14ac:dyDescent="0.25">
      <c r="A1157" s="275" t="s">
        <v>25</v>
      </c>
      <c r="B1157" s="98" t="str">
        <f>IFERROR(VLOOKUP(COUNTIF($A$1:A1157,"ANALISIS DE PRECIOS"),Tabla_NumeroItem,2,FALSE),"")</f>
        <v>4.3</v>
      </c>
      <c r="C1157" s="89" t="str">
        <f>IFERROR(VLOOKUP(B1157,Tabla_CyP,2,FALSE),"")</f>
        <v>Ensayo de recuperación de nivel</v>
      </c>
      <c r="D1157" s="94"/>
      <c r="E1157" s="95"/>
      <c r="F1157" s="93" t="s">
        <v>26</v>
      </c>
      <c r="G1157" s="277" t="str">
        <f>IFERROR(VLOOKUP(B1157,Tabla_CyP,4,FALSE),"")</f>
        <v>gl</v>
      </c>
    </row>
    <row r="1158" spans="1:123" ht="24" customHeight="1" x14ac:dyDescent="0.25">
      <c r="A1158" s="275"/>
      <c r="B1158" s="88"/>
      <c r="D1158" s="94"/>
      <c r="E1158" s="95"/>
      <c r="G1158" s="276"/>
    </row>
    <row r="1159" spans="1:123" ht="24" customHeight="1" x14ac:dyDescent="0.25">
      <c r="A1159" s="338" t="s">
        <v>507</v>
      </c>
      <c r="B1159" s="339"/>
      <c r="C1159" s="340" t="s">
        <v>0</v>
      </c>
      <c r="D1159" s="340" t="s">
        <v>27</v>
      </c>
      <c r="E1159" s="342" t="s">
        <v>28</v>
      </c>
      <c r="F1159" s="344" t="s">
        <v>29</v>
      </c>
      <c r="G1159" s="344" t="s">
        <v>30</v>
      </c>
    </row>
    <row r="1160" spans="1:123" s="94" customFormat="1" ht="24" customHeight="1" x14ac:dyDescent="0.25">
      <c r="A1160" s="99" t="s">
        <v>508</v>
      </c>
      <c r="B1160" s="99" t="s">
        <v>509</v>
      </c>
      <c r="C1160" s="341"/>
      <c r="D1160" s="341"/>
      <c r="E1160" s="343"/>
      <c r="F1160" s="345"/>
      <c r="G1160" s="345"/>
      <c r="H1160" s="224"/>
      <c r="I1160" s="224"/>
      <c r="J1160" s="224"/>
      <c r="K1160" s="224"/>
      <c r="L1160" s="224"/>
      <c r="M1160" s="224"/>
      <c r="N1160" s="224"/>
      <c r="O1160" s="224"/>
      <c r="P1160" s="224"/>
      <c r="Q1160" s="224"/>
      <c r="R1160" s="224"/>
      <c r="S1160" s="224"/>
      <c r="T1160" s="224"/>
      <c r="U1160" s="224"/>
      <c r="V1160" s="224"/>
      <c r="W1160" s="224"/>
      <c r="X1160" s="224"/>
      <c r="Y1160" s="224"/>
      <c r="Z1160" s="224"/>
      <c r="AA1160" s="224"/>
      <c r="AB1160" s="224"/>
      <c r="AC1160" s="224"/>
      <c r="AD1160" s="224"/>
      <c r="AE1160" s="224"/>
      <c r="AF1160" s="224"/>
      <c r="AG1160" s="224"/>
      <c r="AH1160" s="224"/>
      <c r="AI1160" s="224"/>
      <c r="AJ1160" s="224"/>
      <c r="AK1160" s="224"/>
      <c r="AL1160" s="224"/>
      <c r="AM1160" s="224"/>
      <c r="AN1160" s="224"/>
      <c r="AO1160" s="224"/>
      <c r="AP1160" s="224"/>
      <c r="AQ1160" s="224"/>
      <c r="AR1160" s="224"/>
      <c r="AS1160" s="224"/>
      <c r="AT1160" s="224"/>
      <c r="AU1160" s="224"/>
      <c r="AV1160" s="224"/>
      <c r="AW1160" s="224"/>
      <c r="AX1160" s="224"/>
      <c r="AY1160" s="224"/>
      <c r="AZ1160" s="224"/>
      <c r="BA1160" s="224"/>
      <c r="BB1160" s="224"/>
      <c r="BC1160" s="224"/>
      <c r="BD1160" s="224"/>
      <c r="BE1160" s="224"/>
      <c r="BF1160" s="224"/>
      <c r="BG1160" s="224"/>
      <c r="BH1160" s="224"/>
      <c r="BI1160" s="224"/>
      <c r="BJ1160" s="224"/>
      <c r="BK1160" s="224"/>
      <c r="BL1160" s="224"/>
      <c r="BM1160" s="224"/>
      <c r="BN1160" s="224"/>
      <c r="BO1160" s="224"/>
      <c r="BP1160" s="224"/>
      <c r="BQ1160" s="224"/>
      <c r="BR1160" s="224"/>
      <c r="BS1160" s="224"/>
      <c r="BT1160" s="224"/>
      <c r="BU1160" s="224"/>
      <c r="BV1160" s="224"/>
      <c r="BW1160" s="224"/>
      <c r="BX1160" s="224"/>
      <c r="BY1160" s="224"/>
      <c r="BZ1160" s="224"/>
      <c r="CA1160" s="224"/>
      <c r="CB1160" s="224"/>
      <c r="CC1160" s="224"/>
      <c r="CD1160" s="224"/>
      <c r="CE1160" s="224"/>
      <c r="CF1160" s="224"/>
      <c r="CG1160" s="224"/>
      <c r="CH1160" s="224"/>
      <c r="CI1160" s="224"/>
      <c r="CJ1160" s="224"/>
      <c r="CK1160" s="224"/>
      <c r="CL1160" s="224"/>
      <c r="CM1160" s="224"/>
      <c r="CN1160" s="224"/>
      <c r="CO1160" s="224"/>
      <c r="CP1160" s="224"/>
      <c r="CQ1160" s="224"/>
      <c r="CR1160" s="224"/>
      <c r="CS1160" s="224"/>
      <c r="CT1160" s="224"/>
      <c r="CU1160" s="224"/>
      <c r="CV1160" s="224"/>
      <c r="CW1160" s="224"/>
      <c r="CX1160" s="224"/>
      <c r="CY1160" s="224"/>
      <c r="CZ1160" s="224"/>
      <c r="DA1160" s="224"/>
      <c r="DB1160" s="224"/>
      <c r="DC1160" s="224"/>
      <c r="DD1160" s="224"/>
      <c r="DE1160" s="224"/>
      <c r="DF1160" s="224"/>
      <c r="DG1160" s="224"/>
      <c r="DH1160" s="224"/>
      <c r="DI1160" s="224"/>
      <c r="DJ1160" s="224"/>
      <c r="DK1160" s="224"/>
      <c r="DL1160" s="224"/>
      <c r="DM1160" s="224"/>
      <c r="DN1160" s="224"/>
      <c r="DO1160" s="224"/>
      <c r="DP1160" s="224"/>
      <c r="DQ1160" s="224"/>
      <c r="DR1160" s="224"/>
      <c r="DS1160" s="224"/>
    </row>
    <row r="1161" spans="1:123" ht="24" customHeight="1" x14ac:dyDescent="0.25">
      <c r="A1161" s="278"/>
      <c r="B1161" s="100"/>
      <c r="C1161" s="137" t="s">
        <v>604</v>
      </c>
      <c r="D1161" s="101"/>
      <c r="E1161" s="102"/>
      <c r="F1161" s="103"/>
      <c r="G1161" s="279"/>
    </row>
    <row r="1162" spans="1:123" s="223" customFormat="1" ht="24" customHeight="1" x14ac:dyDescent="0.25">
      <c r="A1162" s="218" t="str">
        <f t="shared" ref="A1162:A1175" si="346">IFERROR(VLOOKUP(C1162,Tabla_Insumos,4,FALSE),"")</f>
        <v/>
      </c>
      <c r="B1162" s="216" t="str">
        <f>IFERROR(VLOOKUP(C1162,Tabla_Insumos,5,FALSE),"")</f>
        <v/>
      </c>
      <c r="C1162" s="217"/>
      <c r="D1162" s="218" t="str">
        <f t="shared" ref="D1162:D1175" si="347">IFERROR(VLOOKUP(C1162,Tabla_Insumos,2,FALSE),"")</f>
        <v/>
      </c>
      <c r="E1162" s="219"/>
      <c r="F1162" s="220">
        <f t="shared" ref="F1162:F1175" si="348">IFERROR(VLOOKUP(C1162,Tabla_Insumos,3,FALSE),0)</f>
        <v>0</v>
      </c>
      <c r="G1162" s="280">
        <f>ROUND(E1162*F1162,2)</f>
        <v>0</v>
      </c>
    </row>
    <row r="1163" spans="1:123" s="223" customFormat="1" ht="24" customHeight="1" x14ac:dyDescent="0.25">
      <c r="A1163" s="218" t="str">
        <f t="shared" si="346"/>
        <v/>
      </c>
      <c r="B1163" s="216" t="str">
        <f t="shared" ref="B1163:B1175" si="349">IFERROR(VLOOKUP(C1163,Tabla_Insumos,5,FALSE),"")</f>
        <v/>
      </c>
      <c r="C1163" s="217"/>
      <c r="D1163" s="218" t="str">
        <f t="shared" si="347"/>
        <v/>
      </c>
      <c r="E1163" s="219"/>
      <c r="F1163" s="220">
        <f t="shared" si="348"/>
        <v>0</v>
      </c>
      <c r="G1163" s="280">
        <f t="shared" ref="G1163:G1175" si="350">ROUND(E1163*F1163,2)</f>
        <v>0</v>
      </c>
    </row>
    <row r="1164" spans="1:123" s="223" customFormat="1" ht="24" customHeight="1" x14ac:dyDescent="0.25">
      <c r="A1164" s="218" t="str">
        <f t="shared" si="346"/>
        <v/>
      </c>
      <c r="B1164" s="216" t="str">
        <f t="shared" si="349"/>
        <v/>
      </c>
      <c r="C1164" s="217"/>
      <c r="D1164" s="218" t="str">
        <f t="shared" si="347"/>
        <v/>
      </c>
      <c r="E1164" s="219"/>
      <c r="F1164" s="220">
        <f t="shared" si="348"/>
        <v>0</v>
      </c>
      <c r="G1164" s="280">
        <f t="shared" si="350"/>
        <v>0</v>
      </c>
    </row>
    <row r="1165" spans="1:123" s="223" customFormat="1" ht="24" customHeight="1" x14ac:dyDescent="0.25">
      <c r="A1165" s="218" t="str">
        <f t="shared" si="346"/>
        <v/>
      </c>
      <c r="B1165" s="216" t="str">
        <f t="shared" si="349"/>
        <v/>
      </c>
      <c r="C1165" s="217"/>
      <c r="D1165" s="218" t="str">
        <f t="shared" si="347"/>
        <v/>
      </c>
      <c r="E1165" s="219"/>
      <c r="F1165" s="220">
        <f t="shared" si="348"/>
        <v>0</v>
      </c>
      <c r="G1165" s="280">
        <f t="shared" si="350"/>
        <v>0</v>
      </c>
    </row>
    <row r="1166" spans="1:123" s="223" customFormat="1" ht="24" customHeight="1" x14ac:dyDescent="0.25">
      <c r="A1166" s="218" t="str">
        <f t="shared" si="346"/>
        <v/>
      </c>
      <c r="B1166" s="216" t="str">
        <f t="shared" si="349"/>
        <v/>
      </c>
      <c r="C1166" s="217"/>
      <c r="D1166" s="218" t="str">
        <f t="shared" si="347"/>
        <v/>
      </c>
      <c r="E1166" s="219"/>
      <c r="F1166" s="220">
        <f t="shared" si="348"/>
        <v>0</v>
      </c>
      <c r="G1166" s="280">
        <f t="shared" si="350"/>
        <v>0</v>
      </c>
    </row>
    <row r="1167" spans="1:123" s="223" customFormat="1" ht="24" customHeight="1" x14ac:dyDescent="0.25">
      <c r="A1167" s="218" t="str">
        <f t="shared" si="346"/>
        <v/>
      </c>
      <c r="B1167" s="216" t="str">
        <f t="shared" si="349"/>
        <v/>
      </c>
      <c r="C1167" s="217"/>
      <c r="D1167" s="218" t="str">
        <f t="shared" si="347"/>
        <v/>
      </c>
      <c r="E1167" s="219"/>
      <c r="F1167" s="220">
        <f t="shared" si="348"/>
        <v>0</v>
      </c>
      <c r="G1167" s="280">
        <f t="shared" si="350"/>
        <v>0</v>
      </c>
    </row>
    <row r="1168" spans="1:123" s="223" customFormat="1" ht="24" customHeight="1" x14ac:dyDescent="0.25">
      <c r="A1168" s="218" t="str">
        <f t="shared" si="346"/>
        <v/>
      </c>
      <c r="B1168" s="216" t="str">
        <f t="shared" si="349"/>
        <v/>
      </c>
      <c r="C1168" s="217"/>
      <c r="D1168" s="218" t="str">
        <f t="shared" si="347"/>
        <v/>
      </c>
      <c r="E1168" s="219"/>
      <c r="F1168" s="220">
        <f t="shared" si="348"/>
        <v>0</v>
      </c>
      <c r="G1168" s="280">
        <f t="shared" si="350"/>
        <v>0</v>
      </c>
    </row>
    <row r="1169" spans="1:7" s="223" customFormat="1" ht="24" customHeight="1" x14ac:dyDescent="0.25">
      <c r="A1169" s="218" t="str">
        <f t="shared" si="346"/>
        <v/>
      </c>
      <c r="B1169" s="216" t="str">
        <f t="shared" si="349"/>
        <v/>
      </c>
      <c r="C1169" s="217"/>
      <c r="D1169" s="218" t="str">
        <f t="shared" si="347"/>
        <v/>
      </c>
      <c r="E1169" s="219"/>
      <c r="F1169" s="220">
        <f t="shared" si="348"/>
        <v>0</v>
      </c>
      <c r="G1169" s="280">
        <f t="shared" si="350"/>
        <v>0</v>
      </c>
    </row>
    <row r="1170" spans="1:7" s="223" customFormat="1" ht="24" customHeight="1" x14ac:dyDescent="0.25">
      <c r="A1170" s="218" t="str">
        <f t="shared" si="346"/>
        <v/>
      </c>
      <c r="B1170" s="216" t="str">
        <f t="shared" si="349"/>
        <v/>
      </c>
      <c r="C1170" s="217"/>
      <c r="D1170" s="218" t="str">
        <f t="shared" si="347"/>
        <v/>
      </c>
      <c r="E1170" s="219"/>
      <c r="F1170" s="220">
        <f t="shared" si="348"/>
        <v>0</v>
      </c>
      <c r="G1170" s="280">
        <f t="shared" si="350"/>
        <v>0</v>
      </c>
    </row>
    <row r="1171" spans="1:7" s="223" customFormat="1" ht="24" customHeight="1" x14ac:dyDescent="0.25">
      <c r="A1171" s="218" t="str">
        <f t="shared" si="346"/>
        <v/>
      </c>
      <c r="B1171" s="216" t="str">
        <f t="shared" si="349"/>
        <v/>
      </c>
      <c r="C1171" s="217"/>
      <c r="D1171" s="218" t="str">
        <f t="shared" si="347"/>
        <v/>
      </c>
      <c r="E1171" s="219"/>
      <c r="F1171" s="220">
        <f t="shared" si="348"/>
        <v>0</v>
      </c>
      <c r="G1171" s="280">
        <f t="shared" si="350"/>
        <v>0</v>
      </c>
    </row>
    <row r="1172" spans="1:7" s="223" customFormat="1" ht="24" customHeight="1" x14ac:dyDescent="0.25">
      <c r="A1172" s="218" t="str">
        <f t="shared" si="346"/>
        <v/>
      </c>
      <c r="B1172" s="216" t="str">
        <f t="shared" si="349"/>
        <v/>
      </c>
      <c r="C1172" s="217"/>
      <c r="D1172" s="218" t="str">
        <f t="shared" si="347"/>
        <v/>
      </c>
      <c r="E1172" s="219"/>
      <c r="F1172" s="220">
        <f t="shared" si="348"/>
        <v>0</v>
      </c>
      <c r="G1172" s="280">
        <f t="shared" si="350"/>
        <v>0</v>
      </c>
    </row>
    <row r="1173" spans="1:7" s="223" customFormat="1" ht="24" customHeight="1" x14ac:dyDescent="0.25">
      <c r="A1173" s="218" t="str">
        <f t="shared" si="346"/>
        <v/>
      </c>
      <c r="B1173" s="216" t="str">
        <f t="shared" si="349"/>
        <v/>
      </c>
      <c r="C1173" s="217"/>
      <c r="D1173" s="218" t="str">
        <f t="shared" si="347"/>
        <v/>
      </c>
      <c r="E1173" s="219"/>
      <c r="F1173" s="220">
        <f t="shared" si="348"/>
        <v>0</v>
      </c>
      <c r="G1173" s="280">
        <f t="shared" si="350"/>
        <v>0</v>
      </c>
    </row>
    <row r="1174" spans="1:7" s="223" customFormat="1" ht="24" customHeight="1" x14ac:dyDescent="0.25">
      <c r="A1174" s="218" t="str">
        <f t="shared" si="346"/>
        <v/>
      </c>
      <c r="B1174" s="216" t="str">
        <f t="shared" si="349"/>
        <v/>
      </c>
      <c r="C1174" s="217"/>
      <c r="D1174" s="218" t="str">
        <f t="shared" si="347"/>
        <v/>
      </c>
      <c r="E1174" s="219"/>
      <c r="F1174" s="220">
        <f t="shared" si="348"/>
        <v>0</v>
      </c>
      <c r="G1174" s="280">
        <f t="shared" si="350"/>
        <v>0</v>
      </c>
    </row>
    <row r="1175" spans="1:7" s="223" customFormat="1" ht="24" customHeight="1" x14ac:dyDescent="0.25">
      <c r="A1175" s="218" t="str">
        <f t="shared" si="346"/>
        <v/>
      </c>
      <c r="B1175" s="216" t="str">
        <f t="shared" si="349"/>
        <v/>
      </c>
      <c r="C1175" s="217"/>
      <c r="D1175" s="218" t="str">
        <f t="shared" si="347"/>
        <v/>
      </c>
      <c r="E1175" s="219"/>
      <c r="F1175" s="221">
        <f t="shared" si="348"/>
        <v>0</v>
      </c>
      <c r="G1175" s="280">
        <f t="shared" si="350"/>
        <v>0</v>
      </c>
    </row>
    <row r="1176" spans="1:7" ht="24" customHeight="1" x14ac:dyDescent="0.25">
      <c r="A1176" s="281"/>
      <c r="D1176" s="94"/>
      <c r="E1176" s="95"/>
      <c r="F1176" s="267" t="s">
        <v>31</v>
      </c>
      <c r="G1176" s="282">
        <f>SUBTOTAL(9,G1162:G1175)</f>
        <v>0</v>
      </c>
    </row>
    <row r="1177" spans="1:7" ht="24" customHeight="1" x14ac:dyDescent="0.25">
      <c r="A1177" s="281"/>
      <c r="C1177" s="104" t="s">
        <v>605</v>
      </c>
      <c r="D1177" s="94"/>
      <c r="E1177" s="95"/>
      <c r="G1177" s="283"/>
    </row>
    <row r="1178" spans="1:7" s="223" customFormat="1" ht="24" customHeight="1" x14ac:dyDescent="0.25">
      <c r="A1178" s="218" t="str">
        <f t="shared" ref="A1178:A1185" si="351">IFERROR(VLOOKUP(C1178,Tabla_Insumos,4,FALSE),"")</f>
        <v/>
      </c>
      <c r="B1178" s="216">
        <f t="shared" ref="B1178:B1185" si="352">IFERROR(VLOOKUP(A1178,Tabla_Indices,5,FALSE),"")</f>
        <v>0</v>
      </c>
      <c r="C1178" s="217"/>
      <c r="D1178" s="218" t="str">
        <f t="shared" ref="D1178:D1185" si="353">IFERROR(VLOOKUP(C1178,Tabla_Insumos,2,FALSE),"")</f>
        <v/>
      </c>
      <c r="E1178" s="219"/>
      <c r="F1178" s="222">
        <f t="shared" ref="F1178:F1185" si="354">IFERROR(VLOOKUP(C1178,Tabla_Insumos,3,FALSE),0)</f>
        <v>0</v>
      </c>
      <c r="G1178" s="280">
        <f>ROUND(E1178*F1178,2)</f>
        <v>0</v>
      </c>
    </row>
    <row r="1179" spans="1:7" s="223" customFormat="1" ht="24" customHeight="1" x14ac:dyDescent="0.25">
      <c r="A1179" s="218" t="str">
        <f t="shared" si="351"/>
        <v/>
      </c>
      <c r="B1179" s="216">
        <f t="shared" si="352"/>
        <v>0</v>
      </c>
      <c r="C1179" s="217"/>
      <c r="D1179" s="218" t="str">
        <f t="shared" si="353"/>
        <v/>
      </c>
      <c r="E1179" s="219"/>
      <c r="F1179" s="222">
        <f t="shared" si="354"/>
        <v>0</v>
      </c>
      <c r="G1179" s="280">
        <f>ROUND(E1179*F1179,2)</f>
        <v>0</v>
      </c>
    </row>
    <row r="1180" spans="1:7" s="223" customFormat="1" ht="24" customHeight="1" x14ac:dyDescent="0.25">
      <c r="A1180" s="218" t="str">
        <f t="shared" si="351"/>
        <v/>
      </c>
      <c r="B1180" s="216">
        <f t="shared" si="352"/>
        <v>0</v>
      </c>
      <c r="C1180" s="217"/>
      <c r="D1180" s="218" t="str">
        <f t="shared" si="353"/>
        <v/>
      </c>
      <c r="E1180" s="219"/>
      <c r="F1180" s="222">
        <f t="shared" si="354"/>
        <v>0</v>
      </c>
      <c r="G1180" s="280">
        <f t="shared" ref="G1180:G1185" si="355">ROUND(E1180*F1180,2)</f>
        <v>0</v>
      </c>
    </row>
    <row r="1181" spans="1:7" s="223" customFormat="1" ht="24" customHeight="1" x14ac:dyDescent="0.25">
      <c r="A1181" s="218" t="str">
        <f t="shared" si="351"/>
        <v/>
      </c>
      <c r="B1181" s="216">
        <f t="shared" si="352"/>
        <v>0</v>
      </c>
      <c r="C1181" s="217"/>
      <c r="D1181" s="218" t="str">
        <f t="shared" si="353"/>
        <v/>
      </c>
      <c r="E1181" s="219"/>
      <c r="F1181" s="222">
        <f t="shared" si="354"/>
        <v>0</v>
      </c>
      <c r="G1181" s="280">
        <f t="shared" si="355"/>
        <v>0</v>
      </c>
    </row>
    <row r="1182" spans="1:7" s="223" customFormat="1" ht="24" customHeight="1" x14ac:dyDescent="0.25">
      <c r="A1182" s="218" t="str">
        <f t="shared" si="351"/>
        <v/>
      </c>
      <c r="B1182" s="216">
        <f t="shared" si="352"/>
        <v>0</v>
      </c>
      <c r="C1182" s="217"/>
      <c r="D1182" s="218" t="str">
        <f t="shared" si="353"/>
        <v/>
      </c>
      <c r="E1182" s="219"/>
      <c r="F1182" s="220">
        <f t="shared" si="354"/>
        <v>0</v>
      </c>
      <c r="G1182" s="280">
        <f t="shared" si="355"/>
        <v>0</v>
      </c>
    </row>
    <row r="1183" spans="1:7" s="223" customFormat="1" ht="24" customHeight="1" x14ac:dyDescent="0.25">
      <c r="A1183" s="218" t="str">
        <f t="shared" si="351"/>
        <v/>
      </c>
      <c r="B1183" s="216">
        <f t="shared" si="352"/>
        <v>0</v>
      </c>
      <c r="C1183" s="217"/>
      <c r="D1183" s="218" t="str">
        <f t="shared" si="353"/>
        <v/>
      </c>
      <c r="E1183" s="219"/>
      <c r="F1183" s="220">
        <f t="shared" si="354"/>
        <v>0</v>
      </c>
      <c r="G1183" s="280">
        <f t="shared" si="355"/>
        <v>0</v>
      </c>
    </row>
    <row r="1184" spans="1:7" s="223" customFormat="1" ht="24" customHeight="1" x14ac:dyDescent="0.25">
      <c r="A1184" s="218" t="str">
        <f t="shared" si="351"/>
        <v/>
      </c>
      <c r="B1184" s="216">
        <f t="shared" si="352"/>
        <v>0</v>
      </c>
      <c r="C1184" s="217"/>
      <c r="D1184" s="218" t="str">
        <f t="shared" si="353"/>
        <v/>
      </c>
      <c r="E1184" s="219"/>
      <c r="F1184" s="220">
        <f t="shared" si="354"/>
        <v>0</v>
      </c>
      <c r="G1184" s="280">
        <f t="shared" si="355"/>
        <v>0</v>
      </c>
    </row>
    <row r="1185" spans="1:7" s="223" customFormat="1" ht="24" customHeight="1" x14ac:dyDescent="0.25">
      <c r="A1185" s="218" t="str">
        <f t="shared" si="351"/>
        <v/>
      </c>
      <c r="B1185" s="216">
        <f t="shared" si="352"/>
        <v>0</v>
      </c>
      <c r="C1185" s="217"/>
      <c r="D1185" s="218" t="str">
        <f t="shared" si="353"/>
        <v/>
      </c>
      <c r="E1185" s="219"/>
      <c r="F1185" s="220">
        <f t="shared" si="354"/>
        <v>0</v>
      </c>
      <c r="G1185" s="280">
        <f t="shared" si="355"/>
        <v>0</v>
      </c>
    </row>
    <row r="1186" spans="1:7" ht="24" customHeight="1" x14ac:dyDescent="0.25">
      <c r="A1186" s="281"/>
      <c r="D1186" s="94"/>
      <c r="E1186" s="95"/>
      <c r="F1186" s="267" t="s">
        <v>32</v>
      </c>
      <c r="G1186" s="282">
        <f>SUBTOTAL(9,G1178:G1185)</f>
        <v>0</v>
      </c>
    </row>
    <row r="1187" spans="1:7" ht="24" customHeight="1" x14ac:dyDescent="0.25">
      <c r="A1187" s="281"/>
      <c r="C1187" s="104" t="s">
        <v>606</v>
      </c>
      <c r="D1187" s="94"/>
      <c r="E1187" s="95"/>
      <c r="G1187" s="283"/>
    </row>
    <row r="1188" spans="1:7" s="223" customFormat="1" ht="24" customHeight="1" x14ac:dyDescent="0.25">
      <c r="A1188" s="218" t="str">
        <f t="shared" ref="A1188:A1196" si="356">IFERROR(VLOOKUP(C1188,Tabla_Insumos,4,FALSE),"")</f>
        <v/>
      </c>
      <c r="B1188" s="216" t="str">
        <f t="shared" ref="B1188:B1196" si="357">IFERROR(VLOOKUP(C1188,Tabla_Insumos,5,FALSE),"")</f>
        <v/>
      </c>
      <c r="C1188" s="217"/>
      <c r="D1188" s="218" t="str">
        <f t="shared" ref="D1188:D1196" si="358">IFERROR(VLOOKUP(C1188,Tabla_Insumos,2,FALSE),"")</f>
        <v/>
      </c>
      <c r="E1188" s="219"/>
      <c r="F1188" s="220">
        <f t="shared" ref="F1188:F1196" si="359">IFERROR(VLOOKUP(C1188,Tabla_Insumos,3,FALSE),0)</f>
        <v>0</v>
      </c>
      <c r="G1188" s="280">
        <f t="shared" ref="G1188:G1196" si="360">ROUND(E1188*F1188,2)</f>
        <v>0</v>
      </c>
    </row>
    <row r="1189" spans="1:7" s="223" customFormat="1" ht="24" customHeight="1" x14ac:dyDescent="0.25">
      <c r="A1189" s="218" t="str">
        <f t="shared" si="356"/>
        <v/>
      </c>
      <c r="B1189" s="216" t="str">
        <f t="shared" si="357"/>
        <v/>
      </c>
      <c r="C1189" s="217"/>
      <c r="D1189" s="218" t="str">
        <f t="shared" si="358"/>
        <v/>
      </c>
      <c r="E1189" s="219"/>
      <c r="F1189" s="220">
        <f t="shared" si="359"/>
        <v>0</v>
      </c>
      <c r="G1189" s="280">
        <f t="shared" si="360"/>
        <v>0</v>
      </c>
    </row>
    <row r="1190" spans="1:7" s="223" customFormat="1" ht="24" customHeight="1" x14ac:dyDescent="0.25">
      <c r="A1190" s="218" t="str">
        <f t="shared" si="356"/>
        <v/>
      </c>
      <c r="B1190" s="216" t="str">
        <f t="shared" si="357"/>
        <v/>
      </c>
      <c r="C1190" s="217"/>
      <c r="D1190" s="218" t="str">
        <f t="shared" si="358"/>
        <v/>
      </c>
      <c r="E1190" s="219"/>
      <c r="F1190" s="220">
        <f t="shared" si="359"/>
        <v>0</v>
      </c>
      <c r="G1190" s="280">
        <f t="shared" si="360"/>
        <v>0</v>
      </c>
    </row>
    <row r="1191" spans="1:7" s="223" customFormat="1" ht="24" customHeight="1" x14ac:dyDescent="0.25">
      <c r="A1191" s="218" t="str">
        <f t="shared" si="356"/>
        <v/>
      </c>
      <c r="B1191" s="216" t="str">
        <f t="shared" si="357"/>
        <v/>
      </c>
      <c r="C1191" s="217"/>
      <c r="D1191" s="218" t="str">
        <f t="shared" si="358"/>
        <v/>
      </c>
      <c r="E1191" s="219"/>
      <c r="F1191" s="220">
        <f t="shared" si="359"/>
        <v>0</v>
      </c>
      <c r="G1191" s="280">
        <f t="shared" si="360"/>
        <v>0</v>
      </c>
    </row>
    <row r="1192" spans="1:7" s="223" customFormat="1" ht="24" customHeight="1" x14ac:dyDescent="0.25">
      <c r="A1192" s="218" t="str">
        <f t="shared" si="356"/>
        <v/>
      </c>
      <c r="B1192" s="216" t="str">
        <f t="shared" si="357"/>
        <v/>
      </c>
      <c r="C1192" s="217"/>
      <c r="D1192" s="218" t="str">
        <f t="shared" si="358"/>
        <v/>
      </c>
      <c r="E1192" s="219"/>
      <c r="F1192" s="220">
        <f t="shared" si="359"/>
        <v>0</v>
      </c>
      <c r="G1192" s="280">
        <f t="shared" si="360"/>
        <v>0</v>
      </c>
    </row>
    <row r="1193" spans="1:7" s="223" customFormat="1" ht="24" customHeight="1" x14ac:dyDescent="0.25">
      <c r="A1193" s="218" t="str">
        <f t="shared" si="356"/>
        <v/>
      </c>
      <c r="B1193" s="216" t="str">
        <f t="shared" si="357"/>
        <v/>
      </c>
      <c r="C1193" s="217"/>
      <c r="D1193" s="218" t="str">
        <f t="shared" si="358"/>
        <v/>
      </c>
      <c r="E1193" s="219"/>
      <c r="F1193" s="220">
        <f t="shared" si="359"/>
        <v>0</v>
      </c>
      <c r="G1193" s="280">
        <f t="shared" si="360"/>
        <v>0</v>
      </c>
    </row>
    <row r="1194" spans="1:7" s="223" customFormat="1" ht="24" customHeight="1" x14ac:dyDescent="0.25">
      <c r="A1194" s="218" t="str">
        <f t="shared" si="356"/>
        <v/>
      </c>
      <c r="B1194" s="216" t="str">
        <f t="shared" si="357"/>
        <v/>
      </c>
      <c r="C1194" s="217"/>
      <c r="D1194" s="218" t="str">
        <f t="shared" si="358"/>
        <v/>
      </c>
      <c r="E1194" s="219"/>
      <c r="F1194" s="220">
        <f t="shared" si="359"/>
        <v>0</v>
      </c>
      <c r="G1194" s="280">
        <f t="shared" si="360"/>
        <v>0</v>
      </c>
    </row>
    <row r="1195" spans="1:7" s="223" customFormat="1" ht="24" customHeight="1" x14ac:dyDescent="0.25">
      <c r="A1195" s="218" t="str">
        <f t="shared" si="356"/>
        <v/>
      </c>
      <c r="B1195" s="216" t="str">
        <f t="shared" si="357"/>
        <v/>
      </c>
      <c r="C1195" s="217"/>
      <c r="D1195" s="218" t="str">
        <f t="shared" si="358"/>
        <v/>
      </c>
      <c r="E1195" s="219"/>
      <c r="F1195" s="220">
        <f t="shared" si="359"/>
        <v>0</v>
      </c>
      <c r="G1195" s="280">
        <f t="shared" si="360"/>
        <v>0</v>
      </c>
    </row>
    <row r="1196" spans="1:7" s="223" customFormat="1" ht="24" customHeight="1" x14ac:dyDescent="0.25">
      <c r="A1196" s="218" t="str">
        <f t="shared" si="356"/>
        <v/>
      </c>
      <c r="B1196" s="216" t="str">
        <f t="shared" si="357"/>
        <v/>
      </c>
      <c r="C1196" s="217"/>
      <c r="D1196" s="218" t="str">
        <f t="shared" si="358"/>
        <v/>
      </c>
      <c r="E1196" s="219"/>
      <c r="F1196" s="220">
        <f t="shared" si="359"/>
        <v>0</v>
      </c>
      <c r="G1196" s="280">
        <f t="shared" si="360"/>
        <v>0</v>
      </c>
    </row>
    <row r="1197" spans="1:7" ht="24" customHeight="1" x14ac:dyDescent="0.25">
      <c r="A1197" s="284"/>
      <c r="B1197" s="94"/>
      <c r="D1197" s="94"/>
      <c r="E1197" s="95"/>
      <c r="F1197" s="267" t="s">
        <v>33</v>
      </c>
      <c r="G1197" s="282">
        <f>SUBTOTAL(9,G1188:G1196)</f>
        <v>0</v>
      </c>
    </row>
    <row r="1198" spans="1:7" ht="24" customHeight="1" x14ac:dyDescent="0.25">
      <c r="A1198" s="285"/>
      <c r="B1198" s="94"/>
      <c r="D1198" s="94"/>
      <c r="E1198" s="95"/>
      <c r="G1198" s="283"/>
    </row>
    <row r="1199" spans="1:7" ht="24" customHeight="1" x14ac:dyDescent="0.25">
      <c r="A1199" s="286" t="str">
        <f>B1157</f>
        <v>4.3</v>
      </c>
      <c r="B1199" s="287" t="str">
        <f>C1157</f>
        <v>Ensayo de recuperación de nivel</v>
      </c>
      <c r="C1199" s="101"/>
      <c r="D1199" s="101" t="s">
        <v>34</v>
      </c>
      <c r="E1199" s="102"/>
      <c r="F1199" s="289" t="s">
        <v>35</v>
      </c>
      <c r="G1199" s="288">
        <f>SUBTOTAL(9,G1162:G1198)</f>
        <v>0</v>
      </c>
    </row>
    <row r="1201" spans="1:123" ht="24" customHeight="1" x14ac:dyDescent="0.25">
      <c r="A1201" s="268" t="s">
        <v>37</v>
      </c>
      <c r="B1201" s="269"/>
      <c r="C1201" s="269"/>
      <c r="D1201" s="269"/>
      <c r="E1201" s="269"/>
      <c r="F1201" s="269"/>
      <c r="G1201" s="270"/>
    </row>
    <row r="1202" spans="1:123" ht="24" customHeight="1" x14ac:dyDescent="0.25">
      <c r="A1202" s="271" t="s">
        <v>602</v>
      </c>
      <c r="B1202" s="90" t="str">
        <f>Comitente</f>
        <v>SUBSECRETARIA DE ARQUITECTURA</v>
      </c>
      <c r="C1202" s="86"/>
      <c r="D1202" s="91"/>
      <c r="E1202" s="91"/>
      <c r="F1202" s="92"/>
      <c r="G1202" s="272"/>
    </row>
    <row r="1203" spans="1:123" ht="24" customHeight="1" x14ac:dyDescent="0.25">
      <c r="A1203" s="271" t="s">
        <v>603</v>
      </c>
      <c r="B1203" s="90">
        <f>Contratista</f>
        <v>0</v>
      </c>
      <c r="C1203" s="87"/>
      <c r="D1203" s="87"/>
      <c r="E1203" s="87"/>
      <c r="F1203" s="93"/>
      <c r="G1203" s="273"/>
    </row>
    <row r="1204" spans="1:123" ht="24" customHeight="1" x14ac:dyDescent="0.25">
      <c r="A1204" s="271" t="s">
        <v>24</v>
      </c>
      <c r="B1204" s="90" t="str">
        <f>Obra</f>
        <v>PERFORACION DE POZO DE AGUA Y CONST. DE SALA DE BOMBA ESC. AGROIND. 25 DE MAYO</v>
      </c>
      <c r="C1204" s="87"/>
      <c r="D1204" s="87"/>
      <c r="E1204" s="87"/>
      <c r="F1204" s="93" t="s">
        <v>38</v>
      </c>
      <c r="G1204" s="274">
        <f>Fecha_Base</f>
        <v>0</v>
      </c>
    </row>
    <row r="1205" spans="1:123" ht="24" customHeight="1" x14ac:dyDescent="0.25">
      <c r="A1205" s="275" t="s">
        <v>601</v>
      </c>
      <c r="B1205" s="88" t="str">
        <f>Ubicación</f>
        <v>Calle San Martin s/n - 25 de Mayo</v>
      </c>
      <c r="C1205" s="88"/>
      <c r="D1205" s="94"/>
      <c r="E1205" s="95"/>
      <c r="G1205" s="276"/>
    </row>
    <row r="1206" spans="1:123" ht="24" customHeight="1" x14ac:dyDescent="0.25">
      <c r="A1206" s="275" t="s">
        <v>39</v>
      </c>
      <c r="B1206" s="97">
        <f>IFERROR(VALUE(LEFT(B1207,FIND(".",B1207)-1)),"")</f>
        <v>4</v>
      </c>
      <c r="C1206" s="89" t="str">
        <f>IFERROR(VLOOKUP(B1206,Tabla_CyP,2,FALSE),"")</f>
        <v/>
      </c>
      <c r="E1206" s="95"/>
      <c r="G1206" s="276"/>
    </row>
    <row r="1207" spans="1:123" ht="24" customHeight="1" x14ac:dyDescent="0.25">
      <c r="A1207" s="275" t="s">
        <v>25</v>
      </c>
      <c r="B1207" s="98" t="str">
        <f>IFERROR(VLOOKUP(COUNTIF($A$1:A1207,"ANALISIS DE PRECIOS"),Tabla_NumeroItem,2,FALSE),"")</f>
        <v>4.4</v>
      </c>
      <c r="C1207" s="89" t="str">
        <f>IFERROR(VLOOKUP(B1207,Tabla_CyP,2,FALSE),"")</f>
        <v>Bombeo adicional y extensión de las pruebas</v>
      </c>
      <c r="D1207" s="94"/>
      <c r="E1207" s="95"/>
      <c r="F1207" s="93" t="s">
        <v>26</v>
      </c>
      <c r="G1207" s="277" t="str">
        <f>IFERROR(VLOOKUP(B1207,Tabla_CyP,4,FALSE),"")</f>
        <v>gl</v>
      </c>
    </row>
    <row r="1208" spans="1:123" ht="24" customHeight="1" x14ac:dyDescent="0.25">
      <c r="A1208" s="275"/>
      <c r="B1208" s="88"/>
      <c r="D1208" s="94"/>
      <c r="E1208" s="95"/>
      <c r="G1208" s="276"/>
    </row>
    <row r="1209" spans="1:123" ht="24" customHeight="1" x14ac:dyDescent="0.25">
      <c r="A1209" s="338" t="s">
        <v>507</v>
      </c>
      <c r="B1209" s="339"/>
      <c r="C1209" s="340" t="s">
        <v>0</v>
      </c>
      <c r="D1209" s="340" t="s">
        <v>27</v>
      </c>
      <c r="E1209" s="342" t="s">
        <v>28</v>
      </c>
      <c r="F1209" s="344" t="s">
        <v>29</v>
      </c>
      <c r="G1209" s="344" t="s">
        <v>30</v>
      </c>
    </row>
    <row r="1210" spans="1:123" s="94" customFormat="1" ht="24" customHeight="1" x14ac:dyDescent="0.25">
      <c r="A1210" s="99" t="s">
        <v>508</v>
      </c>
      <c r="B1210" s="99" t="s">
        <v>509</v>
      </c>
      <c r="C1210" s="341"/>
      <c r="D1210" s="341"/>
      <c r="E1210" s="343"/>
      <c r="F1210" s="345"/>
      <c r="G1210" s="345"/>
      <c r="H1210" s="224"/>
      <c r="I1210" s="224"/>
      <c r="J1210" s="224"/>
      <c r="K1210" s="224"/>
      <c r="L1210" s="224"/>
      <c r="M1210" s="224"/>
      <c r="N1210" s="224"/>
      <c r="O1210" s="224"/>
      <c r="P1210" s="224"/>
      <c r="Q1210" s="224"/>
      <c r="R1210" s="224"/>
      <c r="S1210" s="224"/>
      <c r="T1210" s="224"/>
      <c r="U1210" s="224"/>
      <c r="V1210" s="224"/>
      <c r="W1210" s="224"/>
      <c r="X1210" s="224"/>
      <c r="Y1210" s="224"/>
      <c r="Z1210" s="224"/>
      <c r="AA1210" s="224"/>
      <c r="AB1210" s="224"/>
      <c r="AC1210" s="224"/>
      <c r="AD1210" s="224"/>
      <c r="AE1210" s="224"/>
      <c r="AF1210" s="224"/>
      <c r="AG1210" s="224"/>
      <c r="AH1210" s="224"/>
      <c r="AI1210" s="224"/>
      <c r="AJ1210" s="224"/>
      <c r="AK1210" s="224"/>
      <c r="AL1210" s="224"/>
      <c r="AM1210" s="224"/>
      <c r="AN1210" s="224"/>
      <c r="AO1210" s="224"/>
      <c r="AP1210" s="224"/>
      <c r="AQ1210" s="224"/>
      <c r="AR1210" s="224"/>
      <c r="AS1210" s="224"/>
      <c r="AT1210" s="224"/>
      <c r="AU1210" s="224"/>
      <c r="AV1210" s="224"/>
      <c r="AW1210" s="224"/>
      <c r="AX1210" s="224"/>
      <c r="AY1210" s="224"/>
      <c r="AZ1210" s="224"/>
      <c r="BA1210" s="224"/>
      <c r="BB1210" s="224"/>
      <c r="BC1210" s="224"/>
      <c r="BD1210" s="224"/>
      <c r="BE1210" s="224"/>
      <c r="BF1210" s="224"/>
      <c r="BG1210" s="224"/>
      <c r="BH1210" s="224"/>
      <c r="BI1210" s="224"/>
      <c r="BJ1210" s="224"/>
      <c r="BK1210" s="224"/>
      <c r="BL1210" s="224"/>
      <c r="BM1210" s="224"/>
      <c r="BN1210" s="224"/>
      <c r="BO1210" s="224"/>
      <c r="BP1210" s="224"/>
      <c r="BQ1210" s="224"/>
      <c r="BR1210" s="224"/>
      <c r="BS1210" s="224"/>
      <c r="BT1210" s="224"/>
      <c r="BU1210" s="224"/>
      <c r="BV1210" s="224"/>
      <c r="BW1210" s="224"/>
      <c r="BX1210" s="224"/>
      <c r="BY1210" s="224"/>
      <c r="BZ1210" s="224"/>
      <c r="CA1210" s="224"/>
      <c r="CB1210" s="224"/>
      <c r="CC1210" s="224"/>
      <c r="CD1210" s="224"/>
      <c r="CE1210" s="224"/>
      <c r="CF1210" s="224"/>
      <c r="CG1210" s="224"/>
      <c r="CH1210" s="224"/>
      <c r="CI1210" s="224"/>
      <c r="CJ1210" s="224"/>
      <c r="CK1210" s="224"/>
      <c r="CL1210" s="224"/>
      <c r="CM1210" s="224"/>
      <c r="CN1210" s="224"/>
      <c r="CO1210" s="224"/>
      <c r="CP1210" s="224"/>
      <c r="CQ1210" s="224"/>
      <c r="CR1210" s="224"/>
      <c r="CS1210" s="224"/>
      <c r="CT1210" s="224"/>
      <c r="CU1210" s="224"/>
      <c r="CV1210" s="224"/>
      <c r="CW1210" s="224"/>
      <c r="CX1210" s="224"/>
      <c r="CY1210" s="224"/>
      <c r="CZ1210" s="224"/>
      <c r="DA1210" s="224"/>
      <c r="DB1210" s="224"/>
      <c r="DC1210" s="224"/>
      <c r="DD1210" s="224"/>
      <c r="DE1210" s="224"/>
      <c r="DF1210" s="224"/>
      <c r="DG1210" s="224"/>
      <c r="DH1210" s="224"/>
      <c r="DI1210" s="224"/>
      <c r="DJ1210" s="224"/>
      <c r="DK1210" s="224"/>
      <c r="DL1210" s="224"/>
      <c r="DM1210" s="224"/>
      <c r="DN1210" s="224"/>
      <c r="DO1210" s="224"/>
      <c r="DP1210" s="224"/>
      <c r="DQ1210" s="224"/>
      <c r="DR1210" s="224"/>
      <c r="DS1210" s="224"/>
    </row>
    <row r="1211" spans="1:123" ht="24" customHeight="1" x14ac:dyDescent="0.25">
      <c r="A1211" s="278"/>
      <c r="B1211" s="100"/>
      <c r="C1211" s="137" t="s">
        <v>604</v>
      </c>
      <c r="D1211" s="101"/>
      <c r="E1211" s="102"/>
      <c r="F1211" s="103"/>
      <c r="G1211" s="279"/>
    </row>
    <row r="1212" spans="1:123" s="223" customFormat="1" ht="24" customHeight="1" x14ac:dyDescent="0.25">
      <c r="A1212" s="218" t="str">
        <f t="shared" ref="A1212:A1225" si="361">IFERROR(VLOOKUP(C1212,Tabla_Insumos,4,FALSE),"")</f>
        <v/>
      </c>
      <c r="B1212" s="216" t="str">
        <f>IFERROR(VLOOKUP(C1212,Tabla_Insumos,5,FALSE),"")</f>
        <v/>
      </c>
      <c r="C1212" s="217"/>
      <c r="D1212" s="218" t="str">
        <f t="shared" ref="D1212:D1225" si="362">IFERROR(VLOOKUP(C1212,Tabla_Insumos,2,FALSE),"")</f>
        <v/>
      </c>
      <c r="E1212" s="219"/>
      <c r="F1212" s="220">
        <f t="shared" ref="F1212:F1225" si="363">IFERROR(VLOOKUP(C1212,Tabla_Insumos,3,FALSE),0)</f>
        <v>0</v>
      </c>
      <c r="G1212" s="280">
        <f>ROUND(E1212*F1212,2)</f>
        <v>0</v>
      </c>
    </row>
    <row r="1213" spans="1:123" s="223" customFormat="1" ht="24" customHeight="1" x14ac:dyDescent="0.25">
      <c r="A1213" s="218" t="str">
        <f t="shared" si="361"/>
        <v/>
      </c>
      <c r="B1213" s="216" t="str">
        <f t="shared" ref="B1213:B1225" si="364">IFERROR(VLOOKUP(C1213,Tabla_Insumos,5,FALSE),"")</f>
        <v/>
      </c>
      <c r="C1213" s="217"/>
      <c r="D1213" s="218" t="str">
        <f t="shared" si="362"/>
        <v/>
      </c>
      <c r="E1213" s="219"/>
      <c r="F1213" s="220">
        <f t="shared" si="363"/>
        <v>0</v>
      </c>
      <c r="G1213" s="280">
        <f t="shared" ref="G1213:G1225" si="365">ROUND(E1213*F1213,2)</f>
        <v>0</v>
      </c>
    </row>
    <row r="1214" spans="1:123" s="223" customFormat="1" ht="24" customHeight="1" x14ac:dyDescent="0.25">
      <c r="A1214" s="218" t="str">
        <f t="shared" si="361"/>
        <v/>
      </c>
      <c r="B1214" s="216" t="str">
        <f t="shared" si="364"/>
        <v/>
      </c>
      <c r="C1214" s="217"/>
      <c r="D1214" s="218" t="str">
        <f t="shared" si="362"/>
        <v/>
      </c>
      <c r="E1214" s="219"/>
      <c r="F1214" s="220">
        <f t="shared" si="363"/>
        <v>0</v>
      </c>
      <c r="G1214" s="280">
        <f t="shared" si="365"/>
        <v>0</v>
      </c>
    </row>
    <row r="1215" spans="1:123" s="223" customFormat="1" ht="24" customHeight="1" x14ac:dyDescent="0.25">
      <c r="A1215" s="218" t="str">
        <f t="shared" si="361"/>
        <v/>
      </c>
      <c r="B1215" s="216" t="str">
        <f t="shared" si="364"/>
        <v/>
      </c>
      <c r="C1215" s="217"/>
      <c r="D1215" s="218" t="str">
        <f t="shared" si="362"/>
        <v/>
      </c>
      <c r="E1215" s="219"/>
      <c r="F1215" s="220">
        <f t="shared" si="363"/>
        <v>0</v>
      </c>
      <c r="G1215" s="280">
        <f t="shared" si="365"/>
        <v>0</v>
      </c>
    </row>
    <row r="1216" spans="1:123" s="223" customFormat="1" ht="24" customHeight="1" x14ac:dyDescent="0.25">
      <c r="A1216" s="218" t="str">
        <f t="shared" si="361"/>
        <v/>
      </c>
      <c r="B1216" s="216" t="str">
        <f t="shared" si="364"/>
        <v/>
      </c>
      <c r="C1216" s="217"/>
      <c r="D1216" s="218" t="str">
        <f t="shared" si="362"/>
        <v/>
      </c>
      <c r="E1216" s="219"/>
      <c r="F1216" s="220">
        <f t="shared" si="363"/>
        <v>0</v>
      </c>
      <c r="G1216" s="280">
        <f t="shared" si="365"/>
        <v>0</v>
      </c>
    </row>
    <row r="1217" spans="1:7" s="223" customFormat="1" ht="24" customHeight="1" x14ac:dyDescent="0.25">
      <c r="A1217" s="218" t="str">
        <f t="shared" si="361"/>
        <v/>
      </c>
      <c r="B1217" s="216" t="str">
        <f t="shared" si="364"/>
        <v/>
      </c>
      <c r="C1217" s="217"/>
      <c r="D1217" s="218" t="str">
        <f t="shared" si="362"/>
        <v/>
      </c>
      <c r="E1217" s="219"/>
      <c r="F1217" s="220">
        <f t="shared" si="363"/>
        <v>0</v>
      </c>
      <c r="G1217" s="280">
        <f t="shared" si="365"/>
        <v>0</v>
      </c>
    </row>
    <row r="1218" spans="1:7" s="223" customFormat="1" ht="24" customHeight="1" x14ac:dyDescent="0.25">
      <c r="A1218" s="218" t="str">
        <f t="shared" si="361"/>
        <v/>
      </c>
      <c r="B1218" s="216" t="str">
        <f t="shared" si="364"/>
        <v/>
      </c>
      <c r="C1218" s="217"/>
      <c r="D1218" s="218" t="str">
        <f t="shared" si="362"/>
        <v/>
      </c>
      <c r="E1218" s="219"/>
      <c r="F1218" s="220">
        <f t="shared" si="363"/>
        <v>0</v>
      </c>
      <c r="G1218" s="280">
        <f t="shared" si="365"/>
        <v>0</v>
      </c>
    </row>
    <row r="1219" spans="1:7" s="223" customFormat="1" ht="24" customHeight="1" x14ac:dyDescent="0.25">
      <c r="A1219" s="218" t="str">
        <f t="shared" si="361"/>
        <v/>
      </c>
      <c r="B1219" s="216" t="str">
        <f t="shared" si="364"/>
        <v/>
      </c>
      <c r="C1219" s="217"/>
      <c r="D1219" s="218" t="str">
        <f t="shared" si="362"/>
        <v/>
      </c>
      <c r="E1219" s="219"/>
      <c r="F1219" s="220">
        <f t="shared" si="363"/>
        <v>0</v>
      </c>
      <c r="G1219" s="280">
        <f t="shared" si="365"/>
        <v>0</v>
      </c>
    </row>
    <row r="1220" spans="1:7" s="223" customFormat="1" ht="24" customHeight="1" x14ac:dyDescent="0.25">
      <c r="A1220" s="218" t="str">
        <f t="shared" si="361"/>
        <v/>
      </c>
      <c r="B1220" s="216" t="str">
        <f t="shared" si="364"/>
        <v/>
      </c>
      <c r="C1220" s="217"/>
      <c r="D1220" s="218" t="str">
        <f t="shared" si="362"/>
        <v/>
      </c>
      <c r="E1220" s="219"/>
      <c r="F1220" s="220">
        <f t="shared" si="363"/>
        <v>0</v>
      </c>
      <c r="G1220" s="280">
        <f t="shared" si="365"/>
        <v>0</v>
      </c>
    </row>
    <row r="1221" spans="1:7" s="223" customFormat="1" ht="24" customHeight="1" x14ac:dyDescent="0.25">
      <c r="A1221" s="218" t="str">
        <f t="shared" si="361"/>
        <v/>
      </c>
      <c r="B1221" s="216" t="str">
        <f t="shared" si="364"/>
        <v/>
      </c>
      <c r="C1221" s="217"/>
      <c r="D1221" s="218" t="str">
        <f t="shared" si="362"/>
        <v/>
      </c>
      <c r="E1221" s="219"/>
      <c r="F1221" s="220">
        <f t="shared" si="363"/>
        <v>0</v>
      </c>
      <c r="G1221" s="280">
        <f t="shared" si="365"/>
        <v>0</v>
      </c>
    </row>
    <row r="1222" spans="1:7" s="223" customFormat="1" ht="24" customHeight="1" x14ac:dyDescent="0.25">
      <c r="A1222" s="218" t="str">
        <f t="shared" si="361"/>
        <v/>
      </c>
      <c r="B1222" s="216" t="str">
        <f t="shared" si="364"/>
        <v/>
      </c>
      <c r="C1222" s="217"/>
      <c r="D1222" s="218" t="str">
        <f t="shared" si="362"/>
        <v/>
      </c>
      <c r="E1222" s="219"/>
      <c r="F1222" s="220">
        <f t="shared" si="363"/>
        <v>0</v>
      </c>
      <c r="G1222" s="280">
        <f t="shared" si="365"/>
        <v>0</v>
      </c>
    </row>
    <row r="1223" spans="1:7" s="223" customFormat="1" ht="24" customHeight="1" x14ac:dyDescent="0.25">
      <c r="A1223" s="218" t="str">
        <f t="shared" si="361"/>
        <v/>
      </c>
      <c r="B1223" s="216" t="str">
        <f t="shared" si="364"/>
        <v/>
      </c>
      <c r="C1223" s="217"/>
      <c r="D1223" s="218" t="str">
        <f t="shared" si="362"/>
        <v/>
      </c>
      <c r="E1223" s="219"/>
      <c r="F1223" s="220">
        <f t="shared" si="363"/>
        <v>0</v>
      </c>
      <c r="G1223" s="280">
        <f t="shared" si="365"/>
        <v>0</v>
      </c>
    </row>
    <row r="1224" spans="1:7" s="223" customFormat="1" ht="24" customHeight="1" x14ac:dyDescent="0.25">
      <c r="A1224" s="218" t="str">
        <f t="shared" si="361"/>
        <v/>
      </c>
      <c r="B1224" s="216" t="str">
        <f t="shared" si="364"/>
        <v/>
      </c>
      <c r="C1224" s="217"/>
      <c r="D1224" s="218" t="str">
        <f t="shared" si="362"/>
        <v/>
      </c>
      <c r="E1224" s="219"/>
      <c r="F1224" s="220">
        <f t="shared" si="363"/>
        <v>0</v>
      </c>
      <c r="G1224" s="280">
        <f t="shared" si="365"/>
        <v>0</v>
      </c>
    </row>
    <row r="1225" spans="1:7" s="223" customFormat="1" ht="24" customHeight="1" x14ac:dyDescent="0.25">
      <c r="A1225" s="218" t="str">
        <f t="shared" si="361"/>
        <v/>
      </c>
      <c r="B1225" s="216" t="str">
        <f t="shared" si="364"/>
        <v/>
      </c>
      <c r="C1225" s="217"/>
      <c r="D1225" s="218" t="str">
        <f t="shared" si="362"/>
        <v/>
      </c>
      <c r="E1225" s="219"/>
      <c r="F1225" s="221">
        <f t="shared" si="363"/>
        <v>0</v>
      </c>
      <c r="G1225" s="280">
        <f t="shared" si="365"/>
        <v>0</v>
      </c>
    </row>
    <row r="1226" spans="1:7" ht="24" customHeight="1" x14ac:dyDescent="0.25">
      <c r="A1226" s="281"/>
      <c r="D1226" s="94"/>
      <c r="E1226" s="95"/>
      <c r="F1226" s="267" t="s">
        <v>31</v>
      </c>
      <c r="G1226" s="282">
        <f>SUBTOTAL(9,G1212:G1225)</f>
        <v>0</v>
      </c>
    </row>
    <row r="1227" spans="1:7" ht="24" customHeight="1" x14ac:dyDescent="0.25">
      <c r="A1227" s="281"/>
      <c r="C1227" s="104" t="s">
        <v>605</v>
      </c>
      <c r="D1227" s="94"/>
      <c r="E1227" s="95"/>
      <c r="G1227" s="283"/>
    </row>
    <row r="1228" spans="1:7" s="223" customFormat="1" ht="24" customHeight="1" x14ac:dyDescent="0.25">
      <c r="A1228" s="218" t="str">
        <f t="shared" ref="A1228:A1235" si="366">IFERROR(VLOOKUP(C1228,Tabla_Insumos,4,FALSE),"")</f>
        <v/>
      </c>
      <c r="B1228" s="216">
        <f t="shared" ref="B1228:B1235" si="367">IFERROR(VLOOKUP(A1228,Tabla_Indices,5,FALSE),"")</f>
        <v>0</v>
      </c>
      <c r="C1228" s="217"/>
      <c r="D1228" s="218" t="str">
        <f t="shared" ref="D1228:D1235" si="368">IFERROR(VLOOKUP(C1228,Tabla_Insumos,2,FALSE),"")</f>
        <v/>
      </c>
      <c r="E1228" s="219"/>
      <c r="F1228" s="222">
        <f t="shared" ref="F1228:F1235" si="369">IFERROR(VLOOKUP(C1228,Tabla_Insumos,3,FALSE),0)</f>
        <v>0</v>
      </c>
      <c r="G1228" s="280">
        <f>ROUND(E1228*F1228,2)</f>
        <v>0</v>
      </c>
    </row>
    <row r="1229" spans="1:7" s="223" customFormat="1" ht="24" customHeight="1" x14ac:dyDescent="0.25">
      <c r="A1229" s="218" t="str">
        <f t="shared" si="366"/>
        <v/>
      </c>
      <c r="B1229" s="216">
        <f t="shared" si="367"/>
        <v>0</v>
      </c>
      <c r="C1229" s="217"/>
      <c r="D1229" s="218" t="str">
        <f t="shared" si="368"/>
        <v/>
      </c>
      <c r="E1229" s="219"/>
      <c r="F1229" s="222">
        <f t="shared" si="369"/>
        <v>0</v>
      </c>
      <c r="G1229" s="280">
        <f>ROUND(E1229*F1229,2)</f>
        <v>0</v>
      </c>
    </row>
    <row r="1230" spans="1:7" s="223" customFormat="1" ht="24" customHeight="1" x14ac:dyDescent="0.25">
      <c r="A1230" s="218" t="str">
        <f t="shared" si="366"/>
        <v/>
      </c>
      <c r="B1230" s="216">
        <f t="shared" si="367"/>
        <v>0</v>
      </c>
      <c r="C1230" s="217"/>
      <c r="D1230" s="218" t="str">
        <f t="shared" si="368"/>
        <v/>
      </c>
      <c r="E1230" s="219"/>
      <c r="F1230" s="222">
        <f t="shared" si="369"/>
        <v>0</v>
      </c>
      <c r="G1230" s="280">
        <f t="shared" ref="G1230:G1235" si="370">ROUND(E1230*F1230,2)</f>
        <v>0</v>
      </c>
    </row>
    <row r="1231" spans="1:7" s="223" customFormat="1" ht="24" customHeight="1" x14ac:dyDescent="0.25">
      <c r="A1231" s="218" t="str">
        <f t="shared" si="366"/>
        <v/>
      </c>
      <c r="B1231" s="216">
        <f t="shared" si="367"/>
        <v>0</v>
      </c>
      <c r="C1231" s="217"/>
      <c r="D1231" s="218" t="str">
        <f t="shared" si="368"/>
        <v/>
      </c>
      <c r="E1231" s="219"/>
      <c r="F1231" s="222">
        <f t="shared" si="369"/>
        <v>0</v>
      </c>
      <c r="G1231" s="280">
        <f t="shared" si="370"/>
        <v>0</v>
      </c>
    </row>
    <row r="1232" spans="1:7" s="223" customFormat="1" ht="24" customHeight="1" x14ac:dyDescent="0.25">
      <c r="A1232" s="218" t="str">
        <f t="shared" si="366"/>
        <v/>
      </c>
      <c r="B1232" s="216">
        <f t="shared" si="367"/>
        <v>0</v>
      </c>
      <c r="C1232" s="217"/>
      <c r="D1232" s="218" t="str">
        <f t="shared" si="368"/>
        <v/>
      </c>
      <c r="E1232" s="219"/>
      <c r="F1232" s="220">
        <f t="shared" si="369"/>
        <v>0</v>
      </c>
      <c r="G1232" s="280">
        <f t="shared" si="370"/>
        <v>0</v>
      </c>
    </row>
    <row r="1233" spans="1:7" s="223" customFormat="1" ht="24" customHeight="1" x14ac:dyDescent="0.25">
      <c r="A1233" s="218" t="str">
        <f t="shared" si="366"/>
        <v/>
      </c>
      <c r="B1233" s="216">
        <f t="shared" si="367"/>
        <v>0</v>
      </c>
      <c r="C1233" s="217"/>
      <c r="D1233" s="218" t="str">
        <f t="shared" si="368"/>
        <v/>
      </c>
      <c r="E1233" s="219"/>
      <c r="F1233" s="220">
        <f t="shared" si="369"/>
        <v>0</v>
      </c>
      <c r="G1233" s="280">
        <f t="shared" si="370"/>
        <v>0</v>
      </c>
    </row>
    <row r="1234" spans="1:7" s="223" customFormat="1" ht="24" customHeight="1" x14ac:dyDescent="0.25">
      <c r="A1234" s="218" t="str">
        <f t="shared" si="366"/>
        <v/>
      </c>
      <c r="B1234" s="216">
        <f t="shared" si="367"/>
        <v>0</v>
      </c>
      <c r="C1234" s="217"/>
      <c r="D1234" s="218" t="str">
        <f t="shared" si="368"/>
        <v/>
      </c>
      <c r="E1234" s="219"/>
      <c r="F1234" s="220">
        <f t="shared" si="369"/>
        <v>0</v>
      </c>
      <c r="G1234" s="280">
        <f t="shared" si="370"/>
        <v>0</v>
      </c>
    </row>
    <row r="1235" spans="1:7" s="223" customFormat="1" ht="24" customHeight="1" x14ac:dyDescent="0.25">
      <c r="A1235" s="218" t="str">
        <f t="shared" si="366"/>
        <v/>
      </c>
      <c r="B1235" s="216">
        <f t="shared" si="367"/>
        <v>0</v>
      </c>
      <c r="C1235" s="217"/>
      <c r="D1235" s="218" t="str">
        <f t="shared" si="368"/>
        <v/>
      </c>
      <c r="E1235" s="219"/>
      <c r="F1235" s="220">
        <f t="shared" si="369"/>
        <v>0</v>
      </c>
      <c r="G1235" s="280">
        <f t="shared" si="370"/>
        <v>0</v>
      </c>
    </row>
    <row r="1236" spans="1:7" ht="24" customHeight="1" x14ac:dyDescent="0.25">
      <c r="A1236" s="281"/>
      <c r="D1236" s="94"/>
      <c r="E1236" s="95"/>
      <c r="F1236" s="267" t="s">
        <v>32</v>
      </c>
      <c r="G1236" s="282">
        <f>SUBTOTAL(9,G1228:G1235)</f>
        <v>0</v>
      </c>
    </row>
    <row r="1237" spans="1:7" ht="24" customHeight="1" x14ac:dyDescent="0.25">
      <c r="A1237" s="281"/>
      <c r="C1237" s="104" t="s">
        <v>606</v>
      </c>
      <c r="D1237" s="94"/>
      <c r="E1237" s="95"/>
      <c r="G1237" s="283"/>
    </row>
    <row r="1238" spans="1:7" s="223" customFormat="1" ht="24" customHeight="1" x14ac:dyDescent="0.25">
      <c r="A1238" s="218" t="str">
        <f t="shared" ref="A1238:A1246" si="371">IFERROR(VLOOKUP(C1238,Tabla_Insumos,4,FALSE),"")</f>
        <v/>
      </c>
      <c r="B1238" s="216" t="str">
        <f t="shared" ref="B1238:B1246" si="372">IFERROR(VLOOKUP(C1238,Tabla_Insumos,5,FALSE),"")</f>
        <v/>
      </c>
      <c r="C1238" s="217"/>
      <c r="D1238" s="218" t="str">
        <f t="shared" ref="D1238:D1246" si="373">IFERROR(VLOOKUP(C1238,Tabla_Insumos,2,FALSE),"")</f>
        <v/>
      </c>
      <c r="E1238" s="219"/>
      <c r="F1238" s="220">
        <f t="shared" ref="F1238:F1246" si="374">IFERROR(VLOOKUP(C1238,Tabla_Insumos,3,FALSE),0)</f>
        <v>0</v>
      </c>
      <c r="G1238" s="280">
        <f t="shared" ref="G1238:G1246" si="375">ROUND(E1238*F1238,2)</f>
        <v>0</v>
      </c>
    </row>
    <row r="1239" spans="1:7" s="223" customFormat="1" ht="24" customHeight="1" x14ac:dyDescent="0.25">
      <c r="A1239" s="218" t="str">
        <f t="shared" si="371"/>
        <v/>
      </c>
      <c r="B1239" s="216" t="str">
        <f t="shared" si="372"/>
        <v/>
      </c>
      <c r="C1239" s="217"/>
      <c r="D1239" s="218" t="str">
        <f t="shared" si="373"/>
        <v/>
      </c>
      <c r="E1239" s="219"/>
      <c r="F1239" s="220">
        <f t="shared" si="374"/>
        <v>0</v>
      </c>
      <c r="G1239" s="280">
        <f t="shared" si="375"/>
        <v>0</v>
      </c>
    </row>
    <row r="1240" spans="1:7" s="223" customFormat="1" ht="24" customHeight="1" x14ac:dyDescent="0.25">
      <c r="A1240" s="218" t="str">
        <f t="shared" si="371"/>
        <v/>
      </c>
      <c r="B1240" s="216" t="str">
        <f t="shared" si="372"/>
        <v/>
      </c>
      <c r="C1240" s="217"/>
      <c r="D1240" s="218" t="str">
        <f t="shared" si="373"/>
        <v/>
      </c>
      <c r="E1240" s="219"/>
      <c r="F1240" s="220">
        <f t="shared" si="374"/>
        <v>0</v>
      </c>
      <c r="G1240" s="280">
        <f t="shared" si="375"/>
        <v>0</v>
      </c>
    </row>
    <row r="1241" spans="1:7" s="223" customFormat="1" ht="24" customHeight="1" x14ac:dyDescent="0.25">
      <c r="A1241" s="218" t="str">
        <f t="shared" si="371"/>
        <v/>
      </c>
      <c r="B1241" s="216" t="str">
        <f t="shared" si="372"/>
        <v/>
      </c>
      <c r="C1241" s="217"/>
      <c r="D1241" s="218" t="str">
        <f t="shared" si="373"/>
        <v/>
      </c>
      <c r="E1241" s="219"/>
      <c r="F1241" s="220">
        <f t="shared" si="374"/>
        <v>0</v>
      </c>
      <c r="G1241" s="280">
        <f t="shared" si="375"/>
        <v>0</v>
      </c>
    </row>
    <row r="1242" spans="1:7" s="223" customFormat="1" ht="24" customHeight="1" x14ac:dyDescent="0.25">
      <c r="A1242" s="218" t="str">
        <f t="shared" si="371"/>
        <v/>
      </c>
      <c r="B1242" s="216" t="str">
        <f t="shared" si="372"/>
        <v/>
      </c>
      <c r="C1242" s="217"/>
      <c r="D1242" s="218" t="str">
        <f t="shared" si="373"/>
        <v/>
      </c>
      <c r="E1242" s="219"/>
      <c r="F1242" s="220">
        <f t="shared" si="374"/>
        <v>0</v>
      </c>
      <c r="G1242" s="280">
        <f t="shared" si="375"/>
        <v>0</v>
      </c>
    </row>
    <row r="1243" spans="1:7" s="223" customFormat="1" ht="24" customHeight="1" x14ac:dyDescent="0.25">
      <c r="A1243" s="218" t="str">
        <f t="shared" si="371"/>
        <v/>
      </c>
      <c r="B1243" s="216" t="str">
        <f t="shared" si="372"/>
        <v/>
      </c>
      <c r="C1243" s="217"/>
      <c r="D1243" s="218" t="str">
        <f t="shared" si="373"/>
        <v/>
      </c>
      <c r="E1243" s="219"/>
      <c r="F1243" s="220">
        <f t="shared" si="374"/>
        <v>0</v>
      </c>
      <c r="G1243" s="280">
        <f t="shared" si="375"/>
        <v>0</v>
      </c>
    </row>
    <row r="1244" spans="1:7" s="223" customFormat="1" ht="24" customHeight="1" x14ac:dyDescent="0.25">
      <c r="A1244" s="218" t="str">
        <f t="shared" si="371"/>
        <v/>
      </c>
      <c r="B1244" s="216" t="str">
        <f t="shared" si="372"/>
        <v/>
      </c>
      <c r="C1244" s="217"/>
      <c r="D1244" s="218" t="str">
        <f t="shared" si="373"/>
        <v/>
      </c>
      <c r="E1244" s="219"/>
      <c r="F1244" s="220">
        <f t="shared" si="374"/>
        <v>0</v>
      </c>
      <c r="G1244" s="280">
        <f t="shared" si="375"/>
        <v>0</v>
      </c>
    </row>
    <row r="1245" spans="1:7" s="223" customFormat="1" ht="24" customHeight="1" x14ac:dyDescent="0.25">
      <c r="A1245" s="218" t="str">
        <f t="shared" si="371"/>
        <v/>
      </c>
      <c r="B1245" s="216" t="str">
        <f t="shared" si="372"/>
        <v/>
      </c>
      <c r="C1245" s="217"/>
      <c r="D1245" s="218" t="str">
        <f t="shared" si="373"/>
        <v/>
      </c>
      <c r="E1245" s="219"/>
      <c r="F1245" s="220">
        <f t="shared" si="374"/>
        <v>0</v>
      </c>
      <c r="G1245" s="280">
        <f t="shared" si="375"/>
        <v>0</v>
      </c>
    </row>
    <row r="1246" spans="1:7" s="223" customFormat="1" ht="24" customHeight="1" x14ac:dyDescent="0.25">
      <c r="A1246" s="218" t="str">
        <f t="shared" si="371"/>
        <v/>
      </c>
      <c r="B1246" s="216" t="str">
        <f t="shared" si="372"/>
        <v/>
      </c>
      <c r="C1246" s="217"/>
      <c r="D1246" s="218" t="str">
        <f t="shared" si="373"/>
        <v/>
      </c>
      <c r="E1246" s="219"/>
      <c r="F1246" s="220">
        <f t="shared" si="374"/>
        <v>0</v>
      </c>
      <c r="G1246" s="280">
        <f t="shared" si="375"/>
        <v>0</v>
      </c>
    </row>
    <row r="1247" spans="1:7" ht="24" customHeight="1" x14ac:dyDescent="0.25">
      <c r="A1247" s="284"/>
      <c r="B1247" s="94"/>
      <c r="D1247" s="94"/>
      <c r="E1247" s="95"/>
      <c r="F1247" s="267" t="s">
        <v>33</v>
      </c>
      <c r="G1247" s="282">
        <f>SUBTOTAL(9,G1238:G1246)</f>
        <v>0</v>
      </c>
    </row>
    <row r="1248" spans="1:7" ht="24" customHeight="1" x14ac:dyDescent="0.25">
      <c r="A1248" s="285"/>
      <c r="B1248" s="94"/>
      <c r="D1248" s="94"/>
      <c r="E1248" s="95"/>
      <c r="G1248" s="283"/>
    </row>
    <row r="1249" spans="1:123" ht="24" customHeight="1" x14ac:dyDescent="0.25">
      <c r="A1249" s="286" t="str">
        <f>B1207</f>
        <v>4.4</v>
      </c>
      <c r="B1249" s="287" t="str">
        <f>C1207</f>
        <v>Bombeo adicional y extensión de las pruebas</v>
      </c>
      <c r="C1249" s="101"/>
      <c r="D1249" s="101" t="s">
        <v>34</v>
      </c>
      <c r="E1249" s="102"/>
      <c r="F1249" s="289" t="s">
        <v>35</v>
      </c>
      <c r="G1249" s="288">
        <f>SUBTOTAL(9,G1212:G1248)</f>
        <v>0</v>
      </c>
    </row>
    <row r="1251" spans="1:123" ht="24" customHeight="1" x14ac:dyDescent="0.25">
      <c r="A1251" s="268" t="s">
        <v>37</v>
      </c>
      <c r="B1251" s="269"/>
      <c r="C1251" s="269"/>
      <c r="D1251" s="269"/>
      <c r="E1251" s="269"/>
      <c r="F1251" s="269"/>
      <c r="G1251" s="270"/>
    </row>
    <row r="1252" spans="1:123" ht="24" customHeight="1" x14ac:dyDescent="0.25">
      <c r="A1252" s="271" t="s">
        <v>602</v>
      </c>
      <c r="B1252" s="90" t="str">
        <f>Comitente</f>
        <v>SUBSECRETARIA DE ARQUITECTURA</v>
      </c>
      <c r="C1252" s="86"/>
      <c r="D1252" s="91"/>
      <c r="E1252" s="91"/>
      <c r="F1252" s="92"/>
      <c r="G1252" s="272"/>
    </row>
    <row r="1253" spans="1:123" ht="24" customHeight="1" x14ac:dyDescent="0.25">
      <c r="A1253" s="271" t="s">
        <v>603</v>
      </c>
      <c r="B1253" s="90">
        <f>Contratista</f>
        <v>0</v>
      </c>
      <c r="C1253" s="87"/>
      <c r="D1253" s="87"/>
      <c r="E1253" s="87"/>
      <c r="F1253" s="93"/>
      <c r="G1253" s="273"/>
    </row>
    <row r="1254" spans="1:123" ht="24" customHeight="1" x14ac:dyDescent="0.25">
      <c r="A1254" s="271" t="s">
        <v>24</v>
      </c>
      <c r="B1254" s="90" t="str">
        <f>Obra</f>
        <v>PERFORACION DE POZO DE AGUA Y CONST. DE SALA DE BOMBA ESC. AGROIND. 25 DE MAYO</v>
      </c>
      <c r="C1254" s="87"/>
      <c r="D1254" s="87"/>
      <c r="E1254" s="87"/>
      <c r="F1254" s="93" t="s">
        <v>38</v>
      </c>
      <c r="G1254" s="274">
        <f>Fecha_Base</f>
        <v>0</v>
      </c>
    </row>
    <row r="1255" spans="1:123" ht="24" customHeight="1" x14ac:dyDescent="0.25">
      <c r="A1255" s="275" t="s">
        <v>601</v>
      </c>
      <c r="B1255" s="88" t="str">
        <f>Ubicación</f>
        <v>Calle San Martin s/n - 25 de Mayo</v>
      </c>
      <c r="C1255" s="88"/>
      <c r="D1255" s="94"/>
      <c r="E1255" s="95"/>
      <c r="G1255" s="276"/>
    </row>
    <row r="1256" spans="1:123" ht="24" customHeight="1" x14ac:dyDescent="0.25">
      <c r="A1256" s="275" t="s">
        <v>39</v>
      </c>
      <c r="B1256" s="97">
        <f>IFERROR(VALUE(LEFT(B1257,FIND(".",B1257)-1)),"")</f>
        <v>4</v>
      </c>
      <c r="C1256" s="89" t="str">
        <f>IFERROR(VLOOKUP(B1256,Tabla_CyP,2,FALSE),"")</f>
        <v/>
      </c>
      <c r="E1256" s="95"/>
      <c r="G1256" s="276"/>
    </row>
    <row r="1257" spans="1:123" ht="24" customHeight="1" x14ac:dyDescent="0.25">
      <c r="A1257" s="275" t="s">
        <v>25</v>
      </c>
      <c r="B1257" s="98" t="str">
        <f>IFERROR(VLOOKUP(COUNTIF($A$1:A1257,"ANALISIS DE PRECIOS"),Tabla_NumeroItem,2,FALSE),"")</f>
        <v>4.5</v>
      </c>
      <c r="C1257" s="89" t="str">
        <f>IFERROR(VLOOKUP(B1257,Tabla_CyP,2,FALSE),"")</f>
        <v>Muestras de agua y análisis físico químico</v>
      </c>
      <c r="D1257" s="94"/>
      <c r="E1257" s="95"/>
      <c r="F1257" s="93" t="s">
        <v>26</v>
      </c>
      <c r="G1257" s="277" t="str">
        <f>IFERROR(VLOOKUP(B1257,Tabla_CyP,4,FALSE),"")</f>
        <v>gl</v>
      </c>
    </row>
    <row r="1258" spans="1:123" ht="24" customHeight="1" x14ac:dyDescent="0.25">
      <c r="A1258" s="275"/>
      <c r="B1258" s="88"/>
      <c r="D1258" s="94"/>
      <c r="E1258" s="95"/>
      <c r="G1258" s="276"/>
    </row>
    <row r="1259" spans="1:123" ht="24" customHeight="1" x14ac:dyDescent="0.25">
      <c r="A1259" s="338" t="s">
        <v>507</v>
      </c>
      <c r="B1259" s="339"/>
      <c r="C1259" s="340" t="s">
        <v>0</v>
      </c>
      <c r="D1259" s="340" t="s">
        <v>27</v>
      </c>
      <c r="E1259" s="342" t="s">
        <v>28</v>
      </c>
      <c r="F1259" s="344" t="s">
        <v>29</v>
      </c>
      <c r="G1259" s="344" t="s">
        <v>30</v>
      </c>
    </row>
    <row r="1260" spans="1:123" s="94" customFormat="1" ht="24" customHeight="1" x14ac:dyDescent="0.25">
      <c r="A1260" s="99" t="s">
        <v>508</v>
      </c>
      <c r="B1260" s="99" t="s">
        <v>509</v>
      </c>
      <c r="C1260" s="341"/>
      <c r="D1260" s="341"/>
      <c r="E1260" s="343"/>
      <c r="F1260" s="345"/>
      <c r="G1260" s="345"/>
      <c r="H1260" s="224"/>
      <c r="I1260" s="224"/>
      <c r="J1260" s="224"/>
      <c r="K1260" s="224"/>
      <c r="L1260" s="224"/>
      <c r="M1260" s="224"/>
      <c r="N1260" s="224"/>
      <c r="O1260" s="224"/>
      <c r="P1260" s="224"/>
      <c r="Q1260" s="224"/>
      <c r="R1260" s="224"/>
      <c r="S1260" s="224"/>
      <c r="T1260" s="224"/>
      <c r="U1260" s="224"/>
      <c r="V1260" s="224"/>
      <c r="W1260" s="224"/>
      <c r="X1260" s="224"/>
      <c r="Y1260" s="224"/>
      <c r="Z1260" s="224"/>
      <c r="AA1260" s="224"/>
      <c r="AB1260" s="224"/>
      <c r="AC1260" s="224"/>
      <c r="AD1260" s="224"/>
      <c r="AE1260" s="224"/>
      <c r="AF1260" s="224"/>
      <c r="AG1260" s="224"/>
      <c r="AH1260" s="224"/>
      <c r="AI1260" s="224"/>
      <c r="AJ1260" s="224"/>
      <c r="AK1260" s="224"/>
      <c r="AL1260" s="224"/>
      <c r="AM1260" s="224"/>
      <c r="AN1260" s="224"/>
      <c r="AO1260" s="224"/>
      <c r="AP1260" s="224"/>
      <c r="AQ1260" s="224"/>
      <c r="AR1260" s="224"/>
      <c r="AS1260" s="224"/>
      <c r="AT1260" s="224"/>
      <c r="AU1260" s="224"/>
      <c r="AV1260" s="224"/>
      <c r="AW1260" s="224"/>
      <c r="AX1260" s="224"/>
      <c r="AY1260" s="224"/>
      <c r="AZ1260" s="224"/>
      <c r="BA1260" s="224"/>
      <c r="BB1260" s="224"/>
      <c r="BC1260" s="224"/>
      <c r="BD1260" s="224"/>
      <c r="BE1260" s="224"/>
      <c r="BF1260" s="224"/>
      <c r="BG1260" s="224"/>
      <c r="BH1260" s="224"/>
      <c r="BI1260" s="224"/>
      <c r="BJ1260" s="224"/>
      <c r="BK1260" s="224"/>
      <c r="BL1260" s="224"/>
      <c r="BM1260" s="224"/>
      <c r="BN1260" s="224"/>
      <c r="BO1260" s="224"/>
      <c r="BP1260" s="224"/>
      <c r="BQ1260" s="224"/>
      <c r="BR1260" s="224"/>
      <c r="BS1260" s="224"/>
      <c r="BT1260" s="224"/>
      <c r="BU1260" s="224"/>
      <c r="BV1260" s="224"/>
      <c r="BW1260" s="224"/>
      <c r="BX1260" s="224"/>
      <c r="BY1260" s="224"/>
      <c r="BZ1260" s="224"/>
      <c r="CA1260" s="224"/>
      <c r="CB1260" s="224"/>
      <c r="CC1260" s="224"/>
      <c r="CD1260" s="224"/>
      <c r="CE1260" s="224"/>
      <c r="CF1260" s="224"/>
      <c r="CG1260" s="224"/>
      <c r="CH1260" s="224"/>
      <c r="CI1260" s="224"/>
      <c r="CJ1260" s="224"/>
      <c r="CK1260" s="224"/>
      <c r="CL1260" s="224"/>
      <c r="CM1260" s="224"/>
      <c r="CN1260" s="224"/>
      <c r="CO1260" s="224"/>
      <c r="CP1260" s="224"/>
      <c r="CQ1260" s="224"/>
      <c r="CR1260" s="224"/>
      <c r="CS1260" s="224"/>
      <c r="CT1260" s="224"/>
      <c r="CU1260" s="224"/>
      <c r="CV1260" s="224"/>
      <c r="CW1260" s="224"/>
      <c r="CX1260" s="224"/>
      <c r="CY1260" s="224"/>
      <c r="CZ1260" s="224"/>
      <c r="DA1260" s="224"/>
      <c r="DB1260" s="224"/>
      <c r="DC1260" s="224"/>
      <c r="DD1260" s="224"/>
      <c r="DE1260" s="224"/>
      <c r="DF1260" s="224"/>
      <c r="DG1260" s="224"/>
      <c r="DH1260" s="224"/>
      <c r="DI1260" s="224"/>
      <c r="DJ1260" s="224"/>
      <c r="DK1260" s="224"/>
      <c r="DL1260" s="224"/>
      <c r="DM1260" s="224"/>
      <c r="DN1260" s="224"/>
      <c r="DO1260" s="224"/>
      <c r="DP1260" s="224"/>
      <c r="DQ1260" s="224"/>
      <c r="DR1260" s="224"/>
      <c r="DS1260" s="224"/>
    </row>
    <row r="1261" spans="1:123" ht="24" customHeight="1" x14ac:dyDescent="0.25">
      <c r="A1261" s="278"/>
      <c r="B1261" s="100"/>
      <c r="C1261" s="137" t="s">
        <v>604</v>
      </c>
      <c r="D1261" s="101"/>
      <c r="E1261" s="102"/>
      <c r="F1261" s="103"/>
      <c r="G1261" s="279"/>
    </row>
    <row r="1262" spans="1:123" s="223" customFormat="1" ht="24" customHeight="1" x14ac:dyDescent="0.25">
      <c r="A1262" s="218" t="str">
        <f t="shared" ref="A1262:A1275" si="376">IFERROR(VLOOKUP(C1262,Tabla_Insumos,4,FALSE),"")</f>
        <v/>
      </c>
      <c r="B1262" s="216" t="str">
        <f>IFERROR(VLOOKUP(C1262,Tabla_Insumos,5,FALSE),"")</f>
        <v/>
      </c>
      <c r="C1262" s="217"/>
      <c r="D1262" s="218" t="str">
        <f t="shared" ref="D1262:D1275" si="377">IFERROR(VLOOKUP(C1262,Tabla_Insumos,2,FALSE),"")</f>
        <v/>
      </c>
      <c r="E1262" s="219"/>
      <c r="F1262" s="220">
        <f t="shared" ref="F1262:F1275" si="378">IFERROR(VLOOKUP(C1262,Tabla_Insumos,3,FALSE),0)</f>
        <v>0</v>
      </c>
      <c r="G1262" s="280">
        <f>ROUND(E1262*F1262,2)</f>
        <v>0</v>
      </c>
    </row>
    <row r="1263" spans="1:123" s="223" customFormat="1" ht="24" customHeight="1" x14ac:dyDescent="0.25">
      <c r="A1263" s="218" t="str">
        <f t="shared" si="376"/>
        <v/>
      </c>
      <c r="B1263" s="216" t="str">
        <f t="shared" ref="B1263:B1275" si="379">IFERROR(VLOOKUP(C1263,Tabla_Insumos,5,FALSE),"")</f>
        <v/>
      </c>
      <c r="C1263" s="217"/>
      <c r="D1263" s="218" t="str">
        <f t="shared" si="377"/>
        <v/>
      </c>
      <c r="E1263" s="219"/>
      <c r="F1263" s="220">
        <f t="shared" si="378"/>
        <v>0</v>
      </c>
      <c r="G1263" s="280">
        <f t="shared" ref="G1263:G1275" si="380">ROUND(E1263*F1263,2)</f>
        <v>0</v>
      </c>
    </row>
    <row r="1264" spans="1:123" s="223" customFormat="1" ht="24" customHeight="1" x14ac:dyDescent="0.25">
      <c r="A1264" s="218" t="str">
        <f t="shared" si="376"/>
        <v/>
      </c>
      <c r="B1264" s="216" t="str">
        <f t="shared" si="379"/>
        <v/>
      </c>
      <c r="C1264" s="217"/>
      <c r="D1264" s="218" t="str">
        <f t="shared" si="377"/>
        <v/>
      </c>
      <c r="E1264" s="219"/>
      <c r="F1264" s="220">
        <f t="shared" si="378"/>
        <v>0</v>
      </c>
      <c r="G1264" s="280">
        <f t="shared" si="380"/>
        <v>0</v>
      </c>
    </row>
    <row r="1265" spans="1:7" s="223" customFormat="1" ht="24" customHeight="1" x14ac:dyDescent="0.25">
      <c r="A1265" s="218" t="str">
        <f t="shared" si="376"/>
        <v/>
      </c>
      <c r="B1265" s="216" t="str">
        <f t="shared" si="379"/>
        <v/>
      </c>
      <c r="C1265" s="217"/>
      <c r="D1265" s="218" t="str">
        <f t="shared" si="377"/>
        <v/>
      </c>
      <c r="E1265" s="219"/>
      <c r="F1265" s="220">
        <f t="shared" si="378"/>
        <v>0</v>
      </c>
      <c r="G1265" s="280">
        <f t="shared" si="380"/>
        <v>0</v>
      </c>
    </row>
    <row r="1266" spans="1:7" s="223" customFormat="1" ht="24" customHeight="1" x14ac:dyDescent="0.25">
      <c r="A1266" s="218" t="str">
        <f t="shared" si="376"/>
        <v/>
      </c>
      <c r="B1266" s="216" t="str">
        <f t="shared" si="379"/>
        <v/>
      </c>
      <c r="C1266" s="217"/>
      <c r="D1266" s="218" t="str">
        <f t="shared" si="377"/>
        <v/>
      </c>
      <c r="E1266" s="219"/>
      <c r="F1266" s="220">
        <f t="shared" si="378"/>
        <v>0</v>
      </c>
      <c r="G1266" s="280">
        <f t="shared" si="380"/>
        <v>0</v>
      </c>
    </row>
    <row r="1267" spans="1:7" s="223" customFormat="1" ht="24" customHeight="1" x14ac:dyDescent="0.25">
      <c r="A1267" s="218" t="str">
        <f t="shared" si="376"/>
        <v/>
      </c>
      <c r="B1267" s="216" t="str">
        <f t="shared" si="379"/>
        <v/>
      </c>
      <c r="C1267" s="217"/>
      <c r="D1267" s="218" t="str">
        <f t="shared" si="377"/>
        <v/>
      </c>
      <c r="E1267" s="219"/>
      <c r="F1267" s="220">
        <f t="shared" si="378"/>
        <v>0</v>
      </c>
      <c r="G1267" s="280">
        <f t="shared" si="380"/>
        <v>0</v>
      </c>
    </row>
    <row r="1268" spans="1:7" s="223" customFormat="1" ht="24" customHeight="1" x14ac:dyDescent="0.25">
      <c r="A1268" s="218" t="str">
        <f t="shared" si="376"/>
        <v/>
      </c>
      <c r="B1268" s="216" t="str">
        <f t="shared" si="379"/>
        <v/>
      </c>
      <c r="C1268" s="217"/>
      <c r="D1268" s="218" t="str">
        <f t="shared" si="377"/>
        <v/>
      </c>
      <c r="E1268" s="219"/>
      <c r="F1268" s="220">
        <f t="shared" si="378"/>
        <v>0</v>
      </c>
      <c r="G1268" s="280">
        <f t="shared" si="380"/>
        <v>0</v>
      </c>
    </row>
    <row r="1269" spans="1:7" s="223" customFormat="1" ht="24" customHeight="1" x14ac:dyDescent="0.25">
      <c r="A1269" s="218" t="str">
        <f t="shared" si="376"/>
        <v/>
      </c>
      <c r="B1269" s="216" t="str">
        <f t="shared" si="379"/>
        <v/>
      </c>
      <c r="C1269" s="217"/>
      <c r="D1269" s="218" t="str">
        <f t="shared" si="377"/>
        <v/>
      </c>
      <c r="E1269" s="219"/>
      <c r="F1269" s="220">
        <f t="shared" si="378"/>
        <v>0</v>
      </c>
      <c r="G1269" s="280">
        <f t="shared" si="380"/>
        <v>0</v>
      </c>
    </row>
    <row r="1270" spans="1:7" s="223" customFormat="1" ht="24" customHeight="1" x14ac:dyDescent="0.25">
      <c r="A1270" s="218" t="str">
        <f t="shared" si="376"/>
        <v/>
      </c>
      <c r="B1270" s="216" t="str">
        <f t="shared" si="379"/>
        <v/>
      </c>
      <c r="C1270" s="217"/>
      <c r="D1270" s="218" t="str">
        <f t="shared" si="377"/>
        <v/>
      </c>
      <c r="E1270" s="219"/>
      <c r="F1270" s="220">
        <f t="shared" si="378"/>
        <v>0</v>
      </c>
      <c r="G1270" s="280">
        <f t="shared" si="380"/>
        <v>0</v>
      </c>
    </row>
    <row r="1271" spans="1:7" s="223" customFormat="1" ht="24" customHeight="1" x14ac:dyDescent="0.25">
      <c r="A1271" s="218" t="str">
        <f t="shared" si="376"/>
        <v/>
      </c>
      <c r="B1271" s="216" t="str">
        <f t="shared" si="379"/>
        <v/>
      </c>
      <c r="C1271" s="217"/>
      <c r="D1271" s="218" t="str">
        <f t="shared" si="377"/>
        <v/>
      </c>
      <c r="E1271" s="219"/>
      <c r="F1271" s="220">
        <f t="shared" si="378"/>
        <v>0</v>
      </c>
      <c r="G1271" s="280">
        <f t="shared" si="380"/>
        <v>0</v>
      </c>
    </row>
    <row r="1272" spans="1:7" s="223" customFormat="1" ht="24" customHeight="1" x14ac:dyDescent="0.25">
      <c r="A1272" s="218" t="str">
        <f t="shared" si="376"/>
        <v/>
      </c>
      <c r="B1272" s="216" t="str">
        <f t="shared" si="379"/>
        <v/>
      </c>
      <c r="C1272" s="217"/>
      <c r="D1272" s="218" t="str">
        <f t="shared" si="377"/>
        <v/>
      </c>
      <c r="E1272" s="219"/>
      <c r="F1272" s="220">
        <f t="shared" si="378"/>
        <v>0</v>
      </c>
      <c r="G1272" s="280">
        <f t="shared" si="380"/>
        <v>0</v>
      </c>
    </row>
    <row r="1273" spans="1:7" s="223" customFormat="1" ht="24" customHeight="1" x14ac:dyDescent="0.25">
      <c r="A1273" s="218" t="str">
        <f t="shared" si="376"/>
        <v/>
      </c>
      <c r="B1273" s="216" t="str">
        <f t="shared" si="379"/>
        <v/>
      </c>
      <c r="C1273" s="217"/>
      <c r="D1273" s="218" t="str">
        <f t="shared" si="377"/>
        <v/>
      </c>
      <c r="E1273" s="219"/>
      <c r="F1273" s="220">
        <f t="shared" si="378"/>
        <v>0</v>
      </c>
      <c r="G1273" s="280">
        <f t="shared" si="380"/>
        <v>0</v>
      </c>
    </row>
    <row r="1274" spans="1:7" s="223" customFormat="1" ht="24" customHeight="1" x14ac:dyDescent="0.25">
      <c r="A1274" s="218" t="str">
        <f t="shared" si="376"/>
        <v/>
      </c>
      <c r="B1274" s="216" t="str">
        <f t="shared" si="379"/>
        <v/>
      </c>
      <c r="C1274" s="217"/>
      <c r="D1274" s="218" t="str">
        <f t="shared" si="377"/>
        <v/>
      </c>
      <c r="E1274" s="219"/>
      <c r="F1274" s="220">
        <f t="shared" si="378"/>
        <v>0</v>
      </c>
      <c r="G1274" s="280">
        <f t="shared" si="380"/>
        <v>0</v>
      </c>
    </row>
    <row r="1275" spans="1:7" s="223" customFormat="1" ht="24" customHeight="1" x14ac:dyDescent="0.25">
      <c r="A1275" s="218" t="str">
        <f t="shared" si="376"/>
        <v/>
      </c>
      <c r="B1275" s="216" t="str">
        <f t="shared" si="379"/>
        <v/>
      </c>
      <c r="C1275" s="217"/>
      <c r="D1275" s="218" t="str">
        <f t="shared" si="377"/>
        <v/>
      </c>
      <c r="E1275" s="219"/>
      <c r="F1275" s="221">
        <f t="shared" si="378"/>
        <v>0</v>
      </c>
      <c r="G1275" s="280">
        <f t="shared" si="380"/>
        <v>0</v>
      </c>
    </row>
    <row r="1276" spans="1:7" ht="24" customHeight="1" x14ac:dyDescent="0.25">
      <c r="A1276" s="281"/>
      <c r="D1276" s="94"/>
      <c r="E1276" s="95"/>
      <c r="F1276" s="267" t="s">
        <v>31</v>
      </c>
      <c r="G1276" s="282">
        <f>SUBTOTAL(9,G1262:G1275)</f>
        <v>0</v>
      </c>
    </row>
    <row r="1277" spans="1:7" ht="24" customHeight="1" x14ac:dyDescent="0.25">
      <c r="A1277" s="281"/>
      <c r="C1277" s="104" t="s">
        <v>605</v>
      </c>
      <c r="D1277" s="94"/>
      <c r="E1277" s="95"/>
      <c r="G1277" s="283"/>
    </row>
    <row r="1278" spans="1:7" s="223" customFormat="1" ht="24" customHeight="1" x14ac:dyDescent="0.25">
      <c r="A1278" s="218" t="str">
        <f t="shared" ref="A1278:A1285" si="381">IFERROR(VLOOKUP(C1278,Tabla_Insumos,4,FALSE),"")</f>
        <v/>
      </c>
      <c r="B1278" s="216">
        <f t="shared" ref="B1278:B1285" si="382">IFERROR(VLOOKUP(A1278,Tabla_Indices,5,FALSE),"")</f>
        <v>0</v>
      </c>
      <c r="C1278" s="217"/>
      <c r="D1278" s="218" t="str">
        <f t="shared" ref="D1278:D1285" si="383">IFERROR(VLOOKUP(C1278,Tabla_Insumos,2,FALSE),"")</f>
        <v/>
      </c>
      <c r="E1278" s="219"/>
      <c r="F1278" s="222">
        <f t="shared" ref="F1278:F1285" si="384">IFERROR(VLOOKUP(C1278,Tabla_Insumos,3,FALSE),0)</f>
        <v>0</v>
      </c>
      <c r="G1278" s="280">
        <f>ROUND(E1278*F1278,2)</f>
        <v>0</v>
      </c>
    </row>
    <row r="1279" spans="1:7" s="223" customFormat="1" ht="24" customHeight="1" x14ac:dyDescent="0.25">
      <c r="A1279" s="218" t="str">
        <f t="shared" si="381"/>
        <v/>
      </c>
      <c r="B1279" s="216">
        <f t="shared" si="382"/>
        <v>0</v>
      </c>
      <c r="C1279" s="217"/>
      <c r="D1279" s="218" t="str">
        <f t="shared" si="383"/>
        <v/>
      </c>
      <c r="E1279" s="219"/>
      <c r="F1279" s="222">
        <f t="shared" si="384"/>
        <v>0</v>
      </c>
      <c r="G1279" s="280">
        <f>ROUND(E1279*F1279,2)</f>
        <v>0</v>
      </c>
    </row>
    <row r="1280" spans="1:7" s="223" customFormat="1" ht="24" customHeight="1" x14ac:dyDescent="0.25">
      <c r="A1280" s="218" t="str">
        <f t="shared" si="381"/>
        <v/>
      </c>
      <c r="B1280" s="216">
        <f t="shared" si="382"/>
        <v>0</v>
      </c>
      <c r="C1280" s="217"/>
      <c r="D1280" s="218" t="str">
        <f t="shared" si="383"/>
        <v/>
      </c>
      <c r="E1280" s="219"/>
      <c r="F1280" s="222">
        <f t="shared" si="384"/>
        <v>0</v>
      </c>
      <c r="G1280" s="280">
        <f t="shared" ref="G1280:G1285" si="385">ROUND(E1280*F1280,2)</f>
        <v>0</v>
      </c>
    </row>
    <row r="1281" spans="1:7" s="223" customFormat="1" ht="24" customHeight="1" x14ac:dyDescent="0.25">
      <c r="A1281" s="218" t="str">
        <f t="shared" si="381"/>
        <v/>
      </c>
      <c r="B1281" s="216">
        <f t="shared" si="382"/>
        <v>0</v>
      </c>
      <c r="C1281" s="217"/>
      <c r="D1281" s="218" t="str">
        <f t="shared" si="383"/>
        <v/>
      </c>
      <c r="E1281" s="219"/>
      <c r="F1281" s="222">
        <f t="shared" si="384"/>
        <v>0</v>
      </c>
      <c r="G1281" s="280">
        <f t="shared" si="385"/>
        <v>0</v>
      </c>
    </row>
    <row r="1282" spans="1:7" s="223" customFormat="1" ht="24" customHeight="1" x14ac:dyDescent="0.25">
      <c r="A1282" s="218" t="str">
        <f t="shared" si="381"/>
        <v/>
      </c>
      <c r="B1282" s="216">
        <f t="shared" si="382"/>
        <v>0</v>
      </c>
      <c r="C1282" s="217"/>
      <c r="D1282" s="218" t="str">
        <f t="shared" si="383"/>
        <v/>
      </c>
      <c r="E1282" s="219"/>
      <c r="F1282" s="220">
        <f t="shared" si="384"/>
        <v>0</v>
      </c>
      <c r="G1282" s="280">
        <f t="shared" si="385"/>
        <v>0</v>
      </c>
    </row>
    <row r="1283" spans="1:7" s="223" customFormat="1" ht="24" customHeight="1" x14ac:dyDescent="0.25">
      <c r="A1283" s="218" t="str">
        <f t="shared" si="381"/>
        <v/>
      </c>
      <c r="B1283" s="216">
        <f t="shared" si="382"/>
        <v>0</v>
      </c>
      <c r="C1283" s="217"/>
      <c r="D1283" s="218" t="str">
        <f t="shared" si="383"/>
        <v/>
      </c>
      <c r="E1283" s="219"/>
      <c r="F1283" s="220">
        <f t="shared" si="384"/>
        <v>0</v>
      </c>
      <c r="G1283" s="280">
        <f t="shared" si="385"/>
        <v>0</v>
      </c>
    </row>
    <row r="1284" spans="1:7" s="223" customFormat="1" ht="24" customHeight="1" x14ac:dyDescent="0.25">
      <c r="A1284" s="218" t="str">
        <f t="shared" si="381"/>
        <v/>
      </c>
      <c r="B1284" s="216">
        <f t="shared" si="382"/>
        <v>0</v>
      </c>
      <c r="C1284" s="217"/>
      <c r="D1284" s="218" t="str">
        <f t="shared" si="383"/>
        <v/>
      </c>
      <c r="E1284" s="219"/>
      <c r="F1284" s="220">
        <f t="shared" si="384"/>
        <v>0</v>
      </c>
      <c r="G1284" s="280">
        <f t="shared" si="385"/>
        <v>0</v>
      </c>
    </row>
    <row r="1285" spans="1:7" s="223" customFormat="1" ht="24" customHeight="1" x14ac:dyDescent="0.25">
      <c r="A1285" s="218" t="str">
        <f t="shared" si="381"/>
        <v/>
      </c>
      <c r="B1285" s="216">
        <f t="shared" si="382"/>
        <v>0</v>
      </c>
      <c r="C1285" s="217"/>
      <c r="D1285" s="218" t="str">
        <f t="shared" si="383"/>
        <v/>
      </c>
      <c r="E1285" s="219"/>
      <c r="F1285" s="220">
        <f t="shared" si="384"/>
        <v>0</v>
      </c>
      <c r="G1285" s="280">
        <f t="shared" si="385"/>
        <v>0</v>
      </c>
    </row>
    <row r="1286" spans="1:7" ht="24" customHeight="1" x14ac:dyDescent="0.25">
      <c r="A1286" s="281"/>
      <c r="D1286" s="94"/>
      <c r="E1286" s="95"/>
      <c r="F1286" s="267" t="s">
        <v>32</v>
      </c>
      <c r="G1286" s="282">
        <f>SUBTOTAL(9,G1278:G1285)</f>
        <v>0</v>
      </c>
    </row>
    <row r="1287" spans="1:7" ht="24" customHeight="1" x14ac:dyDescent="0.25">
      <c r="A1287" s="281"/>
      <c r="C1287" s="104" t="s">
        <v>606</v>
      </c>
      <c r="D1287" s="94"/>
      <c r="E1287" s="95"/>
      <c r="G1287" s="283"/>
    </row>
    <row r="1288" spans="1:7" s="223" customFormat="1" ht="24" customHeight="1" x14ac:dyDescent="0.25">
      <c r="A1288" s="218" t="str">
        <f t="shared" ref="A1288:A1296" si="386">IFERROR(VLOOKUP(C1288,Tabla_Insumos,4,FALSE),"")</f>
        <v/>
      </c>
      <c r="B1288" s="216" t="str">
        <f t="shared" ref="B1288:B1296" si="387">IFERROR(VLOOKUP(C1288,Tabla_Insumos,5,FALSE),"")</f>
        <v/>
      </c>
      <c r="C1288" s="217"/>
      <c r="D1288" s="218" t="str">
        <f t="shared" ref="D1288:D1296" si="388">IFERROR(VLOOKUP(C1288,Tabla_Insumos,2,FALSE),"")</f>
        <v/>
      </c>
      <c r="E1288" s="219"/>
      <c r="F1288" s="220">
        <f t="shared" ref="F1288:F1296" si="389">IFERROR(VLOOKUP(C1288,Tabla_Insumos,3,FALSE),0)</f>
        <v>0</v>
      </c>
      <c r="G1288" s="280">
        <f t="shared" ref="G1288:G1296" si="390">ROUND(E1288*F1288,2)</f>
        <v>0</v>
      </c>
    </row>
    <row r="1289" spans="1:7" s="223" customFormat="1" ht="24" customHeight="1" x14ac:dyDescent="0.25">
      <c r="A1289" s="218" t="str">
        <f t="shared" si="386"/>
        <v/>
      </c>
      <c r="B1289" s="216" t="str">
        <f t="shared" si="387"/>
        <v/>
      </c>
      <c r="C1289" s="217"/>
      <c r="D1289" s="218" t="str">
        <f t="shared" si="388"/>
        <v/>
      </c>
      <c r="E1289" s="219"/>
      <c r="F1289" s="220">
        <f t="shared" si="389"/>
        <v>0</v>
      </c>
      <c r="G1289" s="280">
        <f t="shared" si="390"/>
        <v>0</v>
      </c>
    </row>
    <row r="1290" spans="1:7" s="223" customFormat="1" ht="24" customHeight="1" x14ac:dyDescent="0.25">
      <c r="A1290" s="218" t="str">
        <f t="shared" si="386"/>
        <v/>
      </c>
      <c r="B1290" s="216" t="str">
        <f t="shared" si="387"/>
        <v/>
      </c>
      <c r="C1290" s="217"/>
      <c r="D1290" s="218" t="str">
        <f t="shared" si="388"/>
        <v/>
      </c>
      <c r="E1290" s="219"/>
      <c r="F1290" s="220">
        <f t="shared" si="389"/>
        <v>0</v>
      </c>
      <c r="G1290" s="280">
        <f t="shared" si="390"/>
        <v>0</v>
      </c>
    </row>
    <row r="1291" spans="1:7" s="223" customFormat="1" ht="24" customHeight="1" x14ac:dyDescent="0.25">
      <c r="A1291" s="218" t="str">
        <f t="shared" si="386"/>
        <v/>
      </c>
      <c r="B1291" s="216" t="str">
        <f t="shared" si="387"/>
        <v/>
      </c>
      <c r="C1291" s="217"/>
      <c r="D1291" s="218" t="str">
        <f t="shared" si="388"/>
        <v/>
      </c>
      <c r="E1291" s="219"/>
      <c r="F1291" s="220">
        <f t="shared" si="389"/>
        <v>0</v>
      </c>
      <c r="G1291" s="280">
        <f t="shared" si="390"/>
        <v>0</v>
      </c>
    </row>
    <row r="1292" spans="1:7" s="223" customFormat="1" ht="24" customHeight="1" x14ac:dyDescent="0.25">
      <c r="A1292" s="218" t="str">
        <f t="shared" si="386"/>
        <v/>
      </c>
      <c r="B1292" s="216" t="str">
        <f t="shared" si="387"/>
        <v/>
      </c>
      <c r="C1292" s="217"/>
      <c r="D1292" s="218" t="str">
        <f t="shared" si="388"/>
        <v/>
      </c>
      <c r="E1292" s="219"/>
      <c r="F1292" s="220">
        <f t="shared" si="389"/>
        <v>0</v>
      </c>
      <c r="G1292" s="280">
        <f t="shared" si="390"/>
        <v>0</v>
      </c>
    </row>
    <row r="1293" spans="1:7" s="223" customFormat="1" ht="24" customHeight="1" x14ac:dyDescent="0.25">
      <c r="A1293" s="218" t="str">
        <f t="shared" si="386"/>
        <v/>
      </c>
      <c r="B1293" s="216" t="str">
        <f t="shared" si="387"/>
        <v/>
      </c>
      <c r="C1293" s="217"/>
      <c r="D1293" s="218" t="str">
        <f t="shared" si="388"/>
        <v/>
      </c>
      <c r="E1293" s="219"/>
      <c r="F1293" s="220">
        <f t="shared" si="389"/>
        <v>0</v>
      </c>
      <c r="G1293" s="280">
        <f t="shared" si="390"/>
        <v>0</v>
      </c>
    </row>
    <row r="1294" spans="1:7" s="223" customFormat="1" ht="24" customHeight="1" x14ac:dyDescent="0.25">
      <c r="A1294" s="218" t="str">
        <f t="shared" si="386"/>
        <v/>
      </c>
      <c r="B1294" s="216" t="str">
        <f t="shared" si="387"/>
        <v/>
      </c>
      <c r="C1294" s="217"/>
      <c r="D1294" s="218" t="str">
        <f t="shared" si="388"/>
        <v/>
      </c>
      <c r="E1294" s="219"/>
      <c r="F1294" s="220">
        <f t="shared" si="389"/>
        <v>0</v>
      </c>
      <c r="G1294" s="280">
        <f t="shared" si="390"/>
        <v>0</v>
      </c>
    </row>
    <row r="1295" spans="1:7" s="223" customFormat="1" ht="24" customHeight="1" x14ac:dyDescent="0.25">
      <c r="A1295" s="218" t="str">
        <f t="shared" si="386"/>
        <v/>
      </c>
      <c r="B1295" s="216" t="str">
        <f t="shared" si="387"/>
        <v/>
      </c>
      <c r="C1295" s="217"/>
      <c r="D1295" s="218" t="str">
        <f t="shared" si="388"/>
        <v/>
      </c>
      <c r="E1295" s="219"/>
      <c r="F1295" s="220">
        <f t="shared" si="389"/>
        <v>0</v>
      </c>
      <c r="G1295" s="280">
        <f t="shared" si="390"/>
        <v>0</v>
      </c>
    </row>
    <row r="1296" spans="1:7" s="223" customFormat="1" ht="24" customHeight="1" x14ac:dyDescent="0.25">
      <c r="A1296" s="218" t="str">
        <f t="shared" si="386"/>
        <v/>
      </c>
      <c r="B1296" s="216" t="str">
        <f t="shared" si="387"/>
        <v/>
      </c>
      <c r="C1296" s="217"/>
      <c r="D1296" s="218" t="str">
        <f t="shared" si="388"/>
        <v/>
      </c>
      <c r="E1296" s="219"/>
      <c r="F1296" s="220">
        <f t="shared" si="389"/>
        <v>0</v>
      </c>
      <c r="G1296" s="280">
        <f t="shared" si="390"/>
        <v>0</v>
      </c>
    </row>
    <row r="1297" spans="1:123" ht="24" customHeight="1" x14ac:dyDescent="0.25">
      <c r="A1297" s="284"/>
      <c r="B1297" s="94"/>
      <c r="D1297" s="94"/>
      <c r="E1297" s="95"/>
      <c r="F1297" s="267" t="s">
        <v>33</v>
      </c>
      <c r="G1297" s="282">
        <f>SUBTOTAL(9,G1288:G1296)</f>
        <v>0</v>
      </c>
    </row>
    <row r="1298" spans="1:123" ht="24" customHeight="1" x14ac:dyDescent="0.25">
      <c r="A1298" s="285"/>
      <c r="B1298" s="94"/>
      <c r="D1298" s="94"/>
      <c r="E1298" s="95"/>
      <c r="G1298" s="283"/>
    </row>
    <row r="1299" spans="1:123" ht="24" customHeight="1" x14ac:dyDescent="0.25">
      <c r="A1299" s="286" t="str">
        <f>B1257</f>
        <v>4.5</v>
      </c>
      <c r="B1299" s="287" t="str">
        <f>C1257</f>
        <v>Muestras de agua y análisis físico químico</v>
      </c>
      <c r="C1299" s="101"/>
      <c r="D1299" s="101" t="s">
        <v>34</v>
      </c>
      <c r="E1299" s="102"/>
      <c r="F1299" s="289" t="s">
        <v>35</v>
      </c>
      <c r="G1299" s="288">
        <f>SUBTOTAL(9,G1262:G1298)</f>
        <v>0</v>
      </c>
    </row>
    <row r="1301" spans="1:123" ht="24" customHeight="1" x14ac:dyDescent="0.25">
      <c r="A1301" s="268" t="s">
        <v>37</v>
      </c>
      <c r="B1301" s="269"/>
      <c r="C1301" s="269"/>
      <c r="D1301" s="269"/>
      <c r="E1301" s="269"/>
      <c r="F1301" s="269"/>
      <c r="G1301" s="270"/>
    </row>
    <row r="1302" spans="1:123" ht="24" customHeight="1" x14ac:dyDescent="0.25">
      <c r="A1302" s="271" t="s">
        <v>602</v>
      </c>
      <c r="B1302" s="90" t="str">
        <f>Comitente</f>
        <v>SUBSECRETARIA DE ARQUITECTURA</v>
      </c>
      <c r="C1302" s="86"/>
      <c r="D1302" s="91"/>
      <c r="E1302" s="91"/>
      <c r="F1302" s="92"/>
      <c r="G1302" s="272"/>
    </row>
    <row r="1303" spans="1:123" ht="24" customHeight="1" x14ac:dyDescent="0.25">
      <c r="A1303" s="271" t="s">
        <v>603</v>
      </c>
      <c r="B1303" s="90">
        <f>Contratista</f>
        <v>0</v>
      </c>
      <c r="C1303" s="87"/>
      <c r="D1303" s="87"/>
      <c r="E1303" s="87"/>
      <c r="F1303" s="93"/>
      <c r="G1303" s="273"/>
    </row>
    <row r="1304" spans="1:123" ht="24" customHeight="1" x14ac:dyDescent="0.25">
      <c r="A1304" s="271" t="s">
        <v>24</v>
      </c>
      <c r="B1304" s="90" t="str">
        <f>Obra</f>
        <v>PERFORACION DE POZO DE AGUA Y CONST. DE SALA DE BOMBA ESC. AGROIND. 25 DE MAYO</v>
      </c>
      <c r="C1304" s="87"/>
      <c r="D1304" s="87"/>
      <c r="E1304" s="87"/>
      <c r="F1304" s="93" t="s">
        <v>38</v>
      </c>
      <c r="G1304" s="274">
        <f>Fecha_Base</f>
        <v>0</v>
      </c>
    </row>
    <row r="1305" spans="1:123" ht="24" customHeight="1" x14ac:dyDescent="0.25">
      <c r="A1305" s="275" t="s">
        <v>601</v>
      </c>
      <c r="B1305" s="88" t="str">
        <f>Ubicación</f>
        <v>Calle San Martin s/n - 25 de Mayo</v>
      </c>
      <c r="C1305" s="88"/>
      <c r="D1305" s="94"/>
      <c r="E1305" s="95"/>
      <c r="G1305" s="276"/>
    </row>
    <row r="1306" spans="1:123" ht="24" customHeight="1" x14ac:dyDescent="0.25">
      <c r="A1306" s="275" t="s">
        <v>39</v>
      </c>
      <c r="B1306" s="97">
        <f>IFERROR(VALUE(LEFT(B1307,FIND(".",B1307)-1)),"")</f>
        <v>5</v>
      </c>
      <c r="C1306" s="89" t="str">
        <f>IFERROR(VLOOKUP(B1306,Tabla_CyP,2,FALSE),"")</f>
        <v/>
      </c>
      <c r="E1306" s="95"/>
      <c r="G1306" s="276"/>
    </row>
    <row r="1307" spans="1:123" ht="24" customHeight="1" x14ac:dyDescent="0.25">
      <c r="A1307" s="275" t="s">
        <v>25</v>
      </c>
      <c r="B1307" s="98" t="str">
        <f>IFERROR(VLOOKUP(COUNTIF($A$1:A1307,"ANALISIS DE PRECIOS"),Tabla_NumeroItem,2,FALSE),"")</f>
        <v>5.1</v>
      </c>
      <c r="C1307" s="89" t="str">
        <f>IFERROR(VLOOKUP(B1307,Tabla_CyP,2,FALSE),"")</f>
        <v>Cabezal de hormigón y contrapiso</v>
      </c>
      <c r="D1307" s="94"/>
      <c r="E1307" s="95"/>
      <c r="F1307" s="93" t="s">
        <v>26</v>
      </c>
      <c r="G1307" s="277" t="str">
        <f>IFERROR(VLOOKUP(B1307,Tabla_CyP,4,FALSE),"")</f>
        <v>m3</v>
      </c>
    </row>
    <row r="1308" spans="1:123" ht="24" customHeight="1" x14ac:dyDescent="0.25">
      <c r="A1308" s="275"/>
      <c r="B1308" s="88"/>
      <c r="D1308" s="94"/>
      <c r="E1308" s="95"/>
      <c r="G1308" s="276"/>
    </row>
    <row r="1309" spans="1:123" ht="24" customHeight="1" x14ac:dyDescent="0.25">
      <c r="A1309" s="338" t="s">
        <v>507</v>
      </c>
      <c r="B1309" s="339"/>
      <c r="C1309" s="340" t="s">
        <v>0</v>
      </c>
      <c r="D1309" s="340" t="s">
        <v>27</v>
      </c>
      <c r="E1309" s="342" t="s">
        <v>28</v>
      </c>
      <c r="F1309" s="344" t="s">
        <v>29</v>
      </c>
      <c r="G1309" s="344" t="s">
        <v>30</v>
      </c>
    </row>
    <row r="1310" spans="1:123" s="94" customFormat="1" ht="24" customHeight="1" x14ac:dyDescent="0.25">
      <c r="A1310" s="99" t="s">
        <v>508</v>
      </c>
      <c r="B1310" s="99" t="s">
        <v>509</v>
      </c>
      <c r="C1310" s="341"/>
      <c r="D1310" s="341"/>
      <c r="E1310" s="343"/>
      <c r="F1310" s="345"/>
      <c r="G1310" s="345"/>
      <c r="H1310" s="224"/>
      <c r="I1310" s="224"/>
      <c r="J1310" s="224"/>
      <c r="K1310" s="224"/>
      <c r="L1310" s="224"/>
      <c r="M1310" s="224"/>
      <c r="N1310" s="224"/>
      <c r="O1310" s="224"/>
      <c r="P1310" s="224"/>
      <c r="Q1310" s="224"/>
      <c r="R1310" s="224"/>
      <c r="S1310" s="224"/>
      <c r="T1310" s="224"/>
      <c r="U1310" s="224"/>
      <c r="V1310" s="224"/>
      <c r="W1310" s="224"/>
      <c r="X1310" s="224"/>
      <c r="Y1310" s="224"/>
      <c r="Z1310" s="224"/>
      <c r="AA1310" s="224"/>
      <c r="AB1310" s="224"/>
      <c r="AC1310" s="224"/>
      <c r="AD1310" s="224"/>
      <c r="AE1310" s="224"/>
      <c r="AF1310" s="224"/>
      <c r="AG1310" s="224"/>
      <c r="AH1310" s="224"/>
      <c r="AI1310" s="224"/>
      <c r="AJ1310" s="224"/>
      <c r="AK1310" s="224"/>
      <c r="AL1310" s="224"/>
      <c r="AM1310" s="224"/>
      <c r="AN1310" s="224"/>
      <c r="AO1310" s="224"/>
      <c r="AP1310" s="224"/>
      <c r="AQ1310" s="224"/>
      <c r="AR1310" s="224"/>
      <c r="AS1310" s="224"/>
      <c r="AT1310" s="224"/>
      <c r="AU1310" s="224"/>
      <c r="AV1310" s="224"/>
      <c r="AW1310" s="224"/>
      <c r="AX1310" s="224"/>
      <c r="AY1310" s="224"/>
      <c r="AZ1310" s="224"/>
      <c r="BA1310" s="224"/>
      <c r="BB1310" s="224"/>
      <c r="BC1310" s="224"/>
      <c r="BD1310" s="224"/>
      <c r="BE1310" s="224"/>
      <c r="BF1310" s="224"/>
      <c r="BG1310" s="224"/>
      <c r="BH1310" s="224"/>
      <c r="BI1310" s="224"/>
      <c r="BJ1310" s="224"/>
      <c r="BK1310" s="224"/>
      <c r="BL1310" s="224"/>
      <c r="BM1310" s="224"/>
      <c r="BN1310" s="224"/>
      <c r="BO1310" s="224"/>
      <c r="BP1310" s="224"/>
      <c r="BQ1310" s="224"/>
      <c r="BR1310" s="224"/>
      <c r="BS1310" s="224"/>
      <c r="BT1310" s="224"/>
      <c r="BU1310" s="224"/>
      <c r="BV1310" s="224"/>
      <c r="BW1310" s="224"/>
      <c r="BX1310" s="224"/>
      <c r="BY1310" s="224"/>
      <c r="BZ1310" s="224"/>
      <c r="CA1310" s="224"/>
      <c r="CB1310" s="224"/>
      <c r="CC1310" s="224"/>
      <c r="CD1310" s="224"/>
      <c r="CE1310" s="224"/>
      <c r="CF1310" s="224"/>
      <c r="CG1310" s="224"/>
      <c r="CH1310" s="224"/>
      <c r="CI1310" s="224"/>
      <c r="CJ1310" s="224"/>
      <c r="CK1310" s="224"/>
      <c r="CL1310" s="224"/>
      <c r="CM1310" s="224"/>
      <c r="CN1310" s="224"/>
      <c r="CO1310" s="224"/>
      <c r="CP1310" s="224"/>
      <c r="CQ1310" s="224"/>
      <c r="CR1310" s="224"/>
      <c r="CS1310" s="224"/>
      <c r="CT1310" s="224"/>
      <c r="CU1310" s="224"/>
      <c r="CV1310" s="224"/>
      <c r="CW1310" s="224"/>
      <c r="CX1310" s="224"/>
      <c r="CY1310" s="224"/>
      <c r="CZ1310" s="224"/>
      <c r="DA1310" s="224"/>
      <c r="DB1310" s="224"/>
      <c r="DC1310" s="224"/>
      <c r="DD1310" s="224"/>
      <c r="DE1310" s="224"/>
      <c r="DF1310" s="224"/>
      <c r="DG1310" s="224"/>
      <c r="DH1310" s="224"/>
      <c r="DI1310" s="224"/>
      <c r="DJ1310" s="224"/>
      <c r="DK1310" s="224"/>
      <c r="DL1310" s="224"/>
      <c r="DM1310" s="224"/>
      <c r="DN1310" s="224"/>
      <c r="DO1310" s="224"/>
      <c r="DP1310" s="224"/>
      <c r="DQ1310" s="224"/>
      <c r="DR1310" s="224"/>
      <c r="DS1310" s="224"/>
    </row>
    <row r="1311" spans="1:123" ht="24" customHeight="1" x14ac:dyDescent="0.25">
      <c r="A1311" s="278"/>
      <c r="B1311" s="100"/>
      <c r="C1311" s="137" t="s">
        <v>604</v>
      </c>
      <c r="D1311" s="101"/>
      <c r="E1311" s="102"/>
      <c r="F1311" s="103"/>
      <c r="G1311" s="279"/>
    </row>
    <row r="1312" spans="1:123" s="223" customFormat="1" ht="24" customHeight="1" x14ac:dyDescent="0.25">
      <c r="A1312" s="218" t="str">
        <f t="shared" ref="A1312:A1325" si="391">IFERROR(VLOOKUP(C1312,Tabla_Insumos,4,FALSE),"")</f>
        <v/>
      </c>
      <c r="B1312" s="216" t="str">
        <f>IFERROR(VLOOKUP(C1312,Tabla_Insumos,5,FALSE),"")</f>
        <v/>
      </c>
      <c r="C1312" s="217"/>
      <c r="D1312" s="218" t="str">
        <f t="shared" ref="D1312:D1325" si="392">IFERROR(VLOOKUP(C1312,Tabla_Insumos,2,FALSE),"")</f>
        <v/>
      </c>
      <c r="E1312" s="219"/>
      <c r="F1312" s="220">
        <f t="shared" ref="F1312:F1325" si="393">IFERROR(VLOOKUP(C1312,Tabla_Insumos,3,FALSE),0)</f>
        <v>0</v>
      </c>
      <c r="G1312" s="280">
        <f>ROUND(E1312*F1312,2)</f>
        <v>0</v>
      </c>
    </row>
    <row r="1313" spans="1:7" s="223" customFormat="1" ht="24" customHeight="1" x14ac:dyDescent="0.25">
      <c r="A1313" s="218" t="str">
        <f t="shared" si="391"/>
        <v/>
      </c>
      <c r="B1313" s="216" t="str">
        <f t="shared" ref="B1313:B1325" si="394">IFERROR(VLOOKUP(C1313,Tabla_Insumos,5,FALSE),"")</f>
        <v/>
      </c>
      <c r="C1313" s="217"/>
      <c r="D1313" s="218" t="str">
        <f t="shared" si="392"/>
        <v/>
      </c>
      <c r="E1313" s="219"/>
      <c r="F1313" s="220">
        <f t="shared" si="393"/>
        <v>0</v>
      </c>
      <c r="G1313" s="280">
        <f t="shared" ref="G1313:G1325" si="395">ROUND(E1313*F1313,2)</f>
        <v>0</v>
      </c>
    </row>
    <row r="1314" spans="1:7" s="223" customFormat="1" ht="24" customHeight="1" x14ac:dyDescent="0.25">
      <c r="A1314" s="218" t="str">
        <f t="shared" si="391"/>
        <v/>
      </c>
      <c r="B1314" s="216" t="str">
        <f t="shared" si="394"/>
        <v/>
      </c>
      <c r="C1314" s="217"/>
      <c r="D1314" s="218" t="str">
        <f t="shared" si="392"/>
        <v/>
      </c>
      <c r="E1314" s="219"/>
      <c r="F1314" s="220">
        <f t="shared" si="393"/>
        <v>0</v>
      </c>
      <c r="G1314" s="280">
        <f t="shared" si="395"/>
        <v>0</v>
      </c>
    </row>
    <row r="1315" spans="1:7" s="223" customFormat="1" ht="24" customHeight="1" x14ac:dyDescent="0.25">
      <c r="A1315" s="218" t="str">
        <f t="shared" si="391"/>
        <v/>
      </c>
      <c r="B1315" s="216" t="str">
        <f t="shared" si="394"/>
        <v/>
      </c>
      <c r="C1315" s="217"/>
      <c r="D1315" s="218" t="str">
        <f t="shared" si="392"/>
        <v/>
      </c>
      <c r="E1315" s="219"/>
      <c r="F1315" s="220">
        <f t="shared" si="393"/>
        <v>0</v>
      </c>
      <c r="G1315" s="280">
        <f t="shared" si="395"/>
        <v>0</v>
      </c>
    </row>
    <row r="1316" spans="1:7" s="223" customFormat="1" ht="24" customHeight="1" x14ac:dyDescent="0.25">
      <c r="A1316" s="218" t="str">
        <f t="shared" si="391"/>
        <v/>
      </c>
      <c r="B1316" s="216" t="str">
        <f t="shared" si="394"/>
        <v/>
      </c>
      <c r="C1316" s="217"/>
      <c r="D1316" s="218" t="str">
        <f t="shared" si="392"/>
        <v/>
      </c>
      <c r="E1316" s="219"/>
      <c r="F1316" s="220">
        <f t="shared" si="393"/>
        <v>0</v>
      </c>
      <c r="G1316" s="280">
        <f t="shared" si="395"/>
        <v>0</v>
      </c>
    </row>
    <row r="1317" spans="1:7" s="223" customFormat="1" ht="24" customHeight="1" x14ac:dyDescent="0.25">
      <c r="A1317" s="218" t="str">
        <f t="shared" si="391"/>
        <v/>
      </c>
      <c r="B1317" s="216" t="str">
        <f t="shared" si="394"/>
        <v/>
      </c>
      <c r="C1317" s="217"/>
      <c r="D1317" s="218" t="str">
        <f t="shared" si="392"/>
        <v/>
      </c>
      <c r="E1317" s="219"/>
      <c r="F1317" s="220">
        <f t="shared" si="393"/>
        <v>0</v>
      </c>
      <c r="G1317" s="280">
        <f t="shared" si="395"/>
        <v>0</v>
      </c>
    </row>
    <row r="1318" spans="1:7" s="223" customFormat="1" ht="24" customHeight="1" x14ac:dyDescent="0.25">
      <c r="A1318" s="218" t="str">
        <f t="shared" si="391"/>
        <v/>
      </c>
      <c r="B1318" s="216" t="str">
        <f t="shared" si="394"/>
        <v/>
      </c>
      <c r="C1318" s="217"/>
      <c r="D1318" s="218" t="str">
        <f t="shared" si="392"/>
        <v/>
      </c>
      <c r="E1318" s="219"/>
      <c r="F1318" s="220">
        <f t="shared" si="393"/>
        <v>0</v>
      </c>
      <c r="G1318" s="280">
        <f t="shared" si="395"/>
        <v>0</v>
      </c>
    </row>
    <row r="1319" spans="1:7" s="223" customFormat="1" ht="24" customHeight="1" x14ac:dyDescent="0.25">
      <c r="A1319" s="218" t="str">
        <f t="shared" si="391"/>
        <v/>
      </c>
      <c r="B1319" s="216" t="str">
        <f t="shared" si="394"/>
        <v/>
      </c>
      <c r="C1319" s="217"/>
      <c r="D1319" s="218" t="str">
        <f t="shared" si="392"/>
        <v/>
      </c>
      <c r="E1319" s="219"/>
      <c r="F1319" s="220">
        <f t="shared" si="393"/>
        <v>0</v>
      </c>
      <c r="G1319" s="280">
        <f t="shared" si="395"/>
        <v>0</v>
      </c>
    </row>
    <row r="1320" spans="1:7" s="223" customFormat="1" ht="24" customHeight="1" x14ac:dyDescent="0.25">
      <c r="A1320" s="218" t="str">
        <f t="shared" si="391"/>
        <v/>
      </c>
      <c r="B1320" s="216" t="str">
        <f t="shared" si="394"/>
        <v/>
      </c>
      <c r="C1320" s="217"/>
      <c r="D1320" s="218" t="str">
        <f t="shared" si="392"/>
        <v/>
      </c>
      <c r="E1320" s="219"/>
      <c r="F1320" s="220">
        <f t="shared" si="393"/>
        <v>0</v>
      </c>
      <c r="G1320" s="280">
        <f t="shared" si="395"/>
        <v>0</v>
      </c>
    </row>
    <row r="1321" spans="1:7" s="223" customFormat="1" ht="24" customHeight="1" x14ac:dyDescent="0.25">
      <c r="A1321" s="218" t="str">
        <f t="shared" si="391"/>
        <v/>
      </c>
      <c r="B1321" s="216" t="str">
        <f t="shared" si="394"/>
        <v/>
      </c>
      <c r="C1321" s="217"/>
      <c r="D1321" s="218" t="str">
        <f t="shared" si="392"/>
        <v/>
      </c>
      <c r="E1321" s="219"/>
      <c r="F1321" s="220">
        <f t="shared" si="393"/>
        <v>0</v>
      </c>
      <c r="G1321" s="280">
        <f t="shared" si="395"/>
        <v>0</v>
      </c>
    </row>
    <row r="1322" spans="1:7" s="223" customFormat="1" ht="24" customHeight="1" x14ac:dyDescent="0.25">
      <c r="A1322" s="218" t="str">
        <f t="shared" si="391"/>
        <v/>
      </c>
      <c r="B1322" s="216" t="str">
        <f t="shared" si="394"/>
        <v/>
      </c>
      <c r="C1322" s="217"/>
      <c r="D1322" s="218" t="str">
        <f t="shared" si="392"/>
        <v/>
      </c>
      <c r="E1322" s="219"/>
      <c r="F1322" s="220">
        <f t="shared" si="393"/>
        <v>0</v>
      </c>
      <c r="G1322" s="280">
        <f t="shared" si="395"/>
        <v>0</v>
      </c>
    </row>
    <row r="1323" spans="1:7" s="223" customFormat="1" ht="24" customHeight="1" x14ac:dyDescent="0.25">
      <c r="A1323" s="218" t="str">
        <f t="shared" si="391"/>
        <v/>
      </c>
      <c r="B1323" s="216" t="str">
        <f t="shared" si="394"/>
        <v/>
      </c>
      <c r="C1323" s="217"/>
      <c r="D1323" s="218" t="str">
        <f t="shared" si="392"/>
        <v/>
      </c>
      <c r="E1323" s="219"/>
      <c r="F1323" s="220">
        <f t="shared" si="393"/>
        <v>0</v>
      </c>
      <c r="G1323" s="280">
        <f t="shared" si="395"/>
        <v>0</v>
      </c>
    </row>
    <row r="1324" spans="1:7" s="223" customFormat="1" ht="24" customHeight="1" x14ac:dyDescent="0.25">
      <c r="A1324" s="218" t="str">
        <f t="shared" si="391"/>
        <v/>
      </c>
      <c r="B1324" s="216" t="str">
        <f t="shared" si="394"/>
        <v/>
      </c>
      <c r="C1324" s="217"/>
      <c r="D1324" s="218" t="str">
        <f t="shared" si="392"/>
        <v/>
      </c>
      <c r="E1324" s="219"/>
      <c r="F1324" s="220">
        <f t="shared" si="393"/>
        <v>0</v>
      </c>
      <c r="G1324" s="280">
        <f t="shared" si="395"/>
        <v>0</v>
      </c>
    </row>
    <row r="1325" spans="1:7" s="223" customFormat="1" ht="24" customHeight="1" x14ac:dyDescent="0.25">
      <c r="A1325" s="218" t="str">
        <f t="shared" si="391"/>
        <v/>
      </c>
      <c r="B1325" s="216" t="str">
        <f t="shared" si="394"/>
        <v/>
      </c>
      <c r="C1325" s="217"/>
      <c r="D1325" s="218" t="str">
        <f t="shared" si="392"/>
        <v/>
      </c>
      <c r="E1325" s="219"/>
      <c r="F1325" s="221">
        <f t="shared" si="393"/>
        <v>0</v>
      </c>
      <c r="G1325" s="280">
        <f t="shared" si="395"/>
        <v>0</v>
      </c>
    </row>
    <row r="1326" spans="1:7" ht="24" customHeight="1" x14ac:dyDescent="0.25">
      <c r="A1326" s="281"/>
      <c r="D1326" s="94"/>
      <c r="E1326" s="95"/>
      <c r="F1326" s="267" t="s">
        <v>31</v>
      </c>
      <c r="G1326" s="282">
        <f>SUBTOTAL(9,G1312:G1325)</f>
        <v>0</v>
      </c>
    </row>
    <row r="1327" spans="1:7" ht="24" customHeight="1" x14ac:dyDescent="0.25">
      <c r="A1327" s="281"/>
      <c r="C1327" s="104" t="s">
        <v>605</v>
      </c>
      <c r="D1327" s="94"/>
      <c r="E1327" s="95"/>
      <c r="G1327" s="283"/>
    </row>
    <row r="1328" spans="1:7" s="223" customFormat="1" ht="24" customHeight="1" x14ac:dyDescent="0.25">
      <c r="A1328" s="218" t="str">
        <f t="shared" ref="A1328:A1335" si="396">IFERROR(VLOOKUP(C1328,Tabla_Insumos,4,FALSE),"")</f>
        <v/>
      </c>
      <c r="B1328" s="216">
        <f t="shared" ref="B1328:B1335" si="397">IFERROR(VLOOKUP(A1328,Tabla_Indices,5,FALSE),"")</f>
        <v>0</v>
      </c>
      <c r="C1328" s="217"/>
      <c r="D1328" s="218" t="str">
        <f t="shared" ref="D1328:D1335" si="398">IFERROR(VLOOKUP(C1328,Tabla_Insumos,2,FALSE),"")</f>
        <v/>
      </c>
      <c r="E1328" s="219"/>
      <c r="F1328" s="222">
        <f t="shared" ref="F1328:F1335" si="399">IFERROR(VLOOKUP(C1328,Tabla_Insumos,3,FALSE),0)</f>
        <v>0</v>
      </c>
      <c r="G1328" s="280">
        <f>ROUND(E1328*F1328,2)</f>
        <v>0</v>
      </c>
    </row>
    <row r="1329" spans="1:7" s="223" customFormat="1" ht="24" customHeight="1" x14ac:dyDescent="0.25">
      <c r="A1329" s="218" t="str">
        <f t="shared" si="396"/>
        <v/>
      </c>
      <c r="B1329" s="216">
        <f t="shared" si="397"/>
        <v>0</v>
      </c>
      <c r="C1329" s="217"/>
      <c r="D1329" s="218" t="str">
        <f t="shared" si="398"/>
        <v/>
      </c>
      <c r="E1329" s="219"/>
      <c r="F1329" s="222">
        <f t="shared" si="399"/>
        <v>0</v>
      </c>
      <c r="G1329" s="280">
        <f>ROUND(E1329*F1329,2)</f>
        <v>0</v>
      </c>
    </row>
    <row r="1330" spans="1:7" s="223" customFormat="1" ht="24" customHeight="1" x14ac:dyDescent="0.25">
      <c r="A1330" s="218" t="str">
        <f t="shared" si="396"/>
        <v/>
      </c>
      <c r="B1330" s="216">
        <f t="shared" si="397"/>
        <v>0</v>
      </c>
      <c r="C1330" s="217"/>
      <c r="D1330" s="218" t="str">
        <f t="shared" si="398"/>
        <v/>
      </c>
      <c r="E1330" s="219"/>
      <c r="F1330" s="222">
        <f t="shared" si="399"/>
        <v>0</v>
      </c>
      <c r="G1330" s="280">
        <f t="shared" ref="G1330:G1335" si="400">ROUND(E1330*F1330,2)</f>
        <v>0</v>
      </c>
    </row>
    <row r="1331" spans="1:7" s="223" customFormat="1" ht="24" customHeight="1" x14ac:dyDescent="0.25">
      <c r="A1331" s="218" t="str">
        <f t="shared" si="396"/>
        <v/>
      </c>
      <c r="B1331" s="216">
        <f t="shared" si="397"/>
        <v>0</v>
      </c>
      <c r="C1331" s="217"/>
      <c r="D1331" s="218" t="str">
        <f t="shared" si="398"/>
        <v/>
      </c>
      <c r="E1331" s="219"/>
      <c r="F1331" s="222">
        <f t="shared" si="399"/>
        <v>0</v>
      </c>
      <c r="G1331" s="280">
        <f t="shared" si="400"/>
        <v>0</v>
      </c>
    </row>
    <row r="1332" spans="1:7" s="223" customFormat="1" ht="24" customHeight="1" x14ac:dyDescent="0.25">
      <c r="A1332" s="218" t="str">
        <f t="shared" si="396"/>
        <v/>
      </c>
      <c r="B1332" s="216">
        <f t="shared" si="397"/>
        <v>0</v>
      </c>
      <c r="C1332" s="217"/>
      <c r="D1332" s="218" t="str">
        <f t="shared" si="398"/>
        <v/>
      </c>
      <c r="E1332" s="219"/>
      <c r="F1332" s="220">
        <f t="shared" si="399"/>
        <v>0</v>
      </c>
      <c r="G1332" s="280">
        <f t="shared" si="400"/>
        <v>0</v>
      </c>
    </row>
    <row r="1333" spans="1:7" s="223" customFormat="1" ht="24" customHeight="1" x14ac:dyDescent="0.25">
      <c r="A1333" s="218" t="str">
        <f t="shared" si="396"/>
        <v/>
      </c>
      <c r="B1333" s="216">
        <f t="shared" si="397"/>
        <v>0</v>
      </c>
      <c r="C1333" s="217"/>
      <c r="D1333" s="218" t="str">
        <f t="shared" si="398"/>
        <v/>
      </c>
      <c r="E1333" s="219"/>
      <c r="F1333" s="220">
        <f t="shared" si="399"/>
        <v>0</v>
      </c>
      <c r="G1333" s="280">
        <f t="shared" si="400"/>
        <v>0</v>
      </c>
    </row>
    <row r="1334" spans="1:7" s="223" customFormat="1" ht="24" customHeight="1" x14ac:dyDescent="0.25">
      <c r="A1334" s="218" t="str">
        <f t="shared" si="396"/>
        <v/>
      </c>
      <c r="B1334" s="216">
        <f t="shared" si="397"/>
        <v>0</v>
      </c>
      <c r="C1334" s="217"/>
      <c r="D1334" s="218" t="str">
        <f t="shared" si="398"/>
        <v/>
      </c>
      <c r="E1334" s="219"/>
      <c r="F1334" s="220">
        <f t="shared" si="399"/>
        <v>0</v>
      </c>
      <c r="G1334" s="280">
        <f t="shared" si="400"/>
        <v>0</v>
      </c>
    </row>
    <row r="1335" spans="1:7" s="223" customFormat="1" ht="24" customHeight="1" x14ac:dyDescent="0.25">
      <c r="A1335" s="218" t="str">
        <f t="shared" si="396"/>
        <v/>
      </c>
      <c r="B1335" s="216">
        <f t="shared" si="397"/>
        <v>0</v>
      </c>
      <c r="C1335" s="217"/>
      <c r="D1335" s="218" t="str">
        <f t="shared" si="398"/>
        <v/>
      </c>
      <c r="E1335" s="219"/>
      <c r="F1335" s="220">
        <f t="shared" si="399"/>
        <v>0</v>
      </c>
      <c r="G1335" s="280">
        <f t="shared" si="400"/>
        <v>0</v>
      </c>
    </row>
    <row r="1336" spans="1:7" ht="24" customHeight="1" x14ac:dyDescent="0.25">
      <c r="A1336" s="281"/>
      <c r="D1336" s="94"/>
      <c r="E1336" s="95"/>
      <c r="F1336" s="267" t="s">
        <v>32</v>
      </c>
      <c r="G1336" s="282">
        <f>SUBTOTAL(9,G1328:G1335)</f>
        <v>0</v>
      </c>
    </row>
    <row r="1337" spans="1:7" ht="24" customHeight="1" x14ac:dyDescent="0.25">
      <c r="A1337" s="281"/>
      <c r="C1337" s="104" t="s">
        <v>606</v>
      </c>
      <c r="D1337" s="94"/>
      <c r="E1337" s="95"/>
      <c r="G1337" s="283"/>
    </row>
    <row r="1338" spans="1:7" s="223" customFormat="1" ht="24" customHeight="1" x14ac:dyDescent="0.25">
      <c r="A1338" s="218" t="str">
        <f t="shared" ref="A1338:A1346" si="401">IFERROR(VLOOKUP(C1338,Tabla_Insumos,4,FALSE),"")</f>
        <v/>
      </c>
      <c r="B1338" s="216" t="str">
        <f t="shared" ref="B1338:B1346" si="402">IFERROR(VLOOKUP(C1338,Tabla_Insumos,5,FALSE),"")</f>
        <v/>
      </c>
      <c r="C1338" s="217"/>
      <c r="D1338" s="218" t="str">
        <f t="shared" ref="D1338:D1346" si="403">IFERROR(VLOOKUP(C1338,Tabla_Insumos,2,FALSE),"")</f>
        <v/>
      </c>
      <c r="E1338" s="219"/>
      <c r="F1338" s="220">
        <f t="shared" ref="F1338:F1346" si="404">IFERROR(VLOOKUP(C1338,Tabla_Insumos,3,FALSE),0)</f>
        <v>0</v>
      </c>
      <c r="G1338" s="280">
        <f t="shared" ref="G1338:G1346" si="405">ROUND(E1338*F1338,2)</f>
        <v>0</v>
      </c>
    </row>
    <row r="1339" spans="1:7" s="223" customFormat="1" ht="24" customHeight="1" x14ac:dyDescent="0.25">
      <c r="A1339" s="218" t="str">
        <f t="shared" si="401"/>
        <v/>
      </c>
      <c r="B1339" s="216" t="str">
        <f t="shared" si="402"/>
        <v/>
      </c>
      <c r="C1339" s="217"/>
      <c r="D1339" s="218" t="str">
        <f t="shared" si="403"/>
        <v/>
      </c>
      <c r="E1339" s="219"/>
      <c r="F1339" s="220">
        <f t="shared" si="404"/>
        <v>0</v>
      </c>
      <c r="G1339" s="280">
        <f t="shared" si="405"/>
        <v>0</v>
      </c>
    </row>
    <row r="1340" spans="1:7" s="223" customFormat="1" ht="24" customHeight="1" x14ac:dyDescent="0.25">
      <c r="A1340" s="218" t="str">
        <f t="shared" si="401"/>
        <v/>
      </c>
      <c r="B1340" s="216" t="str">
        <f t="shared" si="402"/>
        <v/>
      </c>
      <c r="C1340" s="217"/>
      <c r="D1340" s="218" t="str">
        <f t="shared" si="403"/>
        <v/>
      </c>
      <c r="E1340" s="219"/>
      <c r="F1340" s="220">
        <f t="shared" si="404"/>
        <v>0</v>
      </c>
      <c r="G1340" s="280">
        <f t="shared" si="405"/>
        <v>0</v>
      </c>
    </row>
    <row r="1341" spans="1:7" s="223" customFormat="1" ht="24" customHeight="1" x14ac:dyDescent="0.25">
      <c r="A1341" s="218" t="str">
        <f t="shared" si="401"/>
        <v/>
      </c>
      <c r="B1341" s="216" t="str">
        <f t="shared" si="402"/>
        <v/>
      </c>
      <c r="C1341" s="217"/>
      <c r="D1341" s="218" t="str">
        <f t="shared" si="403"/>
        <v/>
      </c>
      <c r="E1341" s="219"/>
      <c r="F1341" s="220">
        <f t="shared" si="404"/>
        <v>0</v>
      </c>
      <c r="G1341" s="280">
        <f t="shared" si="405"/>
        <v>0</v>
      </c>
    </row>
    <row r="1342" spans="1:7" s="223" customFormat="1" ht="24" customHeight="1" x14ac:dyDescent="0.25">
      <c r="A1342" s="218" t="str">
        <f t="shared" si="401"/>
        <v/>
      </c>
      <c r="B1342" s="216" t="str">
        <f t="shared" si="402"/>
        <v/>
      </c>
      <c r="C1342" s="217"/>
      <c r="D1342" s="218" t="str">
        <f t="shared" si="403"/>
        <v/>
      </c>
      <c r="E1342" s="219"/>
      <c r="F1342" s="220">
        <f t="shared" si="404"/>
        <v>0</v>
      </c>
      <c r="G1342" s="280">
        <f t="shared" si="405"/>
        <v>0</v>
      </c>
    </row>
    <row r="1343" spans="1:7" s="223" customFormat="1" ht="24" customHeight="1" x14ac:dyDescent="0.25">
      <c r="A1343" s="218" t="str">
        <f t="shared" si="401"/>
        <v/>
      </c>
      <c r="B1343" s="216" t="str">
        <f t="shared" si="402"/>
        <v/>
      </c>
      <c r="C1343" s="217"/>
      <c r="D1343" s="218" t="str">
        <f t="shared" si="403"/>
        <v/>
      </c>
      <c r="E1343" s="219"/>
      <c r="F1343" s="220">
        <f t="shared" si="404"/>
        <v>0</v>
      </c>
      <c r="G1343" s="280">
        <f t="shared" si="405"/>
        <v>0</v>
      </c>
    </row>
    <row r="1344" spans="1:7" s="223" customFormat="1" ht="24" customHeight="1" x14ac:dyDescent="0.25">
      <c r="A1344" s="218" t="str">
        <f t="shared" si="401"/>
        <v/>
      </c>
      <c r="B1344" s="216" t="str">
        <f t="shared" si="402"/>
        <v/>
      </c>
      <c r="C1344" s="217"/>
      <c r="D1344" s="218" t="str">
        <f t="shared" si="403"/>
        <v/>
      </c>
      <c r="E1344" s="219"/>
      <c r="F1344" s="220">
        <f t="shared" si="404"/>
        <v>0</v>
      </c>
      <c r="G1344" s="280">
        <f t="shared" si="405"/>
        <v>0</v>
      </c>
    </row>
    <row r="1345" spans="1:123" s="223" customFormat="1" ht="24" customHeight="1" x14ac:dyDescent="0.25">
      <c r="A1345" s="218" t="str">
        <f t="shared" si="401"/>
        <v/>
      </c>
      <c r="B1345" s="216" t="str">
        <f t="shared" si="402"/>
        <v/>
      </c>
      <c r="C1345" s="217"/>
      <c r="D1345" s="218" t="str">
        <f t="shared" si="403"/>
        <v/>
      </c>
      <c r="E1345" s="219"/>
      <c r="F1345" s="220">
        <f t="shared" si="404"/>
        <v>0</v>
      </c>
      <c r="G1345" s="280">
        <f t="shared" si="405"/>
        <v>0</v>
      </c>
    </row>
    <row r="1346" spans="1:123" s="223" customFormat="1" ht="24" customHeight="1" x14ac:dyDescent="0.25">
      <c r="A1346" s="218" t="str">
        <f t="shared" si="401"/>
        <v/>
      </c>
      <c r="B1346" s="216" t="str">
        <f t="shared" si="402"/>
        <v/>
      </c>
      <c r="C1346" s="217"/>
      <c r="D1346" s="218" t="str">
        <f t="shared" si="403"/>
        <v/>
      </c>
      <c r="E1346" s="219"/>
      <c r="F1346" s="220">
        <f t="shared" si="404"/>
        <v>0</v>
      </c>
      <c r="G1346" s="280">
        <f t="shared" si="405"/>
        <v>0</v>
      </c>
    </row>
    <row r="1347" spans="1:123" ht="24" customHeight="1" x14ac:dyDescent="0.25">
      <c r="A1347" s="284"/>
      <c r="B1347" s="94"/>
      <c r="D1347" s="94"/>
      <c r="E1347" s="95"/>
      <c r="F1347" s="267" t="s">
        <v>33</v>
      </c>
      <c r="G1347" s="282">
        <f>SUBTOTAL(9,G1338:G1346)</f>
        <v>0</v>
      </c>
    </row>
    <row r="1348" spans="1:123" ht="24" customHeight="1" x14ac:dyDescent="0.25">
      <c r="A1348" s="285"/>
      <c r="B1348" s="94"/>
      <c r="D1348" s="94"/>
      <c r="E1348" s="95"/>
      <c r="G1348" s="283"/>
    </row>
    <row r="1349" spans="1:123" ht="24" customHeight="1" x14ac:dyDescent="0.25">
      <c r="A1349" s="286" t="str">
        <f>B1307</f>
        <v>5.1</v>
      </c>
      <c r="B1349" s="287" t="str">
        <f>C1307</f>
        <v>Cabezal de hormigón y contrapiso</v>
      </c>
      <c r="C1349" s="101"/>
      <c r="D1349" s="101" t="s">
        <v>34</v>
      </c>
      <c r="E1349" s="102"/>
      <c r="F1349" s="289" t="s">
        <v>35</v>
      </c>
      <c r="G1349" s="288">
        <f>SUBTOTAL(9,G1312:G1348)</f>
        <v>0</v>
      </c>
    </row>
    <row r="1351" spans="1:123" ht="24" customHeight="1" x14ac:dyDescent="0.25">
      <c r="A1351" s="268" t="s">
        <v>37</v>
      </c>
      <c r="B1351" s="269"/>
      <c r="C1351" s="269"/>
      <c r="D1351" s="269"/>
      <c r="E1351" s="269"/>
      <c r="F1351" s="269"/>
      <c r="G1351" s="270"/>
    </row>
    <row r="1352" spans="1:123" ht="24" customHeight="1" x14ac:dyDescent="0.25">
      <c r="A1352" s="271" t="s">
        <v>602</v>
      </c>
      <c r="B1352" s="90" t="str">
        <f>Comitente</f>
        <v>SUBSECRETARIA DE ARQUITECTURA</v>
      </c>
      <c r="C1352" s="86"/>
      <c r="D1352" s="91"/>
      <c r="E1352" s="91"/>
      <c r="F1352" s="92"/>
      <c r="G1352" s="272"/>
    </row>
    <row r="1353" spans="1:123" ht="24" customHeight="1" x14ac:dyDescent="0.25">
      <c r="A1353" s="271" t="s">
        <v>603</v>
      </c>
      <c r="B1353" s="90">
        <f>Contratista</f>
        <v>0</v>
      </c>
      <c r="C1353" s="87"/>
      <c r="D1353" s="87"/>
      <c r="E1353" s="87"/>
      <c r="F1353" s="93"/>
      <c r="G1353" s="273"/>
    </row>
    <row r="1354" spans="1:123" ht="24" customHeight="1" x14ac:dyDescent="0.25">
      <c r="A1354" s="271" t="s">
        <v>24</v>
      </c>
      <c r="B1354" s="90" t="str">
        <f>Obra</f>
        <v>PERFORACION DE POZO DE AGUA Y CONST. DE SALA DE BOMBA ESC. AGROIND. 25 DE MAYO</v>
      </c>
      <c r="C1354" s="87"/>
      <c r="D1354" s="87"/>
      <c r="E1354" s="87"/>
      <c r="F1354" s="93" t="s">
        <v>38</v>
      </c>
      <c r="G1354" s="274">
        <f>Fecha_Base</f>
        <v>0</v>
      </c>
    </row>
    <row r="1355" spans="1:123" ht="24" customHeight="1" x14ac:dyDescent="0.25">
      <c r="A1355" s="275" t="s">
        <v>601</v>
      </c>
      <c r="B1355" s="88" t="str">
        <f>Ubicación</f>
        <v>Calle San Martin s/n - 25 de Mayo</v>
      </c>
      <c r="C1355" s="88"/>
      <c r="D1355" s="94"/>
      <c r="E1355" s="95"/>
      <c r="G1355" s="276"/>
    </row>
    <row r="1356" spans="1:123" ht="24" customHeight="1" x14ac:dyDescent="0.25">
      <c r="A1356" s="275" t="s">
        <v>39</v>
      </c>
      <c r="B1356" s="97">
        <f>IFERROR(VALUE(LEFT(B1357,FIND(".",B1357)-1)),"")</f>
        <v>6</v>
      </c>
      <c r="C1356" s="89" t="str">
        <f>IFERROR(VLOOKUP(B1356,Tabla_CyP,2,FALSE),"")</f>
        <v>SUB TOTAL ( 3 + 4 + 5 )</v>
      </c>
      <c r="E1356" s="95"/>
      <c r="G1356" s="276"/>
    </row>
    <row r="1357" spans="1:123" ht="24" customHeight="1" x14ac:dyDescent="0.25">
      <c r="A1357" s="275" t="s">
        <v>25</v>
      </c>
      <c r="B1357" s="98" t="str">
        <f>IFERROR(VLOOKUP(COUNTIF($A$1:A1357,"ANALISIS DE PRECIOS"),Tabla_NumeroItem,2,FALSE),"")</f>
        <v>6.1</v>
      </c>
      <c r="C1357" s="89" t="str">
        <f>IFERROR(VLOOKUP(B1357,Tabla_CyP,2,FALSE),"")</f>
        <v>Presentación de la documentación ante el departamento de Hidráulica</v>
      </c>
      <c r="D1357" s="94"/>
      <c r="E1357" s="95"/>
      <c r="F1357" s="93" t="s">
        <v>26</v>
      </c>
      <c r="G1357" s="277" t="str">
        <f>IFERROR(VLOOKUP(B1357,Tabla_CyP,4,FALSE),"")</f>
        <v>gl</v>
      </c>
    </row>
    <row r="1358" spans="1:123" ht="24" customHeight="1" x14ac:dyDescent="0.25">
      <c r="A1358" s="275"/>
      <c r="B1358" s="88"/>
      <c r="D1358" s="94"/>
      <c r="E1358" s="95"/>
      <c r="G1358" s="276"/>
    </row>
    <row r="1359" spans="1:123" ht="24" customHeight="1" x14ac:dyDescent="0.25">
      <c r="A1359" s="338" t="s">
        <v>507</v>
      </c>
      <c r="B1359" s="339"/>
      <c r="C1359" s="340" t="s">
        <v>0</v>
      </c>
      <c r="D1359" s="340" t="s">
        <v>27</v>
      </c>
      <c r="E1359" s="342" t="s">
        <v>28</v>
      </c>
      <c r="F1359" s="344" t="s">
        <v>29</v>
      </c>
      <c r="G1359" s="344" t="s">
        <v>30</v>
      </c>
    </row>
    <row r="1360" spans="1:123" s="94" customFormat="1" ht="24" customHeight="1" x14ac:dyDescent="0.25">
      <c r="A1360" s="99" t="s">
        <v>508</v>
      </c>
      <c r="B1360" s="99" t="s">
        <v>509</v>
      </c>
      <c r="C1360" s="341"/>
      <c r="D1360" s="341"/>
      <c r="E1360" s="343"/>
      <c r="F1360" s="345"/>
      <c r="G1360" s="345"/>
      <c r="H1360" s="224"/>
      <c r="I1360" s="224"/>
      <c r="J1360" s="224"/>
      <c r="K1360" s="224"/>
      <c r="L1360" s="224"/>
      <c r="M1360" s="224"/>
      <c r="N1360" s="224"/>
      <c r="O1360" s="224"/>
      <c r="P1360" s="224"/>
      <c r="Q1360" s="224"/>
      <c r="R1360" s="224"/>
      <c r="S1360" s="224"/>
      <c r="T1360" s="224"/>
      <c r="U1360" s="224"/>
      <c r="V1360" s="224"/>
      <c r="W1360" s="224"/>
      <c r="X1360" s="224"/>
      <c r="Y1360" s="224"/>
      <c r="Z1360" s="224"/>
      <c r="AA1360" s="224"/>
      <c r="AB1360" s="224"/>
      <c r="AC1360" s="224"/>
      <c r="AD1360" s="224"/>
      <c r="AE1360" s="224"/>
      <c r="AF1360" s="224"/>
      <c r="AG1360" s="224"/>
      <c r="AH1360" s="224"/>
      <c r="AI1360" s="224"/>
      <c r="AJ1360" s="224"/>
      <c r="AK1360" s="224"/>
      <c r="AL1360" s="224"/>
      <c r="AM1360" s="224"/>
      <c r="AN1360" s="224"/>
      <c r="AO1360" s="224"/>
      <c r="AP1360" s="224"/>
      <c r="AQ1360" s="224"/>
      <c r="AR1360" s="224"/>
      <c r="AS1360" s="224"/>
      <c r="AT1360" s="224"/>
      <c r="AU1360" s="224"/>
      <c r="AV1360" s="224"/>
      <c r="AW1360" s="224"/>
      <c r="AX1360" s="224"/>
      <c r="AY1360" s="224"/>
      <c r="AZ1360" s="224"/>
      <c r="BA1360" s="224"/>
      <c r="BB1360" s="224"/>
      <c r="BC1360" s="224"/>
      <c r="BD1360" s="224"/>
      <c r="BE1360" s="224"/>
      <c r="BF1360" s="224"/>
      <c r="BG1360" s="224"/>
      <c r="BH1360" s="224"/>
      <c r="BI1360" s="224"/>
      <c r="BJ1360" s="224"/>
      <c r="BK1360" s="224"/>
      <c r="BL1360" s="224"/>
      <c r="BM1360" s="224"/>
      <c r="BN1360" s="224"/>
      <c r="BO1360" s="224"/>
      <c r="BP1360" s="224"/>
      <c r="BQ1360" s="224"/>
      <c r="BR1360" s="224"/>
      <c r="BS1360" s="224"/>
      <c r="BT1360" s="224"/>
      <c r="BU1360" s="224"/>
      <c r="BV1360" s="224"/>
      <c r="BW1360" s="224"/>
      <c r="BX1360" s="224"/>
      <c r="BY1360" s="224"/>
      <c r="BZ1360" s="224"/>
      <c r="CA1360" s="224"/>
      <c r="CB1360" s="224"/>
      <c r="CC1360" s="224"/>
      <c r="CD1360" s="224"/>
      <c r="CE1360" s="224"/>
      <c r="CF1360" s="224"/>
      <c r="CG1360" s="224"/>
      <c r="CH1360" s="224"/>
      <c r="CI1360" s="224"/>
      <c r="CJ1360" s="224"/>
      <c r="CK1360" s="224"/>
      <c r="CL1360" s="224"/>
      <c r="CM1360" s="224"/>
      <c r="CN1360" s="224"/>
      <c r="CO1360" s="224"/>
      <c r="CP1360" s="224"/>
      <c r="CQ1360" s="224"/>
      <c r="CR1360" s="224"/>
      <c r="CS1360" s="224"/>
      <c r="CT1360" s="224"/>
      <c r="CU1360" s="224"/>
      <c r="CV1360" s="224"/>
      <c r="CW1360" s="224"/>
      <c r="CX1360" s="224"/>
      <c r="CY1360" s="224"/>
      <c r="CZ1360" s="224"/>
      <c r="DA1360" s="224"/>
      <c r="DB1360" s="224"/>
      <c r="DC1360" s="224"/>
      <c r="DD1360" s="224"/>
      <c r="DE1360" s="224"/>
      <c r="DF1360" s="224"/>
      <c r="DG1360" s="224"/>
      <c r="DH1360" s="224"/>
      <c r="DI1360" s="224"/>
      <c r="DJ1360" s="224"/>
      <c r="DK1360" s="224"/>
      <c r="DL1360" s="224"/>
      <c r="DM1360" s="224"/>
      <c r="DN1360" s="224"/>
      <c r="DO1360" s="224"/>
      <c r="DP1360" s="224"/>
      <c r="DQ1360" s="224"/>
      <c r="DR1360" s="224"/>
      <c r="DS1360" s="224"/>
    </row>
    <row r="1361" spans="1:7" ht="24" customHeight="1" x14ac:dyDescent="0.25">
      <c r="A1361" s="278"/>
      <c r="B1361" s="100"/>
      <c r="C1361" s="137" t="s">
        <v>604</v>
      </c>
      <c r="D1361" s="101"/>
      <c r="E1361" s="102"/>
      <c r="F1361" s="103"/>
      <c r="G1361" s="279"/>
    </row>
    <row r="1362" spans="1:7" s="223" customFormat="1" ht="24" customHeight="1" x14ac:dyDescent="0.25">
      <c r="A1362" s="218" t="str">
        <f t="shared" ref="A1362:A1375" si="406">IFERROR(VLOOKUP(C1362,Tabla_Insumos,4,FALSE),"")</f>
        <v/>
      </c>
      <c r="B1362" s="216" t="str">
        <f>IFERROR(VLOOKUP(C1362,Tabla_Insumos,5,FALSE),"")</f>
        <v/>
      </c>
      <c r="C1362" s="217"/>
      <c r="D1362" s="218" t="str">
        <f t="shared" ref="D1362:D1375" si="407">IFERROR(VLOOKUP(C1362,Tabla_Insumos,2,FALSE),"")</f>
        <v/>
      </c>
      <c r="E1362" s="219"/>
      <c r="F1362" s="220">
        <f t="shared" ref="F1362:F1375" si="408">IFERROR(VLOOKUP(C1362,Tabla_Insumos,3,FALSE),0)</f>
        <v>0</v>
      </c>
      <c r="G1362" s="280">
        <f>ROUND(E1362*F1362,2)</f>
        <v>0</v>
      </c>
    </row>
    <row r="1363" spans="1:7" s="223" customFormat="1" ht="24" customHeight="1" x14ac:dyDescent="0.25">
      <c r="A1363" s="218" t="str">
        <f t="shared" si="406"/>
        <v/>
      </c>
      <c r="B1363" s="216" t="str">
        <f t="shared" ref="B1363:B1375" si="409">IFERROR(VLOOKUP(C1363,Tabla_Insumos,5,FALSE),"")</f>
        <v/>
      </c>
      <c r="C1363" s="217"/>
      <c r="D1363" s="218" t="str">
        <f t="shared" si="407"/>
        <v/>
      </c>
      <c r="E1363" s="219"/>
      <c r="F1363" s="220">
        <f t="shared" si="408"/>
        <v>0</v>
      </c>
      <c r="G1363" s="280">
        <f t="shared" ref="G1363:G1375" si="410">ROUND(E1363*F1363,2)</f>
        <v>0</v>
      </c>
    </row>
    <row r="1364" spans="1:7" s="223" customFormat="1" ht="24" customHeight="1" x14ac:dyDescent="0.25">
      <c r="A1364" s="218" t="str">
        <f t="shared" si="406"/>
        <v/>
      </c>
      <c r="B1364" s="216" t="str">
        <f t="shared" si="409"/>
        <v/>
      </c>
      <c r="C1364" s="217"/>
      <c r="D1364" s="218" t="str">
        <f t="shared" si="407"/>
        <v/>
      </c>
      <c r="E1364" s="219"/>
      <c r="F1364" s="220">
        <f t="shared" si="408"/>
        <v>0</v>
      </c>
      <c r="G1364" s="280">
        <f t="shared" si="410"/>
        <v>0</v>
      </c>
    </row>
    <row r="1365" spans="1:7" s="223" customFormat="1" ht="24" customHeight="1" x14ac:dyDescent="0.25">
      <c r="A1365" s="218" t="str">
        <f t="shared" si="406"/>
        <v/>
      </c>
      <c r="B1365" s="216" t="str">
        <f t="shared" si="409"/>
        <v/>
      </c>
      <c r="C1365" s="217"/>
      <c r="D1365" s="218" t="str">
        <f t="shared" si="407"/>
        <v/>
      </c>
      <c r="E1365" s="219"/>
      <c r="F1365" s="220">
        <f t="shared" si="408"/>
        <v>0</v>
      </c>
      <c r="G1365" s="280">
        <f t="shared" si="410"/>
        <v>0</v>
      </c>
    </row>
    <row r="1366" spans="1:7" s="223" customFormat="1" ht="24" customHeight="1" x14ac:dyDescent="0.25">
      <c r="A1366" s="218" t="str">
        <f t="shared" si="406"/>
        <v/>
      </c>
      <c r="B1366" s="216" t="str">
        <f t="shared" si="409"/>
        <v/>
      </c>
      <c r="C1366" s="217"/>
      <c r="D1366" s="218" t="str">
        <f t="shared" si="407"/>
        <v/>
      </c>
      <c r="E1366" s="219"/>
      <c r="F1366" s="220">
        <f t="shared" si="408"/>
        <v>0</v>
      </c>
      <c r="G1366" s="280">
        <f t="shared" si="410"/>
        <v>0</v>
      </c>
    </row>
    <row r="1367" spans="1:7" s="223" customFormat="1" ht="24" customHeight="1" x14ac:dyDescent="0.25">
      <c r="A1367" s="218" t="str">
        <f t="shared" si="406"/>
        <v/>
      </c>
      <c r="B1367" s="216" t="str">
        <f t="shared" si="409"/>
        <v/>
      </c>
      <c r="C1367" s="217"/>
      <c r="D1367" s="218" t="str">
        <f t="shared" si="407"/>
        <v/>
      </c>
      <c r="E1367" s="219"/>
      <c r="F1367" s="220">
        <f t="shared" si="408"/>
        <v>0</v>
      </c>
      <c r="G1367" s="280">
        <f t="shared" si="410"/>
        <v>0</v>
      </c>
    </row>
    <row r="1368" spans="1:7" s="223" customFormat="1" ht="24" customHeight="1" x14ac:dyDescent="0.25">
      <c r="A1368" s="218" t="str">
        <f t="shared" si="406"/>
        <v/>
      </c>
      <c r="B1368" s="216" t="str">
        <f t="shared" si="409"/>
        <v/>
      </c>
      <c r="C1368" s="217"/>
      <c r="D1368" s="218" t="str">
        <f t="shared" si="407"/>
        <v/>
      </c>
      <c r="E1368" s="219"/>
      <c r="F1368" s="220">
        <f t="shared" si="408"/>
        <v>0</v>
      </c>
      <c r="G1368" s="280">
        <f t="shared" si="410"/>
        <v>0</v>
      </c>
    </row>
    <row r="1369" spans="1:7" s="223" customFormat="1" ht="24" customHeight="1" x14ac:dyDescent="0.25">
      <c r="A1369" s="218" t="str">
        <f t="shared" si="406"/>
        <v/>
      </c>
      <c r="B1369" s="216" t="str">
        <f t="shared" si="409"/>
        <v/>
      </c>
      <c r="C1369" s="217"/>
      <c r="D1369" s="218" t="str">
        <f t="shared" si="407"/>
        <v/>
      </c>
      <c r="E1369" s="219"/>
      <c r="F1369" s="220">
        <f t="shared" si="408"/>
        <v>0</v>
      </c>
      <c r="G1369" s="280">
        <f t="shared" si="410"/>
        <v>0</v>
      </c>
    </row>
    <row r="1370" spans="1:7" s="223" customFormat="1" ht="24" customHeight="1" x14ac:dyDescent="0.25">
      <c r="A1370" s="218" t="str">
        <f t="shared" si="406"/>
        <v/>
      </c>
      <c r="B1370" s="216" t="str">
        <f t="shared" si="409"/>
        <v/>
      </c>
      <c r="C1370" s="217"/>
      <c r="D1370" s="218" t="str">
        <f t="shared" si="407"/>
        <v/>
      </c>
      <c r="E1370" s="219"/>
      <c r="F1370" s="220">
        <f t="shared" si="408"/>
        <v>0</v>
      </c>
      <c r="G1370" s="280">
        <f t="shared" si="410"/>
        <v>0</v>
      </c>
    </row>
    <row r="1371" spans="1:7" s="223" customFormat="1" ht="24" customHeight="1" x14ac:dyDescent="0.25">
      <c r="A1371" s="218" t="str">
        <f t="shared" si="406"/>
        <v/>
      </c>
      <c r="B1371" s="216" t="str">
        <f t="shared" si="409"/>
        <v/>
      </c>
      <c r="C1371" s="217"/>
      <c r="D1371" s="218" t="str">
        <f t="shared" si="407"/>
        <v/>
      </c>
      <c r="E1371" s="219"/>
      <c r="F1371" s="220">
        <f t="shared" si="408"/>
        <v>0</v>
      </c>
      <c r="G1371" s="280">
        <f t="shared" si="410"/>
        <v>0</v>
      </c>
    </row>
    <row r="1372" spans="1:7" s="223" customFormat="1" ht="24" customHeight="1" x14ac:dyDescent="0.25">
      <c r="A1372" s="218" t="str">
        <f t="shared" si="406"/>
        <v/>
      </c>
      <c r="B1372" s="216" t="str">
        <f t="shared" si="409"/>
        <v/>
      </c>
      <c r="C1372" s="217"/>
      <c r="D1372" s="218" t="str">
        <f t="shared" si="407"/>
        <v/>
      </c>
      <c r="E1372" s="219"/>
      <c r="F1372" s="220">
        <f t="shared" si="408"/>
        <v>0</v>
      </c>
      <c r="G1372" s="280">
        <f t="shared" si="410"/>
        <v>0</v>
      </c>
    </row>
    <row r="1373" spans="1:7" s="223" customFormat="1" ht="24" customHeight="1" x14ac:dyDescent="0.25">
      <c r="A1373" s="218" t="str">
        <f t="shared" si="406"/>
        <v/>
      </c>
      <c r="B1373" s="216" t="str">
        <f t="shared" si="409"/>
        <v/>
      </c>
      <c r="C1373" s="217"/>
      <c r="D1373" s="218" t="str">
        <f t="shared" si="407"/>
        <v/>
      </c>
      <c r="E1373" s="219"/>
      <c r="F1373" s="220">
        <f t="shared" si="408"/>
        <v>0</v>
      </c>
      <c r="G1373" s="280">
        <f t="shared" si="410"/>
        <v>0</v>
      </c>
    </row>
    <row r="1374" spans="1:7" s="223" customFormat="1" ht="24" customHeight="1" x14ac:dyDescent="0.25">
      <c r="A1374" s="218" t="str">
        <f t="shared" si="406"/>
        <v/>
      </c>
      <c r="B1374" s="216" t="str">
        <f t="shared" si="409"/>
        <v/>
      </c>
      <c r="C1374" s="217"/>
      <c r="D1374" s="218" t="str">
        <f t="shared" si="407"/>
        <v/>
      </c>
      <c r="E1374" s="219"/>
      <c r="F1374" s="220">
        <f t="shared" si="408"/>
        <v>0</v>
      </c>
      <c r="G1374" s="280">
        <f t="shared" si="410"/>
        <v>0</v>
      </c>
    </row>
    <row r="1375" spans="1:7" s="223" customFormat="1" ht="24" customHeight="1" x14ac:dyDescent="0.25">
      <c r="A1375" s="218" t="str">
        <f t="shared" si="406"/>
        <v/>
      </c>
      <c r="B1375" s="216" t="str">
        <f t="shared" si="409"/>
        <v/>
      </c>
      <c r="C1375" s="217"/>
      <c r="D1375" s="218" t="str">
        <f t="shared" si="407"/>
        <v/>
      </c>
      <c r="E1375" s="219"/>
      <c r="F1375" s="221">
        <f t="shared" si="408"/>
        <v>0</v>
      </c>
      <c r="G1375" s="280">
        <f t="shared" si="410"/>
        <v>0</v>
      </c>
    </row>
    <row r="1376" spans="1:7" ht="24" customHeight="1" x14ac:dyDescent="0.25">
      <c r="A1376" s="281"/>
      <c r="D1376" s="94"/>
      <c r="E1376" s="95"/>
      <c r="F1376" s="267" t="s">
        <v>31</v>
      </c>
      <c r="G1376" s="282">
        <f>SUBTOTAL(9,G1362:G1375)</f>
        <v>0</v>
      </c>
    </row>
    <row r="1377" spans="1:7" ht="24" customHeight="1" x14ac:dyDescent="0.25">
      <c r="A1377" s="281"/>
      <c r="C1377" s="104" t="s">
        <v>605</v>
      </c>
      <c r="D1377" s="94"/>
      <c r="E1377" s="95"/>
      <c r="G1377" s="283"/>
    </row>
    <row r="1378" spans="1:7" s="223" customFormat="1" ht="24" customHeight="1" x14ac:dyDescent="0.25">
      <c r="A1378" s="218" t="str">
        <f t="shared" ref="A1378:A1385" si="411">IFERROR(VLOOKUP(C1378,Tabla_Insumos,4,FALSE),"")</f>
        <v/>
      </c>
      <c r="B1378" s="216">
        <f t="shared" ref="B1378:B1385" si="412">IFERROR(VLOOKUP(A1378,Tabla_Indices,5,FALSE),"")</f>
        <v>0</v>
      </c>
      <c r="C1378" s="217"/>
      <c r="D1378" s="218" t="str">
        <f t="shared" ref="D1378:D1385" si="413">IFERROR(VLOOKUP(C1378,Tabla_Insumos,2,FALSE),"")</f>
        <v/>
      </c>
      <c r="E1378" s="219"/>
      <c r="F1378" s="222">
        <f t="shared" ref="F1378:F1385" si="414">IFERROR(VLOOKUP(C1378,Tabla_Insumos,3,FALSE),0)</f>
        <v>0</v>
      </c>
      <c r="G1378" s="280">
        <f>ROUND(E1378*F1378,2)</f>
        <v>0</v>
      </c>
    </row>
    <row r="1379" spans="1:7" s="223" customFormat="1" ht="24" customHeight="1" x14ac:dyDescent="0.25">
      <c r="A1379" s="218" t="str">
        <f t="shared" si="411"/>
        <v/>
      </c>
      <c r="B1379" s="216">
        <f t="shared" si="412"/>
        <v>0</v>
      </c>
      <c r="C1379" s="217"/>
      <c r="D1379" s="218" t="str">
        <f t="shared" si="413"/>
        <v/>
      </c>
      <c r="E1379" s="219"/>
      <c r="F1379" s="222">
        <f t="shared" si="414"/>
        <v>0</v>
      </c>
      <c r="G1379" s="280">
        <f>ROUND(E1379*F1379,2)</f>
        <v>0</v>
      </c>
    </row>
    <row r="1380" spans="1:7" s="223" customFormat="1" ht="24" customHeight="1" x14ac:dyDescent="0.25">
      <c r="A1380" s="218" t="str">
        <f t="shared" si="411"/>
        <v/>
      </c>
      <c r="B1380" s="216">
        <f t="shared" si="412"/>
        <v>0</v>
      </c>
      <c r="C1380" s="217"/>
      <c r="D1380" s="218" t="str">
        <f t="shared" si="413"/>
        <v/>
      </c>
      <c r="E1380" s="219"/>
      <c r="F1380" s="222">
        <f t="shared" si="414"/>
        <v>0</v>
      </c>
      <c r="G1380" s="280">
        <f t="shared" ref="G1380:G1385" si="415">ROUND(E1380*F1380,2)</f>
        <v>0</v>
      </c>
    </row>
    <row r="1381" spans="1:7" s="223" customFormat="1" ht="24" customHeight="1" x14ac:dyDescent="0.25">
      <c r="A1381" s="218" t="str">
        <f t="shared" si="411"/>
        <v/>
      </c>
      <c r="B1381" s="216">
        <f t="shared" si="412"/>
        <v>0</v>
      </c>
      <c r="C1381" s="217"/>
      <c r="D1381" s="218" t="str">
        <f t="shared" si="413"/>
        <v/>
      </c>
      <c r="E1381" s="219"/>
      <c r="F1381" s="222">
        <f t="shared" si="414"/>
        <v>0</v>
      </c>
      <c r="G1381" s="280">
        <f t="shared" si="415"/>
        <v>0</v>
      </c>
    </row>
    <row r="1382" spans="1:7" s="223" customFormat="1" ht="24" customHeight="1" x14ac:dyDescent="0.25">
      <c r="A1382" s="218" t="str">
        <f t="shared" si="411"/>
        <v/>
      </c>
      <c r="B1382" s="216">
        <f t="shared" si="412"/>
        <v>0</v>
      </c>
      <c r="C1382" s="217"/>
      <c r="D1382" s="218" t="str">
        <f t="shared" si="413"/>
        <v/>
      </c>
      <c r="E1382" s="219"/>
      <c r="F1382" s="220">
        <f t="shared" si="414"/>
        <v>0</v>
      </c>
      <c r="G1382" s="280">
        <f t="shared" si="415"/>
        <v>0</v>
      </c>
    </row>
    <row r="1383" spans="1:7" s="223" customFormat="1" ht="24" customHeight="1" x14ac:dyDescent="0.25">
      <c r="A1383" s="218" t="str">
        <f t="shared" si="411"/>
        <v/>
      </c>
      <c r="B1383" s="216">
        <f t="shared" si="412"/>
        <v>0</v>
      </c>
      <c r="C1383" s="217"/>
      <c r="D1383" s="218" t="str">
        <f t="shared" si="413"/>
        <v/>
      </c>
      <c r="E1383" s="219"/>
      <c r="F1383" s="220">
        <f t="shared" si="414"/>
        <v>0</v>
      </c>
      <c r="G1383" s="280">
        <f t="shared" si="415"/>
        <v>0</v>
      </c>
    </row>
    <row r="1384" spans="1:7" s="223" customFormat="1" ht="24" customHeight="1" x14ac:dyDescent="0.25">
      <c r="A1384" s="218" t="str">
        <f t="shared" si="411"/>
        <v/>
      </c>
      <c r="B1384" s="216">
        <f t="shared" si="412"/>
        <v>0</v>
      </c>
      <c r="C1384" s="217"/>
      <c r="D1384" s="218" t="str">
        <f t="shared" si="413"/>
        <v/>
      </c>
      <c r="E1384" s="219"/>
      <c r="F1384" s="220">
        <f t="shared" si="414"/>
        <v>0</v>
      </c>
      <c r="G1384" s="280">
        <f t="shared" si="415"/>
        <v>0</v>
      </c>
    </row>
    <row r="1385" spans="1:7" s="223" customFormat="1" ht="24" customHeight="1" x14ac:dyDescent="0.25">
      <c r="A1385" s="218" t="str">
        <f t="shared" si="411"/>
        <v/>
      </c>
      <c r="B1385" s="216">
        <f t="shared" si="412"/>
        <v>0</v>
      </c>
      <c r="C1385" s="217"/>
      <c r="D1385" s="218" t="str">
        <f t="shared" si="413"/>
        <v/>
      </c>
      <c r="E1385" s="219"/>
      <c r="F1385" s="220">
        <f t="shared" si="414"/>
        <v>0</v>
      </c>
      <c r="G1385" s="280">
        <f t="shared" si="415"/>
        <v>0</v>
      </c>
    </row>
    <row r="1386" spans="1:7" ht="24" customHeight="1" x14ac:dyDescent="0.25">
      <c r="A1386" s="281"/>
      <c r="D1386" s="94"/>
      <c r="E1386" s="95"/>
      <c r="F1386" s="267" t="s">
        <v>32</v>
      </c>
      <c r="G1386" s="282">
        <f>SUBTOTAL(9,G1378:G1385)</f>
        <v>0</v>
      </c>
    </row>
    <row r="1387" spans="1:7" ht="24" customHeight="1" x14ac:dyDescent="0.25">
      <c r="A1387" s="281"/>
      <c r="C1387" s="104" t="s">
        <v>606</v>
      </c>
      <c r="D1387" s="94"/>
      <c r="E1387" s="95"/>
      <c r="G1387" s="283"/>
    </row>
    <row r="1388" spans="1:7" s="223" customFormat="1" ht="24" customHeight="1" x14ac:dyDescent="0.25">
      <c r="A1388" s="218" t="str">
        <f t="shared" ref="A1388:A1396" si="416">IFERROR(VLOOKUP(C1388,Tabla_Insumos,4,FALSE),"")</f>
        <v/>
      </c>
      <c r="B1388" s="216" t="str">
        <f t="shared" ref="B1388:B1396" si="417">IFERROR(VLOOKUP(C1388,Tabla_Insumos,5,FALSE),"")</f>
        <v/>
      </c>
      <c r="C1388" s="217"/>
      <c r="D1388" s="218" t="str">
        <f t="shared" ref="D1388:D1396" si="418">IFERROR(VLOOKUP(C1388,Tabla_Insumos,2,FALSE),"")</f>
        <v/>
      </c>
      <c r="E1388" s="219"/>
      <c r="F1388" s="220">
        <f t="shared" ref="F1388:F1396" si="419">IFERROR(VLOOKUP(C1388,Tabla_Insumos,3,FALSE),0)</f>
        <v>0</v>
      </c>
      <c r="G1388" s="280">
        <f t="shared" ref="G1388:G1396" si="420">ROUND(E1388*F1388,2)</f>
        <v>0</v>
      </c>
    </row>
    <row r="1389" spans="1:7" s="223" customFormat="1" ht="24" customHeight="1" x14ac:dyDescent="0.25">
      <c r="A1389" s="218" t="str">
        <f t="shared" si="416"/>
        <v/>
      </c>
      <c r="B1389" s="216" t="str">
        <f t="shared" si="417"/>
        <v/>
      </c>
      <c r="C1389" s="217"/>
      <c r="D1389" s="218" t="str">
        <f t="shared" si="418"/>
        <v/>
      </c>
      <c r="E1389" s="219"/>
      <c r="F1389" s="220">
        <f t="shared" si="419"/>
        <v>0</v>
      </c>
      <c r="G1389" s="280">
        <f t="shared" si="420"/>
        <v>0</v>
      </c>
    </row>
    <row r="1390" spans="1:7" s="223" customFormat="1" ht="24" customHeight="1" x14ac:dyDescent="0.25">
      <c r="A1390" s="218" t="str">
        <f t="shared" si="416"/>
        <v/>
      </c>
      <c r="B1390" s="216" t="str">
        <f t="shared" si="417"/>
        <v/>
      </c>
      <c r="C1390" s="217"/>
      <c r="D1390" s="218" t="str">
        <f t="shared" si="418"/>
        <v/>
      </c>
      <c r="E1390" s="219"/>
      <c r="F1390" s="220">
        <f t="shared" si="419"/>
        <v>0</v>
      </c>
      <c r="G1390" s="280">
        <f t="shared" si="420"/>
        <v>0</v>
      </c>
    </row>
    <row r="1391" spans="1:7" s="223" customFormat="1" ht="24" customHeight="1" x14ac:dyDescent="0.25">
      <c r="A1391" s="218" t="str">
        <f t="shared" si="416"/>
        <v/>
      </c>
      <c r="B1391" s="216" t="str">
        <f t="shared" si="417"/>
        <v/>
      </c>
      <c r="C1391" s="217"/>
      <c r="D1391" s="218" t="str">
        <f t="shared" si="418"/>
        <v/>
      </c>
      <c r="E1391" s="219"/>
      <c r="F1391" s="220">
        <f t="shared" si="419"/>
        <v>0</v>
      </c>
      <c r="G1391" s="280">
        <f t="shared" si="420"/>
        <v>0</v>
      </c>
    </row>
    <row r="1392" spans="1:7" s="223" customFormat="1" ht="24" customHeight="1" x14ac:dyDescent="0.25">
      <c r="A1392" s="218" t="str">
        <f t="shared" si="416"/>
        <v/>
      </c>
      <c r="B1392" s="216" t="str">
        <f t="shared" si="417"/>
        <v/>
      </c>
      <c r="C1392" s="217"/>
      <c r="D1392" s="218" t="str">
        <f t="shared" si="418"/>
        <v/>
      </c>
      <c r="E1392" s="219"/>
      <c r="F1392" s="220">
        <f t="shared" si="419"/>
        <v>0</v>
      </c>
      <c r="G1392" s="280">
        <f t="shared" si="420"/>
        <v>0</v>
      </c>
    </row>
    <row r="1393" spans="1:7" s="223" customFormat="1" ht="24" customHeight="1" x14ac:dyDescent="0.25">
      <c r="A1393" s="218" t="str">
        <f t="shared" si="416"/>
        <v/>
      </c>
      <c r="B1393" s="216" t="str">
        <f t="shared" si="417"/>
        <v/>
      </c>
      <c r="C1393" s="217"/>
      <c r="D1393" s="218" t="str">
        <f t="shared" si="418"/>
        <v/>
      </c>
      <c r="E1393" s="219"/>
      <c r="F1393" s="220">
        <f t="shared" si="419"/>
        <v>0</v>
      </c>
      <c r="G1393" s="280">
        <f t="shared" si="420"/>
        <v>0</v>
      </c>
    </row>
    <row r="1394" spans="1:7" s="223" customFormat="1" ht="24" customHeight="1" x14ac:dyDescent="0.25">
      <c r="A1394" s="218" t="str">
        <f t="shared" si="416"/>
        <v/>
      </c>
      <c r="B1394" s="216" t="str">
        <f t="shared" si="417"/>
        <v/>
      </c>
      <c r="C1394" s="217"/>
      <c r="D1394" s="218" t="str">
        <f t="shared" si="418"/>
        <v/>
      </c>
      <c r="E1394" s="219"/>
      <c r="F1394" s="220">
        <f t="shared" si="419"/>
        <v>0</v>
      </c>
      <c r="G1394" s="280">
        <f t="shared" si="420"/>
        <v>0</v>
      </c>
    </row>
    <row r="1395" spans="1:7" s="223" customFormat="1" ht="24" customHeight="1" x14ac:dyDescent="0.25">
      <c r="A1395" s="218" t="str">
        <f t="shared" si="416"/>
        <v/>
      </c>
      <c r="B1395" s="216" t="str">
        <f t="shared" si="417"/>
        <v/>
      </c>
      <c r="C1395" s="217"/>
      <c r="D1395" s="218" t="str">
        <f t="shared" si="418"/>
        <v/>
      </c>
      <c r="E1395" s="219"/>
      <c r="F1395" s="220">
        <f t="shared" si="419"/>
        <v>0</v>
      </c>
      <c r="G1395" s="280">
        <f t="shared" si="420"/>
        <v>0</v>
      </c>
    </row>
    <row r="1396" spans="1:7" s="223" customFormat="1" ht="24" customHeight="1" x14ac:dyDescent="0.25">
      <c r="A1396" s="218" t="str">
        <f t="shared" si="416"/>
        <v/>
      </c>
      <c r="B1396" s="216" t="str">
        <f t="shared" si="417"/>
        <v/>
      </c>
      <c r="C1396" s="217"/>
      <c r="D1396" s="218" t="str">
        <f t="shared" si="418"/>
        <v/>
      </c>
      <c r="E1396" s="219"/>
      <c r="F1396" s="220">
        <f t="shared" si="419"/>
        <v>0</v>
      </c>
      <c r="G1396" s="280">
        <f t="shared" si="420"/>
        <v>0</v>
      </c>
    </row>
    <row r="1397" spans="1:7" ht="24" customHeight="1" x14ac:dyDescent="0.25">
      <c r="A1397" s="284"/>
      <c r="B1397" s="94"/>
      <c r="D1397" s="94"/>
      <c r="E1397" s="95"/>
      <c r="F1397" s="267" t="s">
        <v>33</v>
      </c>
      <c r="G1397" s="282">
        <f>SUBTOTAL(9,G1388:G1396)</f>
        <v>0</v>
      </c>
    </row>
    <row r="1398" spans="1:7" ht="24" customHeight="1" x14ac:dyDescent="0.25">
      <c r="A1398" s="285"/>
      <c r="B1398" s="94"/>
      <c r="D1398" s="94"/>
      <c r="E1398" s="95"/>
      <c r="G1398" s="283"/>
    </row>
    <row r="1399" spans="1:7" ht="24" customHeight="1" x14ac:dyDescent="0.25">
      <c r="A1399" s="286" t="str">
        <f>B1357</f>
        <v>6.1</v>
      </c>
      <c r="B1399" s="287" t="str">
        <f>C1357</f>
        <v>Presentación de la documentación ante el departamento de Hidráulica</v>
      </c>
      <c r="C1399" s="101"/>
      <c r="D1399" s="101" t="s">
        <v>34</v>
      </c>
      <c r="E1399" s="102"/>
      <c r="F1399" s="289" t="s">
        <v>35</v>
      </c>
      <c r="G1399" s="288">
        <f>SUBTOTAL(9,G1362:G1398)</f>
        <v>0</v>
      </c>
    </row>
    <row r="1401" spans="1:7" ht="24" customHeight="1" x14ac:dyDescent="0.25">
      <c r="A1401" s="268" t="s">
        <v>37</v>
      </c>
      <c r="B1401" s="269"/>
      <c r="C1401" s="269"/>
      <c r="D1401" s="269"/>
      <c r="E1401" s="269"/>
      <c r="F1401" s="269"/>
      <c r="G1401" s="270"/>
    </row>
    <row r="1402" spans="1:7" ht="24" customHeight="1" x14ac:dyDescent="0.25">
      <c r="A1402" s="271" t="s">
        <v>602</v>
      </c>
      <c r="B1402" s="90" t="str">
        <f>Comitente</f>
        <v>SUBSECRETARIA DE ARQUITECTURA</v>
      </c>
      <c r="C1402" s="86"/>
      <c r="D1402" s="91"/>
      <c r="E1402" s="91"/>
      <c r="F1402" s="92"/>
      <c r="G1402" s="272"/>
    </row>
    <row r="1403" spans="1:7" ht="24" customHeight="1" x14ac:dyDescent="0.25">
      <c r="A1403" s="271" t="s">
        <v>603</v>
      </c>
      <c r="B1403" s="90">
        <f>Contratista</f>
        <v>0</v>
      </c>
      <c r="C1403" s="87"/>
      <c r="D1403" s="87"/>
      <c r="E1403" s="87"/>
      <c r="F1403" s="93"/>
      <c r="G1403" s="273"/>
    </row>
    <row r="1404" spans="1:7" ht="24" customHeight="1" x14ac:dyDescent="0.25">
      <c r="A1404" s="271" t="s">
        <v>24</v>
      </c>
      <c r="B1404" s="90" t="str">
        <f>Obra</f>
        <v>PERFORACION DE POZO DE AGUA Y CONST. DE SALA DE BOMBA ESC. AGROIND. 25 DE MAYO</v>
      </c>
      <c r="C1404" s="87"/>
      <c r="D1404" s="87"/>
      <c r="E1404" s="87"/>
      <c r="F1404" s="93" t="s">
        <v>38</v>
      </c>
      <c r="G1404" s="274">
        <f>Fecha_Base</f>
        <v>0</v>
      </c>
    </row>
    <row r="1405" spans="1:7" ht="24" customHeight="1" x14ac:dyDescent="0.25">
      <c r="A1405" s="275" t="s">
        <v>601</v>
      </c>
      <c r="B1405" s="88" t="str">
        <f>Ubicación</f>
        <v>Calle San Martin s/n - 25 de Mayo</v>
      </c>
      <c r="C1405" s="88"/>
      <c r="D1405" s="94"/>
      <c r="E1405" s="95"/>
      <c r="G1405" s="276"/>
    </row>
    <row r="1406" spans="1:7" ht="24" customHeight="1" x14ac:dyDescent="0.25">
      <c r="A1406" s="275" t="s">
        <v>39</v>
      </c>
      <c r="B1406" s="97">
        <f>IFERROR(VALUE(LEFT(B1407,FIND(".",B1407)-1)),"")</f>
        <v>7</v>
      </c>
      <c r="C1406" s="89" t="str">
        <f>IFERROR(VLOOKUP(B1406,Tabla_CyP,2,FALSE),"")</f>
        <v/>
      </c>
      <c r="E1406" s="95"/>
      <c r="G1406" s="276"/>
    </row>
    <row r="1407" spans="1:7" ht="24" customHeight="1" x14ac:dyDescent="0.25">
      <c r="A1407" s="275" t="s">
        <v>25</v>
      </c>
      <c r="B1407" s="98" t="str">
        <f>IFERROR(VLOOKUP(COUNTIF($A$1:A1407,"ANALISIS DE PRECIOS"),Tabla_NumeroItem,2,FALSE),"")</f>
        <v>7.1.1</v>
      </c>
      <c r="C1407" s="89" t="str">
        <f>IFERROR(VLOOKUP(B1407,Tabla_CyP,2,FALSE),"")</f>
        <v>Hormigones de limpieza y no resistentes</v>
      </c>
      <c r="D1407" s="94"/>
      <c r="E1407" s="95"/>
      <c r="F1407" s="93" t="s">
        <v>26</v>
      </c>
      <c r="G1407" s="277" t="str">
        <f>IFERROR(VLOOKUP(B1407,Tabla_CyP,4,FALSE),"")</f>
        <v>m2</v>
      </c>
    </row>
    <row r="1408" spans="1:7" ht="24" customHeight="1" x14ac:dyDescent="0.25">
      <c r="A1408" s="275"/>
      <c r="B1408" s="88"/>
      <c r="D1408" s="94"/>
      <c r="E1408" s="95"/>
      <c r="G1408" s="276"/>
    </row>
    <row r="1409" spans="1:123" ht="24" customHeight="1" x14ac:dyDescent="0.25">
      <c r="A1409" s="338" t="s">
        <v>507</v>
      </c>
      <c r="B1409" s="339"/>
      <c r="C1409" s="340" t="s">
        <v>0</v>
      </c>
      <c r="D1409" s="340" t="s">
        <v>27</v>
      </c>
      <c r="E1409" s="342" t="s">
        <v>28</v>
      </c>
      <c r="F1409" s="344" t="s">
        <v>29</v>
      </c>
      <c r="G1409" s="344" t="s">
        <v>30</v>
      </c>
    </row>
    <row r="1410" spans="1:123" s="94" customFormat="1" ht="24" customHeight="1" x14ac:dyDescent="0.25">
      <c r="A1410" s="99" t="s">
        <v>508</v>
      </c>
      <c r="B1410" s="99" t="s">
        <v>509</v>
      </c>
      <c r="C1410" s="341"/>
      <c r="D1410" s="341"/>
      <c r="E1410" s="343"/>
      <c r="F1410" s="345"/>
      <c r="G1410" s="345"/>
      <c r="H1410" s="224"/>
      <c r="I1410" s="224"/>
      <c r="J1410" s="224"/>
      <c r="K1410" s="224"/>
      <c r="L1410" s="224"/>
      <c r="M1410" s="224"/>
      <c r="N1410" s="224"/>
      <c r="O1410" s="224"/>
      <c r="P1410" s="224"/>
      <c r="Q1410" s="224"/>
      <c r="R1410" s="224"/>
      <c r="S1410" s="224"/>
      <c r="T1410" s="224"/>
      <c r="U1410" s="224"/>
      <c r="V1410" s="224"/>
      <c r="W1410" s="224"/>
      <c r="X1410" s="224"/>
      <c r="Y1410" s="224"/>
      <c r="Z1410" s="224"/>
      <c r="AA1410" s="224"/>
      <c r="AB1410" s="224"/>
      <c r="AC1410" s="224"/>
      <c r="AD1410" s="224"/>
      <c r="AE1410" s="224"/>
      <c r="AF1410" s="224"/>
      <c r="AG1410" s="224"/>
      <c r="AH1410" s="224"/>
      <c r="AI1410" s="224"/>
      <c r="AJ1410" s="224"/>
      <c r="AK1410" s="224"/>
      <c r="AL1410" s="224"/>
      <c r="AM1410" s="224"/>
      <c r="AN1410" s="224"/>
      <c r="AO1410" s="224"/>
      <c r="AP1410" s="224"/>
      <c r="AQ1410" s="224"/>
      <c r="AR1410" s="224"/>
      <c r="AS1410" s="224"/>
      <c r="AT1410" s="224"/>
      <c r="AU1410" s="224"/>
      <c r="AV1410" s="224"/>
      <c r="AW1410" s="224"/>
      <c r="AX1410" s="224"/>
      <c r="AY1410" s="224"/>
      <c r="AZ1410" s="224"/>
      <c r="BA1410" s="224"/>
      <c r="BB1410" s="224"/>
      <c r="BC1410" s="224"/>
      <c r="BD1410" s="224"/>
      <c r="BE1410" s="224"/>
      <c r="BF1410" s="224"/>
      <c r="BG1410" s="224"/>
      <c r="BH1410" s="224"/>
      <c r="BI1410" s="224"/>
      <c r="BJ1410" s="224"/>
      <c r="BK1410" s="224"/>
      <c r="BL1410" s="224"/>
      <c r="BM1410" s="224"/>
      <c r="BN1410" s="224"/>
      <c r="BO1410" s="224"/>
      <c r="BP1410" s="224"/>
      <c r="BQ1410" s="224"/>
      <c r="BR1410" s="224"/>
      <c r="BS1410" s="224"/>
      <c r="BT1410" s="224"/>
      <c r="BU1410" s="224"/>
      <c r="BV1410" s="224"/>
      <c r="BW1410" s="224"/>
      <c r="BX1410" s="224"/>
      <c r="BY1410" s="224"/>
      <c r="BZ1410" s="224"/>
      <c r="CA1410" s="224"/>
      <c r="CB1410" s="224"/>
      <c r="CC1410" s="224"/>
      <c r="CD1410" s="224"/>
      <c r="CE1410" s="224"/>
      <c r="CF1410" s="224"/>
      <c r="CG1410" s="224"/>
      <c r="CH1410" s="224"/>
      <c r="CI1410" s="224"/>
      <c r="CJ1410" s="224"/>
      <c r="CK1410" s="224"/>
      <c r="CL1410" s="224"/>
      <c r="CM1410" s="224"/>
      <c r="CN1410" s="224"/>
      <c r="CO1410" s="224"/>
      <c r="CP1410" s="224"/>
      <c r="CQ1410" s="224"/>
      <c r="CR1410" s="224"/>
      <c r="CS1410" s="224"/>
      <c r="CT1410" s="224"/>
      <c r="CU1410" s="224"/>
      <c r="CV1410" s="224"/>
      <c r="CW1410" s="224"/>
      <c r="CX1410" s="224"/>
      <c r="CY1410" s="224"/>
      <c r="CZ1410" s="224"/>
      <c r="DA1410" s="224"/>
      <c r="DB1410" s="224"/>
      <c r="DC1410" s="224"/>
      <c r="DD1410" s="224"/>
      <c r="DE1410" s="224"/>
      <c r="DF1410" s="224"/>
      <c r="DG1410" s="224"/>
      <c r="DH1410" s="224"/>
      <c r="DI1410" s="224"/>
      <c r="DJ1410" s="224"/>
      <c r="DK1410" s="224"/>
      <c r="DL1410" s="224"/>
      <c r="DM1410" s="224"/>
      <c r="DN1410" s="224"/>
      <c r="DO1410" s="224"/>
      <c r="DP1410" s="224"/>
      <c r="DQ1410" s="224"/>
      <c r="DR1410" s="224"/>
      <c r="DS1410" s="224"/>
    </row>
    <row r="1411" spans="1:123" ht="24" customHeight="1" x14ac:dyDescent="0.25">
      <c r="A1411" s="278"/>
      <c r="B1411" s="100"/>
      <c r="C1411" s="137" t="s">
        <v>604</v>
      </c>
      <c r="D1411" s="101"/>
      <c r="E1411" s="102"/>
      <c r="F1411" s="103"/>
      <c r="G1411" s="279"/>
    </row>
    <row r="1412" spans="1:123" s="223" customFormat="1" ht="24" customHeight="1" x14ac:dyDescent="0.25">
      <c r="A1412" s="218" t="str">
        <f t="shared" ref="A1412:A1425" si="421">IFERROR(VLOOKUP(C1412,Tabla_Insumos,4,FALSE),"")</f>
        <v/>
      </c>
      <c r="B1412" s="216" t="str">
        <f>IFERROR(VLOOKUP(C1412,Tabla_Insumos,5,FALSE),"")</f>
        <v/>
      </c>
      <c r="C1412" s="217"/>
      <c r="D1412" s="218" t="str">
        <f t="shared" ref="D1412:D1425" si="422">IFERROR(VLOOKUP(C1412,Tabla_Insumos,2,FALSE),"")</f>
        <v/>
      </c>
      <c r="E1412" s="219"/>
      <c r="F1412" s="220">
        <f t="shared" ref="F1412:F1425" si="423">IFERROR(VLOOKUP(C1412,Tabla_Insumos,3,FALSE),0)</f>
        <v>0</v>
      </c>
      <c r="G1412" s="280">
        <f>ROUND(E1412*F1412,2)</f>
        <v>0</v>
      </c>
    </row>
    <row r="1413" spans="1:123" s="223" customFormat="1" ht="24" customHeight="1" x14ac:dyDescent="0.25">
      <c r="A1413" s="218" t="str">
        <f t="shared" si="421"/>
        <v/>
      </c>
      <c r="B1413" s="216" t="str">
        <f t="shared" ref="B1413:B1425" si="424">IFERROR(VLOOKUP(C1413,Tabla_Insumos,5,FALSE),"")</f>
        <v/>
      </c>
      <c r="C1413" s="217"/>
      <c r="D1413" s="218" t="str">
        <f t="shared" si="422"/>
        <v/>
      </c>
      <c r="E1413" s="219"/>
      <c r="F1413" s="220">
        <f t="shared" si="423"/>
        <v>0</v>
      </c>
      <c r="G1413" s="280">
        <f t="shared" ref="G1413:G1425" si="425">ROUND(E1413*F1413,2)</f>
        <v>0</v>
      </c>
    </row>
    <row r="1414" spans="1:123" s="223" customFormat="1" ht="24" customHeight="1" x14ac:dyDescent="0.25">
      <c r="A1414" s="218" t="str">
        <f t="shared" si="421"/>
        <v/>
      </c>
      <c r="B1414" s="216" t="str">
        <f t="shared" si="424"/>
        <v/>
      </c>
      <c r="C1414" s="217"/>
      <c r="D1414" s="218" t="str">
        <f t="shared" si="422"/>
        <v/>
      </c>
      <c r="E1414" s="219"/>
      <c r="F1414" s="220">
        <f t="shared" si="423"/>
        <v>0</v>
      </c>
      <c r="G1414" s="280">
        <f t="shared" si="425"/>
        <v>0</v>
      </c>
    </row>
    <row r="1415" spans="1:123" s="223" customFormat="1" ht="24" customHeight="1" x14ac:dyDescent="0.25">
      <c r="A1415" s="218" t="str">
        <f t="shared" si="421"/>
        <v/>
      </c>
      <c r="B1415" s="216" t="str">
        <f t="shared" si="424"/>
        <v/>
      </c>
      <c r="C1415" s="217"/>
      <c r="D1415" s="218" t="str">
        <f t="shared" si="422"/>
        <v/>
      </c>
      <c r="E1415" s="219"/>
      <c r="F1415" s="220">
        <f t="shared" si="423"/>
        <v>0</v>
      </c>
      <c r="G1415" s="280">
        <f t="shared" si="425"/>
        <v>0</v>
      </c>
    </row>
    <row r="1416" spans="1:123" s="223" customFormat="1" ht="24" customHeight="1" x14ac:dyDescent="0.25">
      <c r="A1416" s="218" t="str">
        <f t="shared" si="421"/>
        <v/>
      </c>
      <c r="B1416" s="216" t="str">
        <f t="shared" si="424"/>
        <v/>
      </c>
      <c r="C1416" s="217"/>
      <c r="D1416" s="218" t="str">
        <f t="shared" si="422"/>
        <v/>
      </c>
      <c r="E1416" s="219"/>
      <c r="F1416" s="220">
        <f t="shared" si="423"/>
        <v>0</v>
      </c>
      <c r="G1416" s="280">
        <f t="shared" si="425"/>
        <v>0</v>
      </c>
    </row>
    <row r="1417" spans="1:123" s="223" customFormat="1" ht="24" customHeight="1" x14ac:dyDescent="0.25">
      <c r="A1417" s="218" t="str">
        <f t="shared" si="421"/>
        <v/>
      </c>
      <c r="B1417" s="216" t="str">
        <f t="shared" si="424"/>
        <v/>
      </c>
      <c r="C1417" s="217"/>
      <c r="D1417" s="218" t="str">
        <f t="shared" si="422"/>
        <v/>
      </c>
      <c r="E1417" s="219"/>
      <c r="F1417" s="220">
        <f t="shared" si="423"/>
        <v>0</v>
      </c>
      <c r="G1417" s="280">
        <f t="shared" si="425"/>
        <v>0</v>
      </c>
    </row>
    <row r="1418" spans="1:123" s="223" customFormat="1" ht="24" customHeight="1" x14ac:dyDescent="0.25">
      <c r="A1418" s="218" t="str">
        <f t="shared" si="421"/>
        <v/>
      </c>
      <c r="B1418" s="216" t="str">
        <f t="shared" si="424"/>
        <v/>
      </c>
      <c r="C1418" s="217"/>
      <c r="D1418" s="218" t="str">
        <f t="shared" si="422"/>
        <v/>
      </c>
      <c r="E1418" s="219"/>
      <c r="F1418" s="220">
        <f t="shared" si="423"/>
        <v>0</v>
      </c>
      <c r="G1418" s="280">
        <f t="shared" si="425"/>
        <v>0</v>
      </c>
    </row>
    <row r="1419" spans="1:123" s="223" customFormat="1" ht="24" customHeight="1" x14ac:dyDescent="0.25">
      <c r="A1419" s="218" t="str">
        <f t="shared" si="421"/>
        <v/>
      </c>
      <c r="B1419" s="216" t="str">
        <f t="shared" si="424"/>
        <v/>
      </c>
      <c r="C1419" s="217"/>
      <c r="D1419" s="218" t="str">
        <f t="shared" si="422"/>
        <v/>
      </c>
      <c r="E1419" s="219"/>
      <c r="F1419" s="220">
        <f t="shared" si="423"/>
        <v>0</v>
      </c>
      <c r="G1419" s="280">
        <f t="shared" si="425"/>
        <v>0</v>
      </c>
    </row>
    <row r="1420" spans="1:123" s="223" customFormat="1" ht="24" customHeight="1" x14ac:dyDescent="0.25">
      <c r="A1420" s="218" t="str">
        <f t="shared" si="421"/>
        <v/>
      </c>
      <c r="B1420" s="216" t="str">
        <f t="shared" si="424"/>
        <v/>
      </c>
      <c r="C1420" s="217"/>
      <c r="D1420" s="218" t="str">
        <f t="shared" si="422"/>
        <v/>
      </c>
      <c r="E1420" s="219"/>
      <c r="F1420" s="220">
        <f t="shared" si="423"/>
        <v>0</v>
      </c>
      <c r="G1420" s="280">
        <f t="shared" si="425"/>
        <v>0</v>
      </c>
    </row>
    <row r="1421" spans="1:123" s="223" customFormat="1" ht="24" customHeight="1" x14ac:dyDescent="0.25">
      <c r="A1421" s="218" t="str">
        <f t="shared" si="421"/>
        <v/>
      </c>
      <c r="B1421" s="216" t="str">
        <f t="shared" si="424"/>
        <v/>
      </c>
      <c r="C1421" s="217"/>
      <c r="D1421" s="218" t="str">
        <f t="shared" si="422"/>
        <v/>
      </c>
      <c r="E1421" s="219"/>
      <c r="F1421" s="220">
        <f t="shared" si="423"/>
        <v>0</v>
      </c>
      <c r="G1421" s="280">
        <f t="shared" si="425"/>
        <v>0</v>
      </c>
    </row>
    <row r="1422" spans="1:123" s="223" customFormat="1" ht="24" customHeight="1" x14ac:dyDescent="0.25">
      <c r="A1422" s="218" t="str">
        <f t="shared" si="421"/>
        <v/>
      </c>
      <c r="B1422" s="216" t="str">
        <f t="shared" si="424"/>
        <v/>
      </c>
      <c r="C1422" s="217"/>
      <c r="D1422" s="218" t="str">
        <f t="shared" si="422"/>
        <v/>
      </c>
      <c r="E1422" s="219"/>
      <c r="F1422" s="220">
        <f t="shared" si="423"/>
        <v>0</v>
      </c>
      <c r="G1422" s="280">
        <f t="shared" si="425"/>
        <v>0</v>
      </c>
    </row>
    <row r="1423" spans="1:123" s="223" customFormat="1" ht="24" customHeight="1" x14ac:dyDescent="0.25">
      <c r="A1423" s="218" t="str">
        <f t="shared" si="421"/>
        <v/>
      </c>
      <c r="B1423" s="216" t="str">
        <f t="shared" si="424"/>
        <v/>
      </c>
      <c r="C1423" s="217"/>
      <c r="D1423" s="218" t="str">
        <f t="shared" si="422"/>
        <v/>
      </c>
      <c r="E1423" s="219"/>
      <c r="F1423" s="220">
        <f t="shared" si="423"/>
        <v>0</v>
      </c>
      <c r="G1423" s="280">
        <f t="shared" si="425"/>
        <v>0</v>
      </c>
    </row>
    <row r="1424" spans="1:123" s="223" customFormat="1" ht="24" customHeight="1" x14ac:dyDescent="0.25">
      <c r="A1424" s="218" t="str">
        <f t="shared" si="421"/>
        <v/>
      </c>
      <c r="B1424" s="216" t="str">
        <f t="shared" si="424"/>
        <v/>
      </c>
      <c r="C1424" s="217"/>
      <c r="D1424" s="218" t="str">
        <f t="shared" si="422"/>
        <v/>
      </c>
      <c r="E1424" s="219"/>
      <c r="F1424" s="220">
        <f t="shared" si="423"/>
        <v>0</v>
      </c>
      <c r="G1424" s="280">
        <f t="shared" si="425"/>
        <v>0</v>
      </c>
    </row>
    <row r="1425" spans="1:7" s="223" customFormat="1" ht="24" customHeight="1" x14ac:dyDescent="0.25">
      <c r="A1425" s="218" t="str">
        <f t="shared" si="421"/>
        <v/>
      </c>
      <c r="B1425" s="216" t="str">
        <f t="shared" si="424"/>
        <v/>
      </c>
      <c r="C1425" s="217"/>
      <c r="D1425" s="218" t="str">
        <f t="shared" si="422"/>
        <v/>
      </c>
      <c r="E1425" s="219"/>
      <c r="F1425" s="221">
        <f t="shared" si="423"/>
        <v>0</v>
      </c>
      <c r="G1425" s="280">
        <f t="shared" si="425"/>
        <v>0</v>
      </c>
    </row>
    <row r="1426" spans="1:7" ht="24" customHeight="1" x14ac:dyDescent="0.25">
      <c r="A1426" s="281"/>
      <c r="D1426" s="94"/>
      <c r="E1426" s="95"/>
      <c r="F1426" s="267" t="s">
        <v>31</v>
      </c>
      <c r="G1426" s="282">
        <f>SUBTOTAL(9,G1412:G1425)</f>
        <v>0</v>
      </c>
    </row>
    <row r="1427" spans="1:7" ht="24" customHeight="1" x14ac:dyDescent="0.25">
      <c r="A1427" s="281"/>
      <c r="C1427" s="104" t="s">
        <v>605</v>
      </c>
      <c r="D1427" s="94"/>
      <c r="E1427" s="95"/>
      <c r="G1427" s="283"/>
    </row>
    <row r="1428" spans="1:7" s="223" customFormat="1" ht="24" customHeight="1" x14ac:dyDescent="0.25">
      <c r="A1428" s="218" t="str">
        <f t="shared" ref="A1428:A1435" si="426">IFERROR(VLOOKUP(C1428,Tabla_Insumos,4,FALSE),"")</f>
        <v/>
      </c>
      <c r="B1428" s="216">
        <f t="shared" ref="B1428:B1435" si="427">IFERROR(VLOOKUP(A1428,Tabla_Indices,5,FALSE),"")</f>
        <v>0</v>
      </c>
      <c r="C1428" s="217"/>
      <c r="D1428" s="218" t="str">
        <f t="shared" ref="D1428:D1435" si="428">IFERROR(VLOOKUP(C1428,Tabla_Insumos,2,FALSE),"")</f>
        <v/>
      </c>
      <c r="E1428" s="219"/>
      <c r="F1428" s="222">
        <f t="shared" ref="F1428:F1435" si="429">IFERROR(VLOOKUP(C1428,Tabla_Insumos,3,FALSE),0)</f>
        <v>0</v>
      </c>
      <c r="G1428" s="280">
        <f>ROUND(E1428*F1428,2)</f>
        <v>0</v>
      </c>
    </row>
    <row r="1429" spans="1:7" s="223" customFormat="1" ht="24" customHeight="1" x14ac:dyDescent="0.25">
      <c r="A1429" s="218" t="str">
        <f t="shared" si="426"/>
        <v/>
      </c>
      <c r="B1429" s="216">
        <f t="shared" si="427"/>
        <v>0</v>
      </c>
      <c r="C1429" s="217"/>
      <c r="D1429" s="218" t="str">
        <f t="shared" si="428"/>
        <v/>
      </c>
      <c r="E1429" s="219"/>
      <c r="F1429" s="222">
        <f t="shared" si="429"/>
        <v>0</v>
      </c>
      <c r="G1429" s="280">
        <f>ROUND(E1429*F1429,2)</f>
        <v>0</v>
      </c>
    </row>
    <row r="1430" spans="1:7" s="223" customFormat="1" ht="24" customHeight="1" x14ac:dyDescent="0.25">
      <c r="A1430" s="218" t="str">
        <f t="shared" si="426"/>
        <v/>
      </c>
      <c r="B1430" s="216">
        <f t="shared" si="427"/>
        <v>0</v>
      </c>
      <c r="C1430" s="217"/>
      <c r="D1430" s="218" t="str">
        <f t="shared" si="428"/>
        <v/>
      </c>
      <c r="E1430" s="219"/>
      <c r="F1430" s="222">
        <f t="shared" si="429"/>
        <v>0</v>
      </c>
      <c r="G1430" s="280">
        <f t="shared" ref="G1430:G1435" si="430">ROUND(E1430*F1430,2)</f>
        <v>0</v>
      </c>
    </row>
    <row r="1431" spans="1:7" s="223" customFormat="1" ht="24" customHeight="1" x14ac:dyDescent="0.25">
      <c r="A1431" s="218" t="str">
        <f t="shared" si="426"/>
        <v/>
      </c>
      <c r="B1431" s="216">
        <f t="shared" si="427"/>
        <v>0</v>
      </c>
      <c r="C1431" s="217"/>
      <c r="D1431" s="218" t="str">
        <f t="shared" si="428"/>
        <v/>
      </c>
      <c r="E1431" s="219"/>
      <c r="F1431" s="222">
        <f t="shared" si="429"/>
        <v>0</v>
      </c>
      <c r="G1431" s="280">
        <f t="shared" si="430"/>
        <v>0</v>
      </c>
    </row>
    <row r="1432" spans="1:7" s="223" customFormat="1" ht="24" customHeight="1" x14ac:dyDescent="0.25">
      <c r="A1432" s="218" t="str">
        <f t="shared" si="426"/>
        <v/>
      </c>
      <c r="B1432" s="216">
        <f t="shared" si="427"/>
        <v>0</v>
      </c>
      <c r="C1432" s="217"/>
      <c r="D1432" s="218" t="str">
        <f t="shared" si="428"/>
        <v/>
      </c>
      <c r="E1432" s="219"/>
      <c r="F1432" s="220">
        <f t="shared" si="429"/>
        <v>0</v>
      </c>
      <c r="G1432" s="280">
        <f t="shared" si="430"/>
        <v>0</v>
      </c>
    </row>
    <row r="1433" spans="1:7" s="223" customFormat="1" ht="24" customHeight="1" x14ac:dyDescent="0.25">
      <c r="A1433" s="218" t="str">
        <f t="shared" si="426"/>
        <v/>
      </c>
      <c r="B1433" s="216">
        <f t="shared" si="427"/>
        <v>0</v>
      </c>
      <c r="C1433" s="217"/>
      <c r="D1433" s="218" t="str">
        <f t="shared" si="428"/>
        <v/>
      </c>
      <c r="E1433" s="219"/>
      <c r="F1433" s="220">
        <f t="shared" si="429"/>
        <v>0</v>
      </c>
      <c r="G1433" s="280">
        <f t="shared" si="430"/>
        <v>0</v>
      </c>
    </row>
    <row r="1434" spans="1:7" s="223" customFormat="1" ht="24" customHeight="1" x14ac:dyDescent="0.25">
      <c r="A1434" s="218" t="str">
        <f t="shared" si="426"/>
        <v/>
      </c>
      <c r="B1434" s="216">
        <f t="shared" si="427"/>
        <v>0</v>
      </c>
      <c r="C1434" s="217"/>
      <c r="D1434" s="218" t="str">
        <f t="shared" si="428"/>
        <v/>
      </c>
      <c r="E1434" s="219"/>
      <c r="F1434" s="220">
        <f t="shared" si="429"/>
        <v>0</v>
      </c>
      <c r="G1434" s="280">
        <f t="shared" si="430"/>
        <v>0</v>
      </c>
    </row>
    <row r="1435" spans="1:7" s="223" customFormat="1" ht="24" customHeight="1" x14ac:dyDescent="0.25">
      <c r="A1435" s="218" t="str">
        <f t="shared" si="426"/>
        <v/>
      </c>
      <c r="B1435" s="216">
        <f t="shared" si="427"/>
        <v>0</v>
      </c>
      <c r="C1435" s="217"/>
      <c r="D1435" s="218" t="str">
        <f t="shared" si="428"/>
        <v/>
      </c>
      <c r="E1435" s="219"/>
      <c r="F1435" s="220">
        <f t="shared" si="429"/>
        <v>0</v>
      </c>
      <c r="G1435" s="280">
        <f t="shared" si="430"/>
        <v>0</v>
      </c>
    </row>
    <row r="1436" spans="1:7" ht="24" customHeight="1" x14ac:dyDescent="0.25">
      <c r="A1436" s="281"/>
      <c r="D1436" s="94"/>
      <c r="E1436" s="95"/>
      <c r="F1436" s="267" t="s">
        <v>32</v>
      </c>
      <c r="G1436" s="282">
        <f>SUBTOTAL(9,G1428:G1435)</f>
        <v>0</v>
      </c>
    </row>
    <row r="1437" spans="1:7" ht="24" customHeight="1" x14ac:dyDescent="0.25">
      <c r="A1437" s="281"/>
      <c r="C1437" s="104" t="s">
        <v>606</v>
      </c>
      <c r="D1437" s="94"/>
      <c r="E1437" s="95"/>
      <c r="G1437" s="283"/>
    </row>
    <row r="1438" spans="1:7" s="223" customFormat="1" ht="24" customHeight="1" x14ac:dyDescent="0.25">
      <c r="A1438" s="218" t="str">
        <f t="shared" ref="A1438:A1446" si="431">IFERROR(VLOOKUP(C1438,Tabla_Insumos,4,FALSE),"")</f>
        <v/>
      </c>
      <c r="B1438" s="216" t="str">
        <f t="shared" ref="B1438:B1446" si="432">IFERROR(VLOOKUP(C1438,Tabla_Insumos,5,FALSE),"")</f>
        <v/>
      </c>
      <c r="C1438" s="217"/>
      <c r="D1438" s="218" t="str">
        <f t="shared" ref="D1438:D1446" si="433">IFERROR(VLOOKUP(C1438,Tabla_Insumos,2,FALSE),"")</f>
        <v/>
      </c>
      <c r="E1438" s="219"/>
      <c r="F1438" s="220">
        <f t="shared" ref="F1438:F1446" si="434">IFERROR(VLOOKUP(C1438,Tabla_Insumos,3,FALSE),0)</f>
        <v>0</v>
      </c>
      <c r="G1438" s="280">
        <f t="shared" ref="G1438:G1446" si="435">ROUND(E1438*F1438,2)</f>
        <v>0</v>
      </c>
    </row>
    <row r="1439" spans="1:7" s="223" customFormat="1" ht="24" customHeight="1" x14ac:dyDescent="0.25">
      <c r="A1439" s="218" t="str">
        <f t="shared" si="431"/>
        <v/>
      </c>
      <c r="B1439" s="216" t="str">
        <f t="shared" si="432"/>
        <v/>
      </c>
      <c r="C1439" s="217"/>
      <c r="D1439" s="218" t="str">
        <f t="shared" si="433"/>
        <v/>
      </c>
      <c r="E1439" s="219"/>
      <c r="F1439" s="220">
        <f t="shared" si="434"/>
        <v>0</v>
      </c>
      <c r="G1439" s="280">
        <f t="shared" si="435"/>
        <v>0</v>
      </c>
    </row>
    <row r="1440" spans="1:7" s="223" customFormat="1" ht="24" customHeight="1" x14ac:dyDescent="0.25">
      <c r="A1440" s="218" t="str">
        <f t="shared" si="431"/>
        <v/>
      </c>
      <c r="B1440" s="216" t="str">
        <f t="shared" si="432"/>
        <v/>
      </c>
      <c r="C1440" s="217"/>
      <c r="D1440" s="218" t="str">
        <f t="shared" si="433"/>
        <v/>
      </c>
      <c r="E1440" s="219"/>
      <c r="F1440" s="220">
        <f t="shared" si="434"/>
        <v>0</v>
      </c>
      <c r="G1440" s="280">
        <f t="shared" si="435"/>
        <v>0</v>
      </c>
    </row>
    <row r="1441" spans="1:7" s="223" customFormat="1" ht="24" customHeight="1" x14ac:dyDescent="0.25">
      <c r="A1441" s="218" t="str">
        <f t="shared" si="431"/>
        <v/>
      </c>
      <c r="B1441" s="216" t="str">
        <f t="shared" si="432"/>
        <v/>
      </c>
      <c r="C1441" s="217"/>
      <c r="D1441" s="218" t="str">
        <f t="shared" si="433"/>
        <v/>
      </c>
      <c r="E1441" s="219"/>
      <c r="F1441" s="220">
        <f t="shared" si="434"/>
        <v>0</v>
      </c>
      <c r="G1441" s="280">
        <f t="shared" si="435"/>
        <v>0</v>
      </c>
    </row>
    <row r="1442" spans="1:7" s="223" customFormat="1" ht="24" customHeight="1" x14ac:dyDescent="0.25">
      <c r="A1442" s="218" t="str">
        <f t="shared" si="431"/>
        <v/>
      </c>
      <c r="B1442" s="216" t="str">
        <f t="shared" si="432"/>
        <v/>
      </c>
      <c r="C1442" s="217"/>
      <c r="D1442" s="218" t="str">
        <f t="shared" si="433"/>
        <v/>
      </c>
      <c r="E1442" s="219"/>
      <c r="F1442" s="220">
        <f t="shared" si="434"/>
        <v>0</v>
      </c>
      <c r="G1442" s="280">
        <f t="shared" si="435"/>
        <v>0</v>
      </c>
    </row>
    <row r="1443" spans="1:7" s="223" customFormat="1" ht="24" customHeight="1" x14ac:dyDescent="0.25">
      <c r="A1443" s="218" t="str">
        <f t="shared" si="431"/>
        <v/>
      </c>
      <c r="B1443" s="216" t="str">
        <f t="shared" si="432"/>
        <v/>
      </c>
      <c r="C1443" s="217"/>
      <c r="D1443" s="218" t="str">
        <f t="shared" si="433"/>
        <v/>
      </c>
      <c r="E1443" s="219"/>
      <c r="F1443" s="220">
        <f t="shared" si="434"/>
        <v>0</v>
      </c>
      <c r="G1443" s="280">
        <f t="shared" si="435"/>
        <v>0</v>
      </c>
    </row>
    <row r="1444" spans="1:7" s="223" customFormat="1" ht="24" customHeight="1" x14ac:dyDescent="0.25">
      <c r="A1444" s="218" t="str">
        <f t="shared" si="431"/>
        <v/>
      </c>
      <c r="B1444" s="216" t="str">
        <f t="shared" si="432"/>
        <v/>
      </c>
      <c r="C1444" s="217"/>
      <c r="D1444" s="218" t="str">
        <f t="shared" si="433"/>
        <v/>
      </c>
      <c r="E1444" s="219"/>
      <c r="F1444" s="220">
        <f t="shared" si="434"/>
        <v>0</v>
      </c>
      <c r="G1444" s="280">
        <f t="shared" si="435"/>
        <v>0</v>
      </c>
    </row>
    <row r="1445" spans="1:7" s="223" customFormat="1" ht="24" customHeight="1" x14ac:dyDescent="0.25">
      <c r="A1445" s="218" t="str">
        <f t="shared" si="431"/>
        <v/>
      </c>
      <c r="B1445" s="216" t="str">
        <f t="shared" si="432"/>
        <v/>
      </c>
      <c r="C1445" s="217"/>
      <c r="D1445" s="218" t="str">
        <f t="shared" si="433"/>
        <v/>
      </c>
      <c r="E1445" s="219"/>
      <c r="F1445" s="220">
        <f t="shared" si="434"/>
        <v>0</v>
      </c>
      <c r="G1445" s="280">
        <f t="shared" si="435"/>
        <v>0</v>
      </c>
    </row>
    <row r="1446" spans="1:7" s="223" customFormat="1" ht="24" customHeight="1" x14ac:dyDescent="0.25">
      <c r="A1446" s="218" t="str">
        <f t="shared" si="431"/>
        <v/>
      </c>
      <c r="B1446" s="216" t="str">
        <f t="shared" si="432"/>
        <v/>
      </c>
      <c r="C1446" s="217"/>
      <c r="D1446" s="218" t="str">
        <f t="shared" si="433"/>
        <v/>
      </c>
      <c r="E1446" s="219"/>
      <c r="F1446" s="220">
        <f t="shared" si="434"/>
        <v>0</v>
      </c>
      <c r="G1446" s="280">
        <f t="shared" si="435"/>
        <v>0</v>
      </c>
    </row>
    <row r="1447" spans="1:7" ht="24" customHeight="1" x14ac:dyDescent="0.25">
      <c r="A1447" s="284"/>
      <c r="B1447" s="94"/>
      <c r="D1447" s="94"/>
      <c r="E1447" s="95"/>
      <c r="F1447" s="267" t="s">
        <v>33</v>
      </c>
      <c r="G1447" s="282">
        <f>SUBTOTAL(9,G1438:G1446)</f>
        <v>0</v>
      </c>
    </row>
    <row r="1448" spans="1:7" ht="24" customHeight="1" x14ac:dyDescent="0.25">
      <c r="A1448" s="285"/>
      <c r="B1448" s="94"/>
      <c r="D1448" s="94"/>
      <c r="E1448" s="95"/>
      <c r="G1448" s="283"/>
    </row>
    <row r="1449" spans="1:7" ht="24" customHeight="1" x14ac:dyDescent="0.25">
      <c r="A1449" s="286" t="str">
        <f>B1407</f>
        <v>7.1.1</v>
      </c>
      <c r="B1449" s="287" t="str">
        <f>C1407</f>
        <v>Hormigones de limpieza y no resistentes</v>
      </c>
      <c r="C1449" s="101"/>
      <c r="D1449" s="101" t="s">
        <v>34</v>
      </c>
      <c r="E1449" s="102"/>
      <c r="F1449" s="289" t="s">
        <v>35</v>
      </c>
      <c r="G1449" s="288">
        <f>SUBTOTAL(9,G1412:G1448)</f>
        <v>0</v>
      </c>
    </row>
    <row r="1451" spans="1:7" ht="24" customHeight="1" x14ac:dyDescent="0.25">
      <c r="A1451" s="268" t="s">
        <v>37</v>
      </c>
      <c r="B1451" s="269"/>
      <c r="C1451" s="269"/>
      <c r="D1451" s="269"/>
      <c r="E1451" s="269"/>
      <c r="F1451" s="269"/>
      <c r="G1451" s="270"/>
    </row>
    <row r="1452" spans="1:7" ht="24" customHeight="1" x14ac:dyDescent="0.25">
      <c r="A1452" s="271" t="s">
        <v>602</v>
      </c>
      <c r="B1452" s="90" t="str">
        <f>Comitente</f>
        <v>SUBSECRETARIA DE ARQUITECTURA</v>
      </c>
      <c r="C1452" s="86"/>
      <c r="D1452" s="91"/>
      <c r="E1452" s="91"/>
      <c r="F1452" s="92"/>
      <c r="G1452" s="272"/>
    </row>
    <row r="1453" spans="1:7" ht="24" customHeight="1" x14ac:dyDescent="0.25">
      <c r="A1453" s="271" t="s">
        <v>603</v>
      </c>
      <c r="B1453" s="90">
        <f>Contratista</f>
        <v>0</v>
      </c>
      <c r="C1453" s="87"/>
      <c r="D1453" s="87"/>
      <c r="E1453" s="87"/>
      <c r="F1453" s="93"/>
      <c r="G1453" s="273"/>
    </row>
    <row r="1454" spans="1:7" ht="24" customHeight="1" x14ac:dyDescent="0.25">
      <c r="A1454" s="271" t="s">
        <v>24</v>
      </c>
      <c r="B1454" s="90" t="str">
        <f>Obra</f>
        <v>PERFORACION DE POZO DE AGUA Y CONST. DE SALA DE BOMBA ESC. AGROIND. 25 DE MAYO</v>
      </c>
      <c r="C1454" s="87"/>
      <c r="D1454" s="87"/>
      <c r="E1454" s="87"/>
      <c r="F1454" s="93" t="s">
        <v>38</v>
      </c>
      <c r="G1454" s="274">
        <f>Fecha_Base</f>
        <v>0</v>
      </c>
    </row>
    <row r="1455" spans="1:7" ht="24" customHeight="1" x14ac:dyDescent="0.25">
      <c r="A1455" s="275" t="s">
        <v>601</v>
      </c>
      <c r="B1455" s="88" t="str">
        <f>Ubicación</f>
        <v>Calle San Martin s/n - 25 de Mayo</v>
      </c>
      <c r="C1455" s="88"/>
      <c r="D1455" s="94"/>
      <c r="E1455" s="95"/>
      <c r="G1455" s="276"/>
    </row>
    <row r="1456" spans="1:7" ht="24" customHeight="1" x14ac:dyDescent="0.25">
      <c r="A1456" s="275" t="s">
        <v>39</v>
      </c>
      <c r="B1456" s="97">
        <f>IFERROR(VALUE(LEFT(B1457,FIND(".",B1457)-1)),"")</f>
        <v>7</v>
      </c>
      <c r="C1456" s="89" t="str">
        <f>IFERROR(VLOOKUP(B1456,Tabla_CyP,2,FALSE),"")</f>
        <v/>
      </c>
      <c r="E1456" s="95"/>
      <c r="G1456" s="276"/>
    </row>
    <row r="1457" spans="1:123" ht="24" customHeight="1" x14ac:dyDescent="0.25">
      <c r="A1457" s="275" t="s">
        <v>25</v>
      </c>
      <c r="B1457" s="98" t="str">
        <f>IFERROR(VLOOKUP(COUNTIF($A$1:A1457,"ANALISIS DE PRECIOS"),Tabla_NumeroItem,2,FALSE),"")</f>
        <v>7.1.3</v>
      </c>
      <c r="C1457" s="89" t="str">
        <f>IFERROR(VLOOKUP(B1457,Tabla_CyP,2,FALSE),"")</f>
        <v>Hormigones para sobrecimientos</v>
      </c>
      <c r="D1457" s="94"/>
      <c r="E1457" s="95"/>
      <c r="F1457" s="93" t="s">
        <v>26</v>
      </c>
      <c r="G1457" s="277" t="str">
        <f>IFERROR(VLOOKUP(B1457,Tabla_CyP,4,FALSE),"")</f>
        <v>m3</v>
      </c>
    </row>
    <row r="1458" spans="1:123" ht="24" customHeight="1" x14ac:dyDescent="0.25">
      <c r="A1458" s="275"/>
      <c r="B1458" s="88"/>
      <c r="D1458" s="94"/>
      <c r="E1458" s="95"/>
      <c r="G1458" s="276"/>
    </row>
    <row r="1459" spans="1:123" ht="24" customHeight="1" x14ac:dyDescent="0.25">
      <c r="A1459" s="338" t="s">
        <v>507</v>
      </c>
      <c r="B1459" s="339"/>
      <c r="C1459" s="340" t="s">
        <v>0</v>
      </c>
      <c r="D1459" s="340" t="s">
        <v>27</v>
      </c>
      <c r="E1459" s="342" t="s">
        <v>28</v>
      </c>
      <c r="F1459" s="344" t="s">
        <v>29</v>
      </c>
      <c r="G1459" s="344" t="s">
        <v>30</v>
      </c>
    </row>
    <row r="1460" spans="1:123" s="94" customFormat="1" ht="24" customHeight="1" x14ac:dyDescent="0.25">
      <c r="A1460" s="99" t="s">
        <v>508</v>
      </c>
      <c r="B1460" s="99" t="s">
        <v>509</v>
      </c>
      <c r="C1460" s="341"/>
      <c r="D1460" s="341"/>
      <c r="E1460" s="343"/>
      <c r="F1460" s="345"/>
      <c r="G1460" s="345"/>
      <c r="H1460" s="224"/>
      <c r="I1460" s="224"/>
      <c r="J1460" s="224"/>
      <c r="K1460" s="224"/>
      <c r="L1460" s="224"/>
      <c r="M1460" s="224"/>
      <c r="N1460" s="224"/>
      <c r="O1460" s="224"/>
      <c r="P1460" s="224"/>
      <c r="Q1460" s="224"/>
      <c r="R1460" s="224"/>
      <c r="S1460" s="224"/>
      <c r="T1460" s="224"/>
      <c r="U1460" s="224"/>
      <c r="V1460" s="224"/>
      <c r="W1460" s="224"/>
      <c r="X1460" s="224"/>
      <c r="Y1460" s="224"/>
      <c r="Z1460" s="224"/>
      <c r="AA1460" s="224"/>
      <c r="AB1460" s="224"/>
      <c r="AC1460" s="224"/>
      <c r="AD1460" s="224"/>
      <c r="AE1460" s="224"/>
      <c r="AF1460" s="224"/>
      <c r="AG1460" s="224"/>
      <c r="AH1460" s="224"/>
      <c r="AI1460" s="224"/>
      <c r="AJ1460" s="224"/>
      <c r="AK1460" s="224"/>
      <c r="AL1460" s="224"/>
      <c r="AM1460" s="224"/>
      <c r="AN1460" s="224"/>
      <c r="AO1460" s="224"/>
      <c r="AP1460" s="224"/>
      <c r="AQ1460" s="224"/>
      <c r="AR1460" s="224"/>
      <c r="AS1460" s="224"/>
      <c r="AT1460" s="224"/>
      <c r="AU1460" s="224"/>
      <c r="AV1460" s="224"/>
      <c r="AW1460" s="224"/>
      <c r="AX1460" s="224"/>
      <c r="AY1460" s="224"/>
      <c r="AZ1460" s="224"/>
      <c r="BA1460" s="224"/>
      <c r="BB1460" s="224"/>
      <c r="BC1460" s="224"/>
      <c r="BD1460" s="224"/>
      <c r="BE1460" s="224"/>
      <c r="BF1460" s="224"/>
      <c r="BG1460" s="224"/>
      <c r="BH1460" s="224"/>
      <c r="BI1460" s="224"/>
      <c r="BJ1460" s="224"/>
      <c r="BK1460" s="224"/>
      <c r="BL1460" s="224"/>
      <c r="BM1460" s="224"/>
      <c r="BN1460" s="224"/>
      <c r="BO1460" s="224"/>
      <c r="BP1460" s="224"/>
      <c r="BQ1460" s="224"/>
      <c r="BR1460" s="224"/>
      <c r="BS1460" s="224"/>
      <c r="BT1460" s="224"/>
      <c r="BU1460" s="224"/>
      <c r="BV1460" s="224"/>
      <c r="BW1460" s="224"/>
      <c r="BX1460" s="224"/>
      <c r="BY1460" s="224"/>
      <c r="BZ1460" s="224"/>
      <c r="CA1460" s="224"/>
      <c r="CB1460" s="224"/>
      <c r="CC1460" s="224"/>
      <c r="CD1460" s="224"/>
      <c r="CE1460" s="224"/>
      <c r="CF1460" s="224"/>
      <c r="CG1460" s="224"/>
      <c r="CH1460" s="224"/>
      <c r="CI1460" s="224"/>
      <c r="CJ1460" s="224"/>
      <c r="CK1460" s="224"/>
      <c r="CL1460" s="224"/>
      <c r="CM1460" s="224"/>
      <c r="CN1460" s="224"/>
      <c r="CO1460" s="224"/>
      <c r="CP1460" s="224"/>
      <c r="CQ1460" s="224"/>
      <c r="CR1460" s="224"/>
      <c r="CS1460" s="224"/>
      <c r="CT1460" s="224"/>
      <c r="CU1460" s="224"/>
      <c r="CV1460" s="224"/>
      <c r="CW1460" s="224"/>
      <c r="CX1460" s="224"/>
      <c r="CY1460" s="224"/>
      <c r="CZ1460" s="224"/>
      <c r="DA1460" s="224"/>
      <c r="DB1460" s="224"/>
      <c r="DC1460" s="224"/>
      <c r="DD1460" s="224"/>
      <c r="DE1460" s="224"/>
      <c r="DF1460" s="224"/>
      <c r="DG1460" s="224"/>
      <c r="DH1460" s="224"/>
      <c r="DI1460" s="224"/>
      <c r="DJ1460" s="224"/>
      <c r="DK1460" s="224"/>
      <c r="DL1460" s="224"/>
      <c r="DM1460" s="224"/>
      <c r="DN1460" s="224"/>
      <c r="DO1460" s="224"/>
      <c r="DP1460" s="224"/>
      <c r="DQ1460" s="224"/>
      <c r="DR1460" s="224"/>
      <c r="DS1460" s="224"/>
    </row>
    <row r="1461" spans="1:123" ht="24" customHeight="1" x14ac:dyDescent="0.25">
      <c r="A1461" s="278"/>
      <c r="B1461" s="100"/>
      <c r="C1461" s="137" t="s">
        <v>604</v>
      </c>
      <c r="D1461" s="101"/>
      <c r="E1461" s="102"/>
      <c r="F1461" s="103"/>
      <c r="G1461" s="279"/>
    </row>
    <row r="1462" spans="1:123" s="223" customFormat="1" ht="24" customHeight="1" x14ac:dyDescent="0.25">
      <c r="A1462" s="218" t="str">
        <f t="shared" ref="A1462:A1475" si="436">IFERROR(VLOOKUP(C1462,Tabla_Insumos,4,FALSE),"")</f>
        <v/>
      </c>
      <c r="B1462" s="216" t="str">
        <f>IFERROR(VLOOKUP(C1462,Tabla_Insumos,5,FALSE),"")</f>
        <v/>
      </c>
      <c r="C1462" s="217"/>
      <c r="D1462" s="218" t="str">
        <f t="shared" ref="D1462:D1475" si="437">IFERROR(VLOOKUP(C1462,Tabla_Insumos,2,FALSE),"")</f>
        <v/>
      </c>
      <c r="E1462" s="219"/>
      <c r="F1462" s="220">
        <f t="shared" ref="F1462:F1475" si="438">IFERROR(VLOOKUP(C1462,Tabla_Insumos,3,FALSE),0)</f>
        <v>0</v>
      </c>
      <c r="G1462" s="280">
        <f>ROUND(E1462*F1462,2)</f>
        <v>0</v>
      </c>
    </row>
    <row r="1463" spans="1:123" s="223" customFormat="1" ht="24" customHeight="1" x14ac:dyDescent="0.25">
      <c r="A1463" s="218" t="str">
        <f t="shared" si="436"/>
        <v/>
      </c>
      <c r="B1463" s="216" t="str">
        <f t="shared" ref="B1463:B1475" si="439">IFERROR(VLOOKUP(C1463,Tabla_Insumos,5,FALSE),"")</f>
        <v/>
      </c>
      <c r="C1463" s="217"/>
      <c r="D1463" s="218" t="str">
        <f t="shared" si="437"/>
        <v/>
      </c>
      <c r="E1463" s="219"/>
      <c r="F1463" s="220">
        <f t="shared" si="438"/>
        <v>0</v>
      </c>
      <c r="G1463" s="280">
        <f t="shared" ref="G1463:G1475" si="440">ROUND(E1463*F1463,2)</f>
        <v>0</v>
      </c>
    </row>
    <row r="1464" spans="1:123" s="223" customFormat="1" ht="24" customHeight="1" x14ac:dyDescent="0.25">
      <c r="A1464" s="218" t="str">
        <f t="shared" si="436"/>
        <v/>
      </c>
      <c r="B1464" s="216" t="str">
        <f t="shared" si="439"/>
        <v/>
      </c>
      <c r="C1464" s="217"/>
      <c r="D1464" s="218" t="str">
        <f t="shared" si="437"/>
        <v/>
      </c>
      <c r="E1464" s="219"/>
      <c r="F1464" s="220">
        <f t="shared" si="438"/>
        <v>0</v>
      </c>
      <c r="G1464" s="280">
        <f t="shared" si="440"/>
        <v>0</v>
      </c>
    </row>
    <row r="1465" spans="1:123" s="223" customFormat="1" ht="24" customHeight="1" x14ac:dyDescent="0.25">
      <c r="A1465" s="218" t="str">
        <f t="shared" si="436"/>
        <v/>
      </c>
      <c r="B1465" s="216" t="str">
        <f t="shared" si="439"/>
        <v/>
      </c>
      <c r="C1465" s="217"/>
      <c r="D1465" s="218" t="str">
        <f t="shared" si="437"/>
        <v/>
      </c>
      <c r="E1465" s="219"/>
      <c r="F1465" s="220">
        <f t="shared" si="438"/>
        <v>0</v>
      </c>
      <c r="G1465" s="280">
        <f t="shared" si="440"/>
        <v>0</v>
      </c>
    </row>
    <row r="1466" spans="1:123" s="223" customFormat="1" ht="24" customHeight="1" x14ac:dyDescent="0.25">
      <c r="A1466" s="218" t="str">
        <f t="shared" si="436"/>
        <v/>
      </c>
      <c r="B1466" s="216" t="str">
        <f t="shared" si="439"/>
        <v/>
      </c>
      <c r="C1466" s="217"/>
      <c r="D1466" s="218" t="str">
        <f t="shared" si="437"/>
        <v/>
      </c>
      <c r="E1466" s="219"/>
      <c r="F1466" s="220">
        <f t="shared" si="438"/>
        <v>0</v>
      </c>
      <c r="G1466" s="280">
        <f t="shared" si="440"/>
        <v>0</v>
      </c>
    </row>
    <row r="1467" spans="1:123" s="223" customFormat="1" ht="24" customHeight="1" x14ac:dyDescent="0.25">
      <c r="A1467" s="218" t="str">
        <f t="shared" si="436"/>
        <v/>
      </c>
      <c r="B1467" s="216" t="str">
        <f t="shared" si="439"/>
        <v/>
      </c>
      <c r="C1467" s="217"/>
      <c r="D1467" s="218" t="str">
        <f t="shared" si="437"/>
        <v/>
      </c>
      <c r="E1467" s="219"/>
      <c r="F1467" s="220">
        <f t="shared" si="438"/>
        <v>0</v>
      </c>
      <c r="G1467" s="280">
        <f t="shared" si="440"/>
        <v>0</v>
      </c>
    </row>
    <row r="1468" spans="1:123" s="223" customFormat="1" ht="24" customHeight="1" x14ac:dyDescent="0.25">
      <c r="A1468" s="218" t="str">
        <f t="shared" si="436"/>
        <v/>
      </c>
      <c r="B1468" s="216" t="str">
        <f t="shared" si="439"/>
        <v/>
      </c>
      <c r="C1468" s="217"/>
      <c r="D1468" s="218" t="str">
        <f t="shared" si="437"/>
        <v/>
      </c>
      <c r="E1468" s="219"/>
      <c r="F1468" s="220">
        <f t="shared" si="438"/>
        <v>0</v>
      </c>
      <c r="G1468" s="280">
        <f t="shared" si="440"/>
        <v>0</v>
      </c>
    </row>
    <row r="1469" spans="1:123" s="223" customFormat="1" ht="24" customHeight="1" x14ac:dyDescent="0.25">
      <c r="A1469" s="218" t="str">
        <f t="shared" si="436"/>
        <v/>
      </c>
      <c r="B1469" s="216" t="str">
        <f t="shared" si="439"/>
        <v/>
      </c>
      <c r="C1469" s="217"/>
      <c r="D1469" s="218" t="str">
        <f t="shared" si="437"/>
        <v/>
      </c>
      <c r="E1469" s="219"/>
      <c r="F1469" s="220">
        <f t="shared" si="438"/>
        <v>0</v>
      </c>
      <c r="G1469" s="280">
        <f t="shared" si="440"/>
        <v>0</v>
      </c>
    </row>
    <row r="1470" spans="1:123" s="223" customFormat="1" ht="24" customHeight="1" x14ac:dyDescent="0.25">
      <c r="A1470" s="218" t="str">
        <f t="shared" si="436"/>
        <v/>
      </c>
      <c r="B1470" s="216" t="str">
        <f t="shared" si="439"/>
        <v/>
      </c>
      <c r="C1470" s="217"/>
      <c r="D1470" s="218" t="str">
        <f t="shared" si="437"/>
        <v/>
      </c>
      <c r="E1470" s="219"/>
      <c r="F1470" s="220">
        <f t="shared" si="438"/>
        <v>0</v>
      </c>
      <c r="G1470" s="280">
        <f t="shared" si="440"/>
        <v>0</v>
      </c>
    </row>
    <row r="1471" spans="1:123" s="223" customFormat="1" ht="24" customHeight="1" x14ac:dyDescent="0.25">
      <c r="A1471" s="218" t="str">
        <f t="shared" si="436"/>
        <v/>
      </c>
      <c r="B1471" s="216" t="str">
        <f t="shared" si="439"/>
        <v/>
      </c>
      <c r="C1471" s="217"/>
      <c r="D1471" s="218" t="str">
        <f t="shared" si="437"/>
        <v/>
      </c>
      <c r="E1471" s="219"/>
      <c r="F1471" s="220">
        <f t="shared" si="438"/>
        <v>0</v>
      </c>
      <c r="G1471" s="280">
        <f t="shared" si="440"/>
        <v>0</v>
      </c>
    </row>
    <row r="1472" spans="1:123" s="223" customFormat="1" ht="24" customHeight="1" x14ac:dyDescent="0.25">
      <c r="A1472" s="218" t="str">
        <f t="shared" si="436"/>
        <v/>
      </c>
      <c r="B1472" s="216" t="str">
        <f t="shared" si="439"/>
        <v/>
      </c>
      <c r="C1472" s="217"/>
      <c r="D1472" s="218" t="str">
        <f t="shared" si="437"/>
        <v/>
      </c>
      <c r="E1472" s="219"/>
      <c r="F1472" s="220">
        <f t="shared" si="438"/>
        <v>0</v>
      </c>
      <c r="G1472" s="280">
        <f t="shared" si="440"/>
        <v>0</v>
      </c>
    </row>
    <row r="1473" spans="1:7" s="223" customFormat="1" ht="24" customHeight="1" x14ac:dyDescent="0.25">
      <c r="A1473" s="218" t="str">
        <f t="shared" si="436"/>
        <v/>
      </c>
      <c r="B1473" s="216" t="str">
        <f t="shared" si="439"/>
        <v/>
      </c>
      <c r="C1473" s="217"/>
      <c r="D1473" s="218" t="str">
        <f t="shared" si="437"/>
        <v/>
      </c>
      <c r="E1473" s="219"/>
      <c r="F1473" s="220">
        <f t="shared" si="438"/>
        <v>0</v>
      </c>
      <c r="G1473" s="280">
        <f t="shared" si="440"/>
        <v>0</v>
      </c>
    </row>
    <row r="1474" spans="1:7" s="223" customFormat="1" ht="24" customHeight="1" x14ac:dyDescent="0.25">
      <c r="A1474" s="218" t="str">
        <f t="shared" si="436"/>
        <v/>
      </c>
      <c r="B1474" s="216" t="str">
        <f t="shared" si="439"/>
        <v/>
      </c>
      <c r="C1474" s="217"/>
      <c r="D1474" s="218" t="str">
        <f t="shared" si="437"/>
        <v/>
      </c>
      <c r="E1474" s="219"/>
      <c r="F1474" s="220">
        <f t="shared" si="438"/>
        <v>0</v>
      </c>
      <c r="G1474" s="280">
        <f t="shared" si="440"/>
        <v>0</v>
      </c>
    </row>
    <row r="1475" spans="1:7" s="223" customFormat="1" ht="24" customHeight="1" x14ac:dyDescent="0.25">
      <c r="A1475" s="218" t="str">
        <f t="shared" si="436"/>
        <v/>
      </c>
      <c r="B1475" s="216" t="str">
        <f t="shared" si="439"/>
        <v/>
      </c>
      <c r="C1475" s="217"/>
      <c r="D1475" s="218" t="str">
        <f t="shared" si="437"/>
        <v/>
      </c>
      <c r="E1475" s="219"/>
      <c r="F1475" s="221">
        <f t="shared" si="438"/>
        <v>0</v>
      </c>
      <c r="G1475" s="280">
        <f t="shared" si="440"/>
        <v>0</v>
      </c>
    </row>
    <row r="1476" spans="1:7" ht="24" customHeight="1" x14ac:dyDescent="0.25">
      <c r="A1476" s="281"/>
      <c r="D1476" s="94"/>
      <c r="E1476" s="95"/>
      <c r="F1476" s="267" t="s">
        <v>31</v>
      </c>
      <c r="G1476" s="282">
        <f>SUBTOTAL(9,G1462:G1475)</f>
        <v>0</v>
      </c>
    </row>
    <row r="1477" spans="1:7" ht="24" customHeight="1" x14ac:dyDescent="0.25">
      <c r="A1477" s="281"/>
      <c r="C1477" s="104" t="s">
        <v>605</v>
      </c>
      <c r="D1477" s="94"/>
      <c r="E1477" s="95"/>
      <c r="G1477" s="283"/>
    </row>
    <row r="1478" spans="1:7" s="223" customFormat="1" ht="24" customHeight="1" x14ac:dyDescent="0.25">
      <c r="A1478" s="218" t="str">
        <f t="shared" ref="A1478:A1485" si="441">IFERROR(VLOOKUP(C1478,Tabla_Insumos,4,FALSE),"")</f>
        <v/>
      </c>
      <c r="B1478" s="216">
        <f t="shared" ref="B1478:B1485" si="442">IFERROR(VLOOKUP(A1478,Tabla_Indices,5,FALSE),"")</f>
        <v>0</v>
      </c>
      <c r="C1478" s="217"/>
      <c r="D1478" s="218" t="str">
        <f t="shared" ref="D1478:D1485" si="443">IFERROR(VLOOKUP(C1478,Tabla_Insumos,2,FALSE),"")</f>
        <v/>
      </c>
      <c r="E1478" s="219"/>
      <c r="F1478" s="222">
        <f t="shared" ref="F1478:F1485" si="444">IFERROR(VLOOKUP(C1478,Tabla_Insumos,3,FALSE),0)</f>
        <v>0</v>
      </c>
      <c r="G1478" s="280">
        <f>ROUND(E1478*F1478,2)</f>
        <v>0</v>
      </c>
    </row>
    <row r="1479" spans="1:7" s="223" customFormat="1" ht="24" customHeight="1" x14ac:dyDescent="0.25">
      <c r="A1479" s="218" t="str">
        <f t="shared" si="441"/>
        <v/>
      </c>
      <c r="B1479" s="216">
        <f t="shared" si="442"/>
        <v>0</v>
      </c>
      <c r="C1479" s="217"/>
      <c r="D1479" s="218" t="str">
        <f t="shared" si="443"/>
        <v/>
      </c>
      <c r="E1479" s="219"/>
      <c r="F1479" s="222">
        <f t="shared" si="444"/>
        <v>0</v>
      </c>
      <c r="G1479" s="280">
        <f>ROUND(E1479*F1479,2)</f>
        <v>0</v>
      </c>
    </row>
    <row r="1480" spans="1:7" s="223" customFormat="1" ht="24" customHeight="1" x14ac:dyDescent="0.25">
      <c r="A1480" s="218" t="str">
        <f t="shared" si="441"/>
        <v/>
      </c>
      <c r="B1480" s="216">
        <f t="shared" si="442"/>
        <v>0</v>
      </c>
      <c r="C1480" s="217"/>
      <c r="D1480" s="218" t="str">
        <f t="shared" si="443"/>
        <v/>
      </c>
      <c r="E1480" s="219"/>
      <c r="F1480" s="222">
        <f t="shared" si="444"/>
        <v>0</v>
      </c>
      <c r="G1480" s="280">
        <f t="shared" ref="G1480:G1485" si="445">ROUND(E1480*F1480,2)</f>
        <v>0</v>
      </c>
    </row>
    <row r="1481" spans="1:7" s="223" customFormat="1" ht="24" customHeight="1" x14ac:dyDescent="0.25">
      <c r="A1481" s="218" t="str">
        <f t="shared" si="441"/>
        <v/>
      </c>
      <c r="B1481" s="216">
        <f t="shared" si="442"/>
        <v>0</v>
      </c>
      <c r="C1481" s="217"/>
      <c r="D1481" s="218" t="str">
        <f t="shared" si="443"/>
        <v/>
      </c>
      <c r="E1481" s="219"/>
      <c r="F1481" s="222">
        <f t="shared" si="444"/>
        <v>0</v>
      </c>
      <c r="G1481" s="280">
        <f t="shared" si="445"/>
        <v>0</v>
      </c>
    </row>
    <row r="1482" spans="1:7" s="223" customFormat="1" ht="24" customHeight="1" x14ac:dyDescent="0.25">
      <c r="A1482" s="218" t="str">
        <f t="shared" si="441"/>
        <v/>
      </c>
      <c r="B1482" s="216">
        <f t="shared" si="442"/>
        <v>0</v>
      </c>
      <c r="C1482" s="217"/>
      <c r="D1482" s="218" t="str">
        <f t="shared" si="443"/>
        <v/>
      </c>
      <c r="E1482" s="219"/>
      <c r="F1482" s="220">
        <f t="shared" si="444"/>
        <v>0</v>
      </c>
      <c r="G1482" s="280">
        <f t="shared" si="445"/>
        <v>0</v>
      </c>
    </row>
    <row r="1483" spans="1:7" s="223" customFormat="1" ht="24" customHeight="1" x14ac:dyDescent="0.25">
      <c r="A1483" s="218" t="str">
        <f t="shared" si="441"/>
        <v/>
      </c>
      <c r="B1483" s="216">
        <f t="shared" si="442"/>
        <v>0</v>
      </c>
      <c r="C1483" s="217"/>
      <c r="D1483" s="218" t="str">
        <f t="shared" si="443"/>
        <v/>
      </c>
      <c r="E1483" s="219"/>
      <c r="F1483" s="220">
        <f t="shared" si="444"/>
        <v>0</v>
      </c>
      <c r="G1483" s="280">
        <f t="shared" si="445"/>
        <v>0</v>
      </c>
    </row>
    <row r="1484" spans="1:7" s="223" customFormat="1" ht="24" customHeight="1" x14ac:dyDescent="0.25">
      <c r="A1484" s="218" t="str">
        <f t="shared" si="441"/>
        <v/>
      </c>
      <c r="B1484" s="216">
        <f t="shared" si="442"/>
        <v>0</v>
      </c>
      <c r="C1484" s="217"/>
      <c r="D1484" s="218" t="str">
        <f t="shared" si="443"/>
        <v/>
      </c>
      <c r="E1484" s="219"/>
      <c r="F1484" s="220">
        <f t="shared" si="444"/>
        <v>0</v>
      </c>
      <c r="G1484" s="280">
        <f t="shared" si="445"/>
        <v>0</v>
      </c>
    </row>
    <row r="1485" spans="1:7" s="223" customFormat="1" ht="24" customHeight="1" x14ac:dyDescent="0.25">
      <c r="A1485" s="218" t="str">
        <f t="shared" si="441"/>
        <v/>
      </c>
      <c r="B1485" s="216">
        <f t="shared" si="442"/>
        <v>0</v>
      </c>
      <c r="C1485" s="217"/>
      <c r="D1485" s="218" t="str">
        <f t="shared" si="443"/>
        <v/>
      </c>
      <c r="E1485" s="219"/>
      <c r="F1485" s="220">
        <f t="shared" si="444"/>
        <v>0</v>
      </c>
      <c r="G1485" s="280">
        <f t="shared" si="445"/>
        <v>0</v>
      </c>
    </row>
    <row r="1486" spans="1:7" ht="24" customHeight="1" x14ac:dyDescent="0.25">
      <c r="A1486" s="281"/>
      <c r="D1486" s="94"/>
      <c r="E1486" s="95"/>
      <c r="F1486" s="267" t="s">
        <v>32</v>
      </c>
      <c r="G1486" s="282">
        <f>SUBTOTAL(9,G1478:G1485)</f>
        <v>0</v>
      </c>
    </row>
    <row r="1487" spans="1:7" ht="24" customHeight="1" x14ac:dyDescent="0.25">
      <c r="A1487" s="281"/>
      <c r="C1487" s="104" t="s">
        <v>606</v>
      </c>
      <c r="D1487" s="94"/>
      <c r="E1487" s="95"/>
      <c r="G1487" s="283"/>
    </row>
    <row r="1488" spans="1:7" s="223" customFormat="1" ht="24" customHeight="1" x14ac:dyDescent="0.25">
      <c r="A1488" s="218" t="str">
        <f t="shared" ref="A1488:A1496" si="446">IFERROR(VLOOKUP(C1488,Tabla_Insumos,4,FALSE),"")</f>
        <v/>
      </c>
      <c r="B1488" s="216" t="str">
        <f t="shared" ref="B1488:B1496" si="447">IFERROR(VLOOKUP(C1488,Tabla_Insumos,5,FALSE),"")</f>
        <v/>
      </c>
      <c r="C1488" s="217"/>
      <c r="D1488" s="218" t="str">
        <f t="shared" ref="D1488:D1496" si="448">IFERROR(VLOOKUP(C1488,Tabla_Insumos,2,FALSE),"")</f>
        <v/>
      </c>
      <c r="E1488" s="219"/>
      <c r="F1488" s="220">
        <f t="shared" ref="F1488:F1496" si="449">IFERROR(VLOOKUP(C1488,Tabla_Insumos,3,FALSE),0)</f>
        <v>0</v>
      </c>
      <c r="G1488" s="280">
        <f t="shared" ref="G1488:G1496" si="450">ROUND(E1488*F1488,2)</f>
        <v>0</v>
      </c>
    </row>
    <row r="1489" spans="1:7" s="223" customFormat="1" ht="24" customHeight="1" x14ac:dyDescent="0.25">
      <c r="A1489" s="218" t="str">
        <f t="shared" si="446"/>
        <v/>
      </c>
      <c r="B1489" s="216" t="str">
        <f t="shared" si="447"/>
        <v/>
      </c>
      <c r="C1489" s="217"/>
      <c r="D1489" s="218" t="str">
        <f t="shared" si="448"/>
        <v/>
      </c>
      <c r="E1489" s="219"/>
      <c r="F1489" s="220">
        <f t="shared" si="449"/>
        <v>0</v>
      </c>
      <c r="G1489" s="280">
        <f t="shared" si="450"/>
        <v>0</v>
      </c>
    </row>
    <row r="1490" spans="1:7" s="223" customFormat="1" ht="24" customHeight="1" x14ac:dyDescent="0.25">
      <c r="A1490" s="218" t="str">
        <f t="shared" si="446"/>
        <v/>
      </c>
      <c r="B1490" s="216" t="str">
        <f t="shared" si="447"/>
        <v/>
      </c>
      <c r="C1490" s="217"/>
      <c r="D1490" s="218" t="str">
        <f t="shared" si="448"/>
        <v/>
      </c>
      <c r="E1490" s="219"/>
      <c r="F1490" s="220">
        <f t="shared" si="449"/>
        <v>0</v>
      </c>
      <c r="G1490" s="280">
        <f t="shared" si="450"/>
        <v>0</v>
      </c>
    </row>
    <row r="1491" spans="1:7" s="223" customFormat="1" ht="24" customHeight="1" x14ac:dyDescent="0.25">
      <c r="A1491" s="218" t="str">
        <f t="shared" si="446"/>
        <v/>
      </c>
      <c r="B1491" s="216" t="str">
        <f t="shared" si="447"/>
        <v/>
      </c>
      <c r="C1491" s="217"/>
      <c r="D1491" s="218" t="str">
        <f t="shared" si="448"/>
        <v/>
      </c>
      <c r="E1491" s="219"/>
      <c r="F1491" s="220">
        <f t="shared" si="449"/>
        <v>0</v>
      </c>
      <c r="G1491" s="280">
        <f t="shared" si="450"/>
        <v>0</v>
      </c>
    </row>
    <row r="1492" spans="1:7" s="223" customFormat="1" ht="24" customHeight="1" x14ac:dyDescent="0.25">
      <c r="A1492" s="218" t="str">
        <f t="shared" si="446"/>
        <v/>
      </c>
      <c r="B1492" s="216" t="str">
        <f t="shared" si="447"/>
        <v/>
      </c>
      <c r="C1492" s="217"/>
      <c r="D1492" s="218" t="str">
        <f t="shared" si="448"/>
        <v/>
      </c>
      <c r="E1492" s="219"/>
      <c r="F1492" s="220">
        <f t="shared" si="449"/>
        <v>0</v>
      </c>
      <c r="G1492" s="280">
        <f t="shared" si="450"/>
        <v>0</v>
      </c>
    </row>
    <row r="1493" spans="1:7" s="223" customFormat="1" ht="24" customHeight="1" x14ac:dyDescent="0.25">
      <c r="A1493" s="218" t="str">
        <f t="shared" si="446"/>
        <v/>
      </c>
      <c r="B1493" s="216" t="str">
        <f t="shared" si="447"/>
        <v/>
      </c>
      <c r="C1493" s="217"/>
      <c r="D1493" s="218" t="str">
        <f t="shared" si="448"/>
        <v/>
      </c>
      <c r="E1493" s="219"/>
      <c r="F1493" s="220">
        <f t="shared" si="449"/>
        <v>0</v>
      </c>
      <c r="G1493" s="280">
        <f t="shared" si="450"/>
        <v>0</v>
      </c>
    </row>
    <row r="1494" spans="1:7" s="223" customFormat="1" ht="24" customHeight="1" x14ac:dyDescent="0.25">
      <c r="A1494" s="218" t="str">
        <f t="shared" si="446"/>
        <v/>
      </c>
      <c r="B1494" s="216" t="str">
        <f t="shared" si="447"/>
        <v/>
      </c>
      <c r="C1494" s="217"/>
      <c r="D1494" s="218" t="str">
        <f t="shared" si="448"/>
        <v/>
      </c>
      <c r="E1494" s="219"/>
      <c r="F1494" s="220">
        <f t="shared" si="449"/>
        <v>0</v>
      </c>
      <c r="G1494" s="280">
        <f t="shared" si="450"/>
        <v>0</v>
      </c>
    </row>
    <row r="1495" spans="1:7" s="223" customFormat="1" ht="24" customHeight="1" x14ac:dyDescent="0.25">
      <c r="A1495" s="218" t="str">
        <f t="shared" si="446"/>
        <v/>
      </c>
      <c r="B1495" s="216" t="str">
        <f t="shared" si="447"/>
        <v/>
      </c>
      <c r="C1495" s="217"/>
      <c r="D1495" s="218" t="str">
        <f t="shared" si="448"/>
        <v/>
      </c>
      <c r="E1495" s="219"/>
      <c r="F1495" s="220">
        <f t="shared" si="449"/>
        <v>0</v>
      </c>
      <c r="G1495" s="280">
        <f t="shared" si="450"/>
        <v>0</v>
      </c>
    </row>
    <row r="1496" spans="1:7" s="223" customFormat="1" ht="24" customHeight="1" x14ac:dyDescent="0.25">
      <c r="A1496" s="218" t="str">
        <f t="shared" si="446"/>
        <v/>
      </c>
      <c r="B1496" s="216" t="str">
        <f t="shared" si="447"/>
        <v/>
      </c>
      <c r="C1496" s="217"/>
      <c r="D1496" s="218" t="str">
        <f t="shared" si="448"/>
        <v/>
      </c>
      <c r="E1496" s="219"/>
      <c r="F1496" s="220">
        <f t="shared" si="449"/>
        <v>0</v>
      </c>
      <c r="G1496" s="280">
        <f t="shared" si="450"/>
        <v>0</v>
      </c>
    </row>
    <row r="1497" spans="1:7" ht="24" customHeight="1" x14ac:dyDescent="0.25">
      <c r="A1497" s="284"/>
      <c r="B1497" s="94"/>
      <c r="D1497" s="94"/>
      <c r="E1497" s="95"/>
      <c r="F1497" s="267" t="s">
        <v>33</v>
      </c>
      <c r="G1497" s="282">
        <f>SUBTOTAL(9,G1488:G1496)</f>
        <v>0</v>
      </c>
    </row>
    <row r="1498" spans="1:7" ht="24" customHeight="1" x14ac:dyDescent="0.25">
      <c r="A1498" s="285"/>
      <c r="B1498" s="94"/>
      <c r="D1498" s="94"/>
      <c r="E1498" s="95"/>
      <c r="G1498" s="283"/>
    </row>
    <row r="1499" spans="1:7" ht="24" customHeight="1" x14ac:dyDescent="0.25">
      <c r="A1499" s="286" t="str">
        <f>B1457</f>
        <v>7.1.3</v>
      </c>
      <c r="B1499" s="287" t="str">
        <f>C1457</f>
        <v>Hormigones para sobrecimientos</v>
      </c>
      <c r="C1499" s="101"/>
      <c r="D1499" s="101" t="s">
        <v>34</v>
      </c>
      <c r="E1499" s="102"/>
      <c r="F1499" s="289" t="s">
        <v>35</v>
      </c>
      <c r="G1499" s="288">
        <f>SUBTOTAL(9,G1462:G1498)</f>
        <v>0</v>
      </c>
    </row>
    <row r="1501" spans="1:7" ht="24" customHeight="1" x14ac:dyDescent="0.25">
      <c r="A1501" s="268" t="s">
        <v>37</v>
      </c>
      <c r="B1501" s="269"/>
      <c r="C1501" s="269"/>
      <c r="D1501" s="269"/>
      <c r="E1501" s="269"/>
      <c r="F1501" s="269"/>
      <c r="G1501" s="270"/>
    </row>
    <row r="1502" spans="1:7" ht="24" customHeight="1" x14ac:dyDescent="0.25">
      <c r="A1502" s="271" t="s">
        <v>602</v>
      </c>
      <c r="B1502" s="90" t="str">
        <f>Comitente</f>
        <v>SUBSECRETARIA DE ARQUITECTURA</v>
      </c>
      <c r="C1502" s="86"/>
      <c r="D1502" s="91"/>
      <c r="E1502" s="91"/>
      <c r="F1502" s="92"/>
      <c r="G1502" s="272"/>
    </row>
    <row r="1503" spans="1:7" ht="24" customHeight="1" x14ac:dyDescent="0.25">
      <c r="A1503" s="271" t="s">
        <v>603</v>
      </c>
      <c r="B1503" s="90">
        <f>Contratista</f>
        <v>0</v>
      </c>
      <c r="C1503" s="87"/>
      <c r="D1503" s="87"/>
      <c r="E1503" s="87"/>
      <c r="F1503" s="93"/>
      <c r="G1503" s="273"/>
    </row>
    <row r="1504" spans="1:7" ht="24" customHeight="1" x14ac:dyDescent="0.25">
      <c r="A1504" s="271" t="s">
        <v>24</v>
      </c>
      <c r="B1504" s="90" t="str">
        <f>Obra</f>
        <v>PERFORACION DE POZO DE AGUA Y CONST. DE SALA DE BOMBA ESC. AGROIND. 25 DE MAYO</v>
      </c>
      <c r="C1504" s="87"/>
      <c r="D1504" s="87"/>
      <c r="E1504" s="87"/>
      <c r="F1504" s="93" t="s">
        <v>38</v>
      </c>
      <c r="G1504" s="274">
        <f>Fecha_Base</f>
        <v>0</v>
      </c>
    </row>
    <row r="1505" spans="1:123" ht="24" customHeight="1" x14ac:dyDescent="0.25">
      <c r="A1505" s="275" t="s">
        <v>601</v>
      </c>
      <c r="B1505" s="88" t="str">
        <f>Ubicación</f>
        <v>Calle San Martin s/n - 25 de Mayo</v>
      </c>
      <c r="C1505" s="88"/>
      <c r="D1505" s="94"/>
      <c r="E1505" s="95"/>
      <c r="G1505" s="276"/>
    </row>
    <row r="1506" spans="1:123" ht="24" customHeight="1" x14ac:dyDescent="0.25">
      <c r="A1506" s="275" t="s">
        <v>39</v>
      </c>
      <c r="B1506" s="97">
        <f>IFERROR(VALUE(LEFT(B1507,FIND(".",B1507)-1)),"")</f>
        <v>7</v>
      </c>
      <c r="C1506" s="89" t="str">
        <f>IFERROR(VLOOKUP(B1506,Tabla_CyP,2,FALSE),"")</f>
        <v/>
      </c>
      <c r="E1506" s="95"/>
      <c r="G1506" s="276"/>
    </row>
    <row r="1507" spans="1:123" ht="24" customHeight="1" x14ac:dyDescent="0.25">
      <c r="A1507" s="275" t="s">
        <v>25</v>
      </c>
      <c r="B1507" s="98" t="str">
        <f>IFERROR(VLOOKUP(COUNTIF($A$1:A1507,"ANALISIS DE PRECIOS"),Tabla_NumeroItem,2,FALSE),"")</f>
        <v>7.1.4</v>
      </c>
      <c r="C1507" s="89" t="str">
        <f>IFERROR(VLOOKUP(B1507,Tabla_CyP,2,FALSE),"")</f>
        <v>Hormigones para plateas, zapatas, bases y vigas de fundación</v>
      </c>
      <c r="D1507" s="94"/>
      <c r="E1507" s="95"/>
      <c r="F1507" s="93" t="s">
        <v>26</v>
      </c>
      <c r="G1507" s="277" t="str">
        <f>IFERROR(VLOOKUP(B1507,Tabla_CyP,4,FALSE),"")</f>
        <v>m3</v>
      </c>
    </row>
    <row r="1508" spans="1:123" ht="24" customHeight="1" x14ac:dyDescent="0.25">
      <c r="A1508" s="275"/>
      <c r="B1508" s="88"/>
      <c r="D1508" s="94"/>
      <c r="E1508" s="95"/>
      <c r="G1508" s="276"/>
    </row>
    <row r="1509" spans="1:123" ht="24" customHeight="1" x14ac:dyDescent="0.25">
      <c r="A1509" s="338" t="s">
        <v>507</v>
      </c>
      <c r="B1509" s="339"/>
      <c r="C1509" s="340" t="s">
        <v>0</v>
      </c>
      <c r="D1509" s="340" t="s">
        <v>27</v>
      </c>
      <c r="E1509" s="342" t="s">
        <v>28</v>
      </c>
      <c r="F1509" s="344" t="s">
        <v>29</v>
      </c>
      <c r="G1509" s="344" t="s">
        <v>30</v>
      </c>
    </row>
    <row r="1510" spans="1:123" s="94" customFormat="1" ht="24" customHeight="1" x14ac:dyDescent="0.25">
      <c r="A1510" s="99" t="s">
        <v>508</v>
      </c>
      <c r="B1510" s="99" t="s">
        <v>509</v>
      </c>
      <c r="C1510" s="341"/>
      <c r="D1510" s="341"/>
      <c r="E1510" s="343"/>
      <c r="F1510" s="345"/>
      <c r="G1510" s="345"/>
      <c r="H1510" s="224"/>
      <c r="I1510" s="224"/>
      <c r="J1510" s="224"/>
      <c r="K1510" s="224"/>
      <c r="L1510" s="224"/>
      <c r="M1510" s="224"/>
      <c r="N1510" s="224"/>
      <c r="O1510" s="224"/>
      <c r="P1510" s="224"/>
      <c r="Q1510" s="224"/>
      <c r="R1510" s="224"/>
      <c r="S1510" s="224"/>
      <c r="T1510" s="224"/>
      <c r="U1510" s="224"/>
      <c r="V1510" s="224"/>
      <c r="W1510" s="224"/>
      <c r="X1510" s="224"/>
      <c r="Y1510" s="224"/>
      <c r="Z1510" s="224"/>
      <c r="AA1510" s="224"/>
      <c r="AB1510" s="224"/>
      <c r="AC1510" s="224"/>
      <c r="AD1510" s="224"/>
      <c r="AE1510" s="224"/>
      <c r="AF1510" s="224"/>
      <c r="AG1510" s="224"/>
      <c r="AH1510" s="224"/>
      <c r="AI1510" s="224"/>
      <c r="AJ1510" s="224"/>
      <c r="AK1510" s="224"/>
      <c r="AL1510" s="224"/>
      <c r="AM1510" s="224"/>
      <c r="AN1510" s="224"/>
      <c r="AO1510" s="224"/>
      <c r="AP1510" s="224"/>
      <c r="AQ1510" s="224"/>
      <c r="AR1510" s="224"/>
      <c r="AS1510" s="224"/>
      <c r="AT1510" s="224"/>
      <c r="AU1510" s="224"/>
      <c r="AV1510" s="224"/>
      <c r="AW1510" s="224"/>
      <c r="AX1510" s="224"/>
      <c r="AY1510" s="224"/>
      <c r="AZ1510" s="224"/>
      <c r="BA1510" s="224"/>
      <c r="BB1510" s="224"/>
      <c r="BC1510" s="224"/>
      <c r="BD1510" s="224"/>
      <c r="BE1510" s="224"/>
      <c r="BF1510" s="224"/>
      <c r="BG1510" s="224"/>
      <c r="BH1510" s="224"/>
      <c r="BI1510" s="224"/>
      <c r="BJ1510" s="224"/>
      <c r="BK1510" s="224"/>
      <c r="BL1510" s="224"/>
      <c r="BM1510" s="224"/>
      <c r="BN1510" s="224"/>
      <c r="BO1510" s="224"/>
      <c r="BP1510" s="224"/>
      <c r="BQ1510" s="224"/>
      <c r="BR1510" s="224"/>
      <c r="BS1510" s="224"/>
      <c r="BT1510" s="224"/>
      <c r="BU1510" s="224"/>
      <c r="BV1510" s="224"/>
      <c r="BW1510" s="224"/>
      <c r="BX1510" s="224"/>
      <c r="BY1510" s="224"/>
      <c r="BZ1510" s="224"/>
      <c r="CA1510" s="224"/>
      <c r="CB1510" s="224"/>
      <c r="CC1510" s="224"/>
      <c r="CD1510" s="224"/>
      <c r="CE1510" s="224"/>
      <c r="CF1510" s="224"/>
      <c r="CG1510" s="224"/>
      <c r="CH1510" s="224"/>
      <c r="CI1510" s="224"/>
      <c r="CJ1510" s="224"/>
      <c r="CK1510" s="224"/>
      <c r="CL1510" s="224"/>
      <c r="CM1510" s="224"/>
      <c r="CN1510" s="224"/>
      <c r="CO1510" s="224"/>
      <c r="CP1510" s="224"/>
      <c r="CQ1510" s="224"/>
      <c r="CR1510" s="224"/>
      <c r="CS1510" s="224"/>
      <c r="CT1510" s="224"/>
      <c r="CU1510" s="224"/>
      <c r="CV1510" s="224"/>
      <c r="CW1510" s="224"/>
      <c r="CX1510" s="224"/>
      <c r="CY1510" s="224"/>
      <c r="CZ1510" s="224"/>
      <c r="DA1510" s="224"/>
      <c r="DB1510" s="224"/>
      <c r="DC1510" s="224"/>
      <c r="DD1510" s="224"/>
      <c r="DE1510" s="224"/>
      <c r="DF1510" s="224"/>
      <c r="DG1510" s="224"/>
      <c r="DH1510" s="224"/>
      <c r="DI1510" s="224"/>
      <c r="DJ1510" s="224"/>
      <c r="DK1510" s="224"/>
      <c r="DL1510" s="224"/>
      <c r="DM1510" s="224"/>
      <c r="DN1510" s="224"/>
      <c r="DO1510" s="224"/>
      <c r="DP1510" s="224"/>
      <c r="DQ1510" s="224"/>
      <c r="DR1510" s="224"/>
      <c r="DS1510" s="224"/>
    </row>
    <row r="1511" spans="1:123" ht="24" customHeight="1" x14ac:dyDescent="0.25">
      <c r="A1511" s="278"/>
      <c r="B1511" s="100"/>
      <c r="C1511" s="137" t="s">
        <v>604</v>
      </c>
      <c r="D1511" s="101"/>
      <c r="E1511" s="102"/>
      <c r="F1511" s="103"/>
      <c r="G1511" s="279"/>
    </row>
    <row r="1512" spans="1:123" s="223" customFormat="1" ht="24" customHeight="1" x14ac:dyDescent="0.25">
      <c r="A1512" s="218" t="str">
        <f t="shared" ref="A1512:A1525" si="451">IFERROR(VLOOKUP(C1512,Tabla_Insumos,4,FALSE),"")</f>
        <v/>
      </c>
      <c r="B1512" s="216" t="str">
        <f>IFERROR(VLOOKUP(C1512,Tabla_Insumos,5,FALSE),"")</f>
        <v/>
      </c>
      <c r="C1512" s="217"/>
      <c r="D1512" s="218" t="str">
        <f t="shared" ref="D1512:D1525" si="452">IFERROR(VLOOKUP(C1512,Tabla_Insumos,2,FALSE),"")</f>
        <v/>
      </c>
      <c r="E1512" s="219"/>
      <c r="F1512" s="220">
        <f t="shared" ref="F1512:F1525" si="453">IFERROR(VLOOKUP(C1512,Tabla_Insumos,3,FALSE),0)</f>
        <v>0</v>
      </c>
      <c r="G1512" s="280">
        <f>ROUND(E1512*F1512,2)</f>
        <v>0</v>
      </c>
    </row>
    <row r="1513" spans="1:123" s="223" customFormat="1" ht="24" customHeight="1" x14ac:dyDescent="0.25">
      <c r="A1513" s="218" t="str">
        <f t="shared" si="451"/>
        <v/>
      </c>
      <c r="B1513" s="216" t="str">
        <f t="shared" ref="B1513:B1525" si="454">IFERROR(VLOOKUP(C1513,Tabla_Insumos,5,FALSE),"")</f>
        <v/>
      </c>
      <c r="C1513" s="217"/>
      <c r="D1513" s="218" t="str">
        <f t="shared" si="452"/>
        <v/>
      </c>
      <c r="E1513" s="219"/>
      <c r="F1513" s="220">
        <f t="shared" si="453"/>
        <v>0</v>
      </c>
      <c r="G1513" s="280">
        <f t="shared" ref="G1513:G1525" si="455">ROUND(E1513*F1513,2)</f>
        <v>0</v>
      </c>
    </row>
    <row r="1514" spans="1:123" s="223" customFormat="1" ht="24" customHeight="1" x14ac:dyDescent="0.25">
      <c r="A1514" s="218" t="str">
        <f t="shared" si="451"/>
        <v/>
      </c>
      <c r="B1514" s="216" t="str">
        <f t="shared" si="454"/>
        <v/>
      </c>
      <c r="C1514" s="217"/>
      <c r="D1514" s="218" t="str">
        <f t="shared" si="452"/>
        <v/>
      </c>
      <c r="E1514" s="219"/>
      <c r="F1514" s="220">
        <f t="shared" si="453"/>
        <v>0</v>
      </c>
      <c r="G1514" s="280">
        <f t="shared" si="455"/>
        <v>0</v>
      </c>
    </row>
    <row r="1515" spans="1:123" s="223" customFormat="1" ht="24" customHeight="1" x14ac:dyDescent="0.25">
      <c r="A1515" s="218" t="str">
        <f t="shared" si="451"/>
        <v/>
      </c>
      <c r="B1515" s="216" t="str">
        <f t="shared" si="454"/>
        <v/>
      </c>
      <c r="C1515" s="217"/>
      <c r="D1515" s="218" t="str">
        <f t="shared" si="452"/>
        <v/>
      </c>
      <c r="E1515" s="219"/>
      <c r="F1515" s="220">
        <f t="shared" si="453"/>
        <v>0</v>
      </c>
      <c r="G1515" s="280">
        <f t="shared" si="455"/>
        <v>0</v>
      </c>
    </row>
    <row r="1516" spans="1:123" s="223" customFormat="1" ht="24" customHeight="1" x14ac:dyDescent="0.25">
      <c r="A1516" s="218" t="str">
        <f t="shared" si="451"/>
        <v/>
      </c>
      <c r="B1516" s="216" t="str">
        <f t="shared" si="454"/>
        <v/>
      </c>
      <c r="C1516" s="217"/>
      <c r="D1516" s="218" t="str">
        <f t="shared" si="452"/>
        <v/>
      </c>
      <c r="E1516" s="219"/>
      <c r="F1516" s="220">
        <f t="shared" si="453"/>
        <v>0</v>
      </c>
      <c r="G1516" s="280">
        <f t="shared" si="455"/>
        <v>0</v>
      </c>
    </row>
    <row r="1517" spans="1:123" s="223" customFormat="1" ht="24" customHeight="1" x14ac:dyDescent="0.25">
      <c r="A1517" s="218" t="str">
        <f t="shared" si="451"/>
        <v/>
      </c>
      <c r="B1517" s="216" t="str">
        <f t="shared" si="454"/>
        <v/>
      </c>
      <c r="C1517" s="217"/>
      <c r="D1517" s="218" t="str">
        <f t="shared" si="452"/>
        <v/>
      </c>
      <c r="E1517" s="219"/>
      <c r="F1517" s="220">
        <f t="shared" si="453"/>
        <v>0</v>
      </c>
      <c r="G1517" s="280">
        <f t="shared" si="455"/>
        <v>0</v>
      </c>
    </row>
    <row r="1518" spans="1:123" s="223" customFormat="1" ht="24" customHeight="1" x14ac:dyDescent="0.25">
      <c r="A1518" s="218" t="str">
        <f t="shared" si="451"/>
        <v/>
      </c>
      <c r="B1518" s="216" t="str">
        <f t="shared" si="454"/>
        <v/>
      </c>
      <c r="C1518" s="217"/>
      <c r="D1518" s="218" t="str">
        <f t="shared" si="452"/>
        <v/>
      </c>
      <c r="E1518" s="219"/>
      <c r="F1518" s="220">
        <f t="shared" si="453"/>
        <v>0</v>
      </c>
      <c r="G1518" s="280">
        <f t="shared" si="455"/>
        <v>0</v>
      </c>
    </row>
    <row r="1519" spans="1:123" s="223" customFormat="1" ht="24" customHeight="1" x14ac:dyDescent="0.25">
      <c r="A1519" s="218" t="str">
        <f t="shared" si="451"/>
        <v/>
      </c>
      <c r="B1519" s="216" t="str">
        <f t="shared" si="454"/>
        <v/>
      </c>
      <c r="C1519" s="217"/>
      <c r="D1519" s="218" t="str">
        <f t="shared" si="452"/>
        <v/>
      </c>
      <c r="E1519" s="219"/>
      <c r="F1519" s="220">
        <f t="shared" si="453"/>
        <v>0</v>
      </c>
      <c r="G1519" s="280">
        <f t="shared" si="455"/>
        <v>0</v>
      </c>
    </row>
    <row r="1520" spans="1:123" s="223" customFormat="1" ht="24" customHeight="1" x14ac:dyDescent="0.25">
      <c r="A1520" s="218" t="str">
        <f t="shared" si="451"/>
        <v/>
      </c>
      <c r="B1520" s="216" t="str">
        <f t="shared" si="454"/>
        <v/>
      </c>
      <c r="C1520" s="217"/>
      <c r="D1520" s="218" t="str">
        <f t="shared" si="452"/>
        <v/>
      </c>
      <c r="E1520" s="219"/>
      <c r="F1520" s="220">
        <f t="shared" si="453"/>
        <v>0</v>
      </c>
      <c r="G1520" s="280">
        <f t="shared" si="455"/>
        <v>0</v>
      </c>
    </row>
    <row r="1521" spans="1:7" s="223" customFormat="1" ht="24" customHeight="1" x14ac:dyDescent="0.25">
      <c r="A1521" s="218" t="str">
        <f t="shared" si="451"/>
        <v/>
      </c>
      <c r="B1521" s="216" t="str">
        <f t="shared" si="454"/>
        <v/>
      </c>
      <c r="C1521" s="217"/>
      <c r="D1521" s="218" t="str">
        <f t="shared" si="452"/>
        <v/>
      </c>
      <c r="E1521" s="219"/>
      <c r="F1521" s="220">
        <f t="shared" si="453"/>
        <v>0</v>
      </c>
      <c r="G1521" s="280">
        <f t="shared" si="455"/>
        <v>0</v>
      </c>
    </row>
    <row r="1522" spans="1:7" s="223" customFormat="1" ht="24" customHeight="1" x14ac:dyDescent="0.25">
      <c r="A1522" s="218" t="str">
        <f t="shared" si="451"/>
        <v/>
      </c>
      <c r="B1522" s="216" t="str">
        <f t="shared" si="454"/>
        <v/>
      </c>
      <c r="C1522" s="217"/>
      <c r="D1522" s="218" t="str">
        <f t="shared" si="452"/>
        <v/>
      </c>
      <c r="E1522" s="219"/>
      <c r="F1522" s="220">
        <f t="shared" si="453"/>
        <v>0</v>
      </c>
      <c r="G1522" s="280">
        <f t="shared" si="455"/>
        <v>0</v>
      </c>
    </row>
    <row r="1523" spans="1:7" s="223" customFormat="1" ht="24" customHeight="1" x14ac:dyDescent="0.25">
      <c r="A1523" s="218" t="str">
        <f t="shared" si="451"/>
        <v/>
      </c>
      <c r="B1523" s="216" t="str">
        <f t="shared" si="454"/>
        <v/>
      </c>
      <c r="C1523" s="217"/>
      <c r="D1523" s="218" t="str">
        <f t="shared" si="452"/>
        <v/>
      </c>
      <c r="E1523" s="219"/>
      <c r="F1523" s="220">
        <f t="shared" si="453"/>
        <v>0</v>
      </c>
      <c r="G1523" s="280">
        <f t="shared" si="455"/>
        <v>0</v>
      </c>
    </row>
    <row r="1524" spans="1:7" s="223" customFormat="1" ht="24" customHeight="1" x14ac:dyDescent="0.25">
      <c r="A1524" s="218" t="str">
        <f t="shared" si="451"/>
        <v/>
      </c>
      <c r="B1524" s="216" t="str">
        <f t="shared" si="454"/>
        <v/>
      </c>
      <c r="C1524" s="217"/>
      <c r="D1524" s="218" t="str">
        <f t="shared" si="452"/>
        <v/>
      </c>
      <c r="E1524" s="219"/>
      <c r="F1524" s="220">
        <f t="shared" si="453"/>
        <v>0</v>
      </c>
      <c r="G1524" s="280">
        <f t="shared" si="455"/>
        <v>0</v>
      </c>
    </row>
    <row r="1525" spans="1:7" s="223" customFormat="1" ht="24" customHeight="1" x14ac:dyDescent="0.25">
      <c r="A1525" s="218" t="str">
        <f t="shared" si="451"/>
        <v/>
      </c>
      <c r="B1525" s="216" t="str">
        <f t="shared" si="454"/>
        <v/>
      </c>
      <c r="C1525" s="217"/>
      <c r="D1525" s="218" t="str">
        <f t="shared" si="452"/>
        <v/>
      </c>
      <c r="E1525" s="219"/>
      <c r="F1525" s="221">
        <f t="shared" si="453"/>
        <v>0</v>
      </c>
      <c r="G1525" s="280">
        <f t="shared" si="455"/>
        <v>0</v>
      </c>
    </row>
    <row r="1526" spans="1:7" ht="24" customHeight="1" x14ac:dyDescent="0.25">
      <c r="A1526" s="281"/>
      <c r="D1526" s="94"/>
      <c r="E1526" s="95"/>
      <c r="F1526" s="267" t="s">
        <v>31</v>
      </c>
      <c r="G1526" s="282">
        <f>SUBTOTAL(9,G1512:G1525)</f>
        <v>0</v>
      </c>
    </row>
    <row r="1527" spans="1:7" ht="24" customHeight="1" x14ac:dyDescent="0.25">
      <c r="A1527" s="281"/>
      <c r="C1527" s="104" t="s">
        <v>605</v>
      </c>
      <c r="D1527" s="94"/>
      <c r="E1527" s="95"/>
      <c r="G1527" s="283"/>
    </row>
    <row r="1528" spans="1:7" s="223" customFormat="1" ht="24" customHeight="1" x14ac:dyDescent="0.25">
      <c r="A1528" s="218" t="str">
        <f t="shared" ref="A1528:A1535" si="456">IFERROR(VLOOKUP(C1528,Tabla_Insumos,4,FALSE),"")</f>
        <v/>
      </c>
      <c r="B1528" s="216">
        <f t="shared" ref="B1528:B1535" si="457">IFERROR(VLOOKUP(A1528,Tabla_Indices,5,FALSE),"")</f>
        <v>0</v>
      </c>
      <c r="C1528" s="217"/>
      <c r="D1528" s="218" t="str">
        <f t="shared" ref="D1528:D1535" si="458">IFERROR(VLOOKUP(C1528,Tabla_Insumos,2,FALSE),"")</f>
        <v/>
      </c>
      <c r="E1528" s="219"/>
      <c r="F1528" s="222">
        <f t="shared" ref="F1528:F1535" si="459">IFERROR(VLOOKUP(C1528,Tabla_Insumos,3,FALSE),0)</f>
        <v>0</v>
      </c>
      <c r="G1528" s="280">
        <f>ROUND(E1528*F1528,2)</f>
        <v>0</v>
      </c>
    </row>
    <row r="1529" spans="1:7" s="223" customFormat="1" ht="24" customHeight="1" x14ac:dyDescent="0.25">
      <c r="A1529" s="218" t="str">
        <f t="shared" si="456"/>
        <v/>
      </c>
      <c r="B1529" s="216">
        <f t="shared" si="457"/>
        <v>0</v>
      </c>
      <c r="C1529" s="217"/>
      <c r="D1529" s="218" t="str">
        <f t="shared" si="458"/>
        <v/>
      </c>
      <c r="E1529" s="219"/>
      <c r="F1529" s="222">
        <f t="shared" si="459"/>
        <v>0</v>
      </c>
      <c r="G1529" s="280">
        <f>ROUND(E1529*F1529,2)</f>
        <v>0</v>
      </c>
    </row>
    <row r="1530" spans="1:7" s="223" customFormat="1" ht="24" customHeight="1" x14ac:dyDescent="0.25">
      <c r="A1530" s="218" t="str">
        <f t="shared" si="456"/>
        <v/>
      </c>
      <c r="B1530" s="216">
        <f t="shared" si="457"/>
        <v>0</v>
      </c>
      <c r="C1530" s="217"/>
      <c r="D1530" s="218" t="str">
        <f t="shared" si="458"/>
        <v/>
      </c>
      <c r="E1530" s="219"/>
      <c r="F1530" s="222">
        <f t="shared" si="459"/>
        <v>0</v>
      </c>
      <c r="G1530" s="280">
        <f t="shared" ref="G1530:G1535" si="460">ROUND(E1530*F1530,2)</f>
        <v>0</v>
      </c>
    </row>
    <row r="1531" spans="1:7" s="223" customFormat="1" ht="24" customHeight="1" x14ac:dyDescent="0.25">
      <c r="A1531" s="218" t="str">
        <f t="shared" si="456"/>
        <v/>
      </c>
      <c r="B1531" s="216">
        <f t="shared" si="457"/>
        <v>0</v>
      </c>
      <c r="C1531" s="217"/>
      <c r="D1531" s="218" t="str">
        <f t="shared" si="458"/>
        <v/>
      </c>
      <c r="E1531" s="219"/>
      <c r="F1531" s="222">
        <f t="shared" si="459"/>
        <v>0</v>
      </c>
      <c r="G1531" s="280">
        <f t="shared" si="460"/>
        <v>0</v>
      </c>
    </row>
    <row r="1532" spans="1:7" s="223" customFormat="1" ht="24" customHeight="1" x14ac:dyDescent="0.25">
      <c r="A1532" s="218" t="str">
        <f t="shared" si="456"/>
        <v/>
      </c>
      <c r="B1532" s="216">
        <f t="shared" si="457"/>
        <v>0</v>
      </c>
      <c r="C1532" s="217"/>
      <c r="D1532" s="218" t="str">
        <f t="shared" si="458"/>
        <v/>
      </c>
      <c r="E1532" s="219"/>
      <c r="F1532" s="220">
        <f t="shared" si="459"/>
        <v>0</v>
      </c>
      <c r="G1532" s="280">
        <f t="shared" si="460"/>
        <v>0</v>
      </c>
    </row>
    <row r="1533" spans="1:7" s="223" customFormat="1" ht="24" customHeight="1" x14ac:dyDescent="0.25">
      <c r="A1533" s="218" t="str">
        <f t="shared" si="456"/>
        <v/>
      </c>
      <c r="B1533" s="216">
        <f t="shared" si="457"/>
        <v>0</v>
      </c>
      <c r="C1533" s="217"/>
      <c r="D1533" s="218" t="str">
        <f t="shared" si="458"/>
        <v/>
      </c>
      <c r="E1533" s="219"/>
      <c r="F1533" s="220">
        <f t="shared" si="459"/>
        <v>0</v>
      </c>
      <c r="G1533" s="280">
        <f t="shared" si="460"/>
        <v>0</v>
      </c>
    </row>
    <row r="1534" spans="1:7" s="223" customFormat="1" ht="24" customHeight="1" x14ac:dyDescent="0.25">
      <c r="A1534" s="218" t="str">
        <f t="shared" si="456"/>
        <v/>
      </c>
      <c r="B1534" s="216">
        <f t="shared" si="457"/>
        <v>0</v>
      </c>
      <c r="C1534" s="217"/>
      <c r="D1534" s="218" t="str">
        <f t="shared" si="458"/>
        <v/>
      </c>
      <c r="E1534" s="219"/>
      <c r="F1534" s="220">
        <f t="shared" si="459"/>
        <v>0</v>
      </c>
      <c r="G1534" s="280">
        <f t="shared" si="460"/>
        <v>0</v>
      </c>
    </row>
    <row r="1535" spans="1:7" s="223" customFormat="1" ht="24" customHeight="1" x14ac:dyDescent="0.25">
      <c r="A1535" s="218" t="str">
        <f t="shared" si="456"/>
        <v/>
      </c>
      <c r="B1535" s="216">
        <f t="shared" si="457"/>
        <v>0</v>
      </c>
      <c r="C1535" s="217"/>
      <c r="D1535" s="218" t="str">
        <f t="shared" si="458"/>
        <v/>
      </c>
      <c r="E1535" s="219"/>
      <c r="F1535" s="220">
        <f t="shared" si="459"/>
        <v>0</v>
      </c>
      <c r="G1535" s="280">
        <f t="shared" si="460"/>
        <v>0</v>
      </c>
    </row>
    <row r="1536" spans="1:7" ht="24" customHeight="1" x14ac:dyDescent="0.25">
      <c r="A1536" s="281"/>
      <c r="D1536" s="94"/>
      <c r="E1536" s="95"/>
      <c r="F1536" s="267" t="s">
        <v>32</v>
      </c>
      <c r="G1536" s="282">
        <f>SUBTOTAL(9,G1528:G1535)</f>
        <v>0</v>
      </c>
    </row>
    <row r="1537" spans="1:7" ht="24" customHeight="1" x14ac:dyDescent="0.25">
      <c r="A1537" s="281"/>
      <c r="C1537" s="104" t="s">
        <v>606</v>
      </c>
      <c r="D1537" s="94"/>
      <c r="E1537" s="95"/>
      <c r="G1537" s="283"/>
    </row>
    <row r="1538" spans="1:7" s="223" customFormat="1" ht="24" customHeight="1" x14ac:dyDescent="0.25">
      <c r="A1538" s="218" t="str">
        <f t="shared" ref="A1538:A1546" si="461">IFERROR(VLOOKUP(C1538,Tabla_Insumos,4,FALSE),"")</f>
        <v/>
      </c>
      <c r="B1538" s="216" t="str">
        <f t="shared" ref="B1538:B1546" si="462">IFERROR(VLOOKUP(C1538,Tabla_Insumos,5,FALSE),"")</f>
        <v/>
      </c>
      <c r="C1538" s="217"/>
      <c r="D1538" s="218" t="str">
        <f t="shared" ref="D1538:D1546" si="463">IFERROR(VLOOKUP(C1538,Tabla_Insumos,2,FALSE),"")</f>
        <v/>
      </c>
      <c r="E1538" s="219"/>
      <c r="F1538" s="220">
        <f t="shared" ref="F1538:F1546" si="464">IFERROR(VLOOKUP(C1538,Tabla_Insumos,3,FALSE),0)</f>
        <v>0</v>
      </c>
      <c r="G1538" s="280">
        <f t="shared" ref="G1538:G1546" si="465">ROUND(E1538*F1538,2)</f>
        <v>0</v>
      </c>
    </row>
    <row r="1539" spans="1:7" s="223" customFormat="1" ht="24" customHeight="1" x14ac:dyDescent="0.25">
      <c r="A1539" s="218" t="str">
        <f t="shared" si="461"/>
        <v/>
      </c>
      <c r="B1539" s="216" t="str">
        <f t="shared" si="462"/>
        <v/>
      </c>
      <c r="C1539" s="217"/>
      <c r="D1539" s="218" t="str">
        <f t="shared" si="463"/>
        <v/>
      </c>
      <c r="E1539" s="219"/>
      <c r="F1539" s="220">
        <f t="shared" si="464"/>
        <v>0</v>
      </c>
      <c r="G1539" s="280">
        <f t="shared" si="465"/>
        <v>0</v>
      </c>
    </row>
    <row r="1540" spans="1:7" s="223" customFormat="1" ht="24" customHeight="1" x14ac:dyDescent="0.25">
      <c r="A1540" s="218" t="str">
        <f t="shared" si="461"/>
        <v/>
      </c>
      <c r="B1540" s="216" t="str">
        <f t="shared" si="462"/>
        <v/>
      </c>
      <c r="C1540" s="217"/>
      <c r="D1540" s="218" t="str">
        <f t="shared" si="463"/>
        <v/>
      </c>
      <c r="E1540" s="219"/>
      <c r="F1540" s="220">
        <f t="shared" si="464"/>
        <v>0</v>
      </c>
      <c r="G1540" s="280">
        <f t="shared" si="465"/>
        <v>0</v>
      </c>
    </row>
    <row r="1541" spans="1:7" s="223" customFormat="1" ht="24" customHeight="1" x14ac:dyDescent="0.25">
      <c r="A1541" s="218" t="str">
        <f t="shared" si="461"/>
        <v/>
      </c>
      <c r="B1541" s="216" t="str">
        <f t="shared" si="462"/>
        <v/>
      </c>
      <c r="C1541" s="217"/>
      <c r="D1541" s="218" t="str">
        <f t="shared" si="463"/>
        <v/>
      </c>
      <c r="E1541" s="219"/>
      <c r="F1541" s="220">
        <f t="shared" si="464"/>
        <v>0</v>
      </c>
      <c r="G1541" s="280">
        <f t="shared" si="465"/>
        <v>0</v>
      </c>
    </row>
    <row r="1542" spans="1:7" s="223" customFormat="1" ht="24" customHeight="1" x14ac:dyDescent="0.25">
      <c r="A1542" s="218" t="str">
        <f t="shared" si="461"/>
        <v/>
      </c>
      <c r="B1542" s="216" t="str">
        <f t="shared" si="462"/>
        <v/>
      </c>
      <c r="C1542" s="217"/>
      <c r="D1542" s="218" t="str">
        <f t="shared" si="463"/>
        <v/>
      </c>
      <c r="E1542" s="219"/>
      <c r="F1542" s="220">
        <f t="shared" si="464"/>
        <v>0</v>
      </c>
      <c r="G1542" s="280">
        <f t="shared" si="465"/>
        <v>0</v>
      </c>
    </row>
    <row r="1543" spans="1:7" s="223" customFormat="1" ht="24" customHeight="1" x14ac:dyDescent="0.25">
      <c r="A1543" s="218" t="str">
        <f t="shared" si="461"/>
        <v/>
      </c>
      <c r="B1543" s="216" t="str">
        <f t="shared" si="462"/>
        <v/>
      </c>
      <c r="C1543" s="217"/>
      <c r="D1543" s="218" t="str">
        <f t="shared" si="463"/>
        <v/>
      </c>
      <c r="E1543" s="219"/>
      <c r="F1543" s="220">
        <f t="shared" si="464"/>
        <v>0</v>
      </c>
      <c r="G1543" s="280">
        <f t="shared" si="465"/>
        <v>0</v>
      </c>
    </row>
    <row r="1544" spans="1:7" s="223" customFormat="1" ht="24" customHeight="1" x14ac:dyDescent="0.25">
      <c r="A1544" s="218" t="str">
        <f t="shared" si="461"/>
        <v/>
      </c>
      <c r="B1544" s="216" t="str">
        <f t="shared" si="462"/>
        <v/>
      </c>
      <c r="C1544" s="217"/>
      <c r="D1544" s="218" t="str">
        <f t="shared" si="463"/>
        <v/>
      </c>
      <c r="E1544" s="219"/>
      <c r="F1544" s="220">
        <f t="shared" si="464"/>
        <v>0</v>
      </c>
      <c r="G1544" s="280">
        <f t="shared" si="465"/>
        <v>0</v>
      </c>
    </row>
    <row r="1545" spans="1:7" s="223" customFormat="1" ht="24" customHeight="1" x14ac:dyDescent="0.25">
      <c r="A1545" s="218" t="str">
        <f t="shared" si="461"/>
        <v/>
      </c>
      <c r="B1545" s="216" t="str">
        <f t="shared" si="462"/>
        <v/>
      </c>
      <c r="C1545" s="217"/>
      <c r="D1545" s="218" t="str">
        <f t="shared" si="463"/>
        <v/>
      </c>
      <c r="E1545" s="219"/>
      <c r="F1545" s="220">
        <f t="shared" si="464"/>
        <v>0</v>
      </c>
      <c r="G1545" s="280">
        <f t="shared" si="465"/>
        <v>0</v>
      </c>
    </row>
    <row r="1546" spans="1:7" s="223" customFormat="1" ht="24" customHeight="1" x14ac:dyDescent="0.25">
      <c r="A1546" s="218" t="str">
        <f t="shared" si="461"/>
        <v/>
      </c>
      <c r="B1546" s="216" t="str">
        <f t="shared" si="462"/>
        <v/>
      </c>
      <c r="C1546" s="217"/>
      <c r="D1546" s="218" t="str">
        <f t="shared" si="463"/>
        <v/>
      </c>
      <c r="E1546" s="219"/>
      <c r="F1546" s="220">
        <f t="shared" si="464"/>
        <v>0</v>
      </c>
      <c r="G1546" s="280">
        <f t="shared" si="465"/>
        <v>0</v>
      </c>
    </row>
    <row r="1547" spans="1:7" ht="24" customHeight="1" x14ac:dyDescent="0.25">
      <c r="A1547" s="284"/>
      <c r="B1547" s="94"/>
      <c r="D1547" s="94"/>
      <c r="E1547" s="95"/>
      <c r="F1547" s="267" t="s">
        <v>33</v>
      </c>
      <c r="G1547" s="282">
        <f>SUBTOTAL(9,G1538:G1546)</f>
        <v>0</v>
      </c>
    </row>
    <row r="1548" spans="1:7" ht="24" customHeight="1" x14ac:dyDescent="0.25">
      <c r="A1548" s="285"/>
      <c r="B1548" s="94"/>
      <c r="D1548" s="94"/>
      <c r="E1548" s="95"/>
      <c r="G1548" s="283"/>
    </row>
    <row r="1549" spans="1:7" ht="24" customHeight="1" x14ac:dyDescent="0.25">
      <c r="A1549" s="286" t="str">
        <f>B1507</f>
        <v>7.1.4</v>
      </c>
      <c r="B1549" s="287" t="str">
        <f>C1507</f>
        <v>Hormigones para plateas, zapatas, bases y vigas de fundación</v>
      </c>
      <c r="C1549" s="101"/>
      <c r="D1549" s="101" t="s">
        <v>34</v>
      </c>
      <c r="E1549" s="102"/>
      <c r="F1549" s="289" t="s">
        <v>35</v>
      </c>
      <c r="G1549" s="288">
        <f>SUBTOTAL(9,G1512:G1548)</f>
        <v>0</v>
      </c>
    </row>
    <row r="1551" spans="1:7" ht="24" customHeight="1" x14ac:dyDescent="0.25">
      <c r="A1551" s="268" t="s">
        <v>37</v>
      </c>
      <c r="B1551" s="269"/>
      <c r="C1551" s="269"/>
      <c r="D1551" s="269"/>
      <c r="E1551" s="269"/>
      <c r="F1551" s="269"/>
      <c r="G1551" s="270"/>
    </row>
    <row r="1552" spans="1:7" ht="24" customHeight="1" x14ac:dyDescent="0.25">
      <c r="A1552" s="271" t="s">
        <v>602</v>
      </c>
      <c r="B1552" s="90" t="str">
        <f>Comitente</f>
        <v>SUBSECRETARIA DE ARQUITECTURA</v>
      </c>
      <c r="C1552" s="86"/>
      <c r="D1552" s="91"/>
      <c r="E1552" s="91"/>
      <c r="F1552" s="92"/>
      <c r="G1552" s="272"/>
    </row>
    <row r="1553" spans="1:123" ht="24" customHeight="1" x14ac:dyDescent="0.25">
      <c r="A1553" s="271" t="s">
        <v>603</v>
      </c>
      <c r="B1553" s="90">
        <f>Contratista</f>
        <v>0</v>
      </c>
      <c r="C1553" s="87"/>
      <c r="D1553" s="87"/>
      <c r="E1553" s="87"/>
      <c r="F1553" s="93"/>
      <c r="G1553" s="273"/>
    </row>
    <row r="1554" spans="1:123" ht="24" customHeight="1" x14ac:dyDescent="0.25">
      <c r="A1554" s="271" t="s">
        <v>24</v>
      </c>
      <c r="B1554" s="90" t="str">
        <f>Obra</f>
        <v>PERFORACION DE POZO DE AGUA Y CONST. DE SALA DE BOMBA ESC. AGROIND. 25 DE MAYO</v>
      </c>
      <c r="C1554" s="87"/>
      <c r="D1554" s="87"/>
      <c r="E1554" s="87"/>
      <c r="F1554" s="93" t="s">
        <v>38</v>
      </c>
      <c r="G1554" s="274">
        <f>Fecha_Base</f>
        <v>0</v>
      </c>
    </row>
    <row r="1555" spans="1:123" ht="24" customHeight="1" x14ac:dyDescent="0.25">
      <c r="A1555" s="275" t="s">
        <v>601</v>
      </c>
      <c r="B1555" s="88" t="str">
        <f>Ubicación</f>
        <v>Calle San Martin s/n - 25 de Mayo</v>
      </c>
      <c r="C1555" s="88"/>
      <c r="D1555" s="94"/>
      <c r="E1555" s="95"/>
      <c r="G1555" s="276"/>
    </row>
    <row r="1556" spans="1:123" ht="24" customHeight="1" x14ac:dyDescent="0.25">
      <c r="A1556" s="275" t="s">
        <v>39</v>
      </c>
      <c r="B1556" s="97">
        <f>IFERROR(VALUE(LEFT(B1557,FIND(".",B1557)-1)),"")</f>
        <v>7</v>
      </c>
      <c r="C1556" s="89" t="str">
        <f>IFERROR(VLOOKUP(B1556,Tabla_CyP,2,FALSE),"")</f>
        <v/>
      </c>
      <c r="E1556" s="95"/>
      <c r="G1556" s="276"/>
    </row>
    <row r="1557" spans="1:123" ht="24" customHeight="1" x14ac:dyDescent="0.25">
      <c r="A1557" s="275" t="s">
        <v>25</v>
      </c>
      <c r="B1557" s="98" t="str">
        <f>IFERROR(VLOOKUP(COUNTIF($A$1:A1557,"ANALISIS DE PRECIOS"),Tabla_NumeroItem,2,FALSE),"")</f>
        <v>7.1.5</v>
      </c>
      <c r="C1557" s="89" t="str">
        <f>IFERROR(VLOOKUP(B1557,Tabla_CyP,2,FALSE),"")</f>
        <v>Hormigones para vigas de arriostramiento</v>
      </c>
      <c r="D1557" s="94"/>
      <c r="E1557" s="95"/>
      <c r="F1557" s="93" t="s">
        <v>26</v>
      </c>
      <c r="G1557" s="277" t="str">
        <f>IFERROR(VLOOKUP(B1557,Tabla_CyP,4,FALSE),"")</f>
        <v>m3</v>
      </c>
    </row>
    <row r="1558" spans="1:123" ht="24" customHeight="1" x14ac:dyDescent="0.25">
      <c r="A1558" s="275"/>
      <c r="B1558" s="88"/>
      <c r="D1558" s="94"/>
      <c r="E1558" s="95"/>
      <c r="G1558" s="276"/>
    </row>
    <row r="1559" spans="1:123" ht="24" customHeight="1" x14ac:dyDescent="0.25">
      <c r="A1559" s="338" t="s">
        <v>507</v>
      </c>
      <c r="B1559" s="339"/>
      <c r="C1559" s="340" t="s">
        <v>0</v>
      </c>
      <c r="D1559" s="340" t="s">
        <v>27</v>
      </c>
      <c r="E1559" s="342" t="s">
        <v>28</v>
      </c>
      <c r="F1559" s="344" t="s">
        <v>29</v>
      </c>
      <c r="G1559" s="344" t="s">
        <v>30</v>
      </c>
    </row>
    <row r="1560" spans="1:123" s="94" customFormat="1" ht="24" customHeight="1" x14ac:dyDescent="0.25">
      <c r="A1560" s="99" t="s">
        <v>508</v>
      </c>
      <c r="B1560" s="99" t="s">
        <v>509</v>
      </c>
      <c r="C1560" s="341"/>
      <c r="D1560" s="341"/>
      <c r="E1560" s="343"/>
      <c r="F1560" s="345"/>
      <c r="G1560" s="345"/>
      <c r="H1560" s="224"/>
      <c r="I1560" s="224"/>
      <c r="J1560" s="224"/>
      <c r="K1560" s="224"/>
      <c r="L1560" s="224"/>
      <c r="M1560" s="224"/>
      <c r="N1560" s="224"/>
      <c r="O1560" s="224"/>
      <c r="P1560" s="224"/>
      <c r="Q1560" s="224"/>
      <c r="R1560" s="224"/>
      <c r="S1560" s="224"/>
      <c r="T1560" s="224"/>
      <c r="U1560" s="224"/>
      <c r="V1560" s="224"/>
      <c r="W1560" s="224"/>
      <c r="X1560" s="224"/>
      <c r="Y1560" s="224"/>
      <c r="Z1560" s="224"/>
      <c r="AA1560" s="224"/>
      <c r="AB1560" s="224"/>
      <c r="AC1560" s="224"/>
      <c r="AD1560" s="224"/>
      <c r="AE1560" s="224"/>
      <c r="AF1560" s="224"/>
      <c r="AG1560" s="224"/>
      <c r="AH1560" s="224"/>
      <c r="AI1560" s="224"/>
      <c r="AJ1560" s="224"/>
      <c r="AK1560" s="224"/>
      <c r="AL1560" s="224"/>
      <c r="AM1560" s="224"/>
      <c r="AN1560" s="224"/>
      <c r="AO1560" s="224"/>
      <c r="AP1560" s="224"/>
      <c r="AQ1560" s="224"/>
      <c r="AR1560" s="224"/>
      <c r="AS1560" s="224"/>
      <c r="AT1560" s="224"/>
      <c r="AU1560" s="224"/>
      <c r="AV1560" s="224"/>
      <c r="AW1560" s="224"/>
      <c r="AX1560" s="224"/>
      <c r="AY1560" s="224"/>
      <c r="AZ1560" s="224"/>
      <c r="BA1560" s="224"/>
      <c r="BB1560" s="224"/>
      <c r="BC1560" s="224"/>
      <c r="BD1560" s="224"/>
      <c r="BE1560" s="224"/>
      <c r="BF1560" s="224"/>
      <c r="BG1560" s="224"/>
      <c r="BH1560" s="224"/>
      <c r="BI1560" s="224"/>
      <c r="BJ1560" s="224"/>
      <c r="BK1560" s="224"/>
      <c r="BL1560" s="224"/>
      <c r="BM1560" s="224"/>
      <c r="BN1560" s="224"/>
      <c r="BO1560" s="224"/>
      <c r="BP1560" s="224"/>
      <c r="BQ1560" s="224"/>
      <c r="BR1560" s="224"/>
      <c r="BS1560" s="224"/>
      <c r="BT1560" s="224"/>
      <c r="BU1560" s="224"/>
      <c r="BV1560" s="224"/>
      <c r="BW1560" s="224"/>
      <c r="BX1560" s="224"/>
      <c r="BY1560" s="224"/>
      <c r="BZ1560" s="224"/>
      <c r="CA1560" s="224"/>
      <c r="CB1560" s="224"/>
      <c r="CC1560" s="224"/>
      <c r="CD1560" s="224"/>
      <c r="CE1560" s="224"/>
      <c r="CF1560" s="224"/>
      <c r="CG1560" s="224"/>
      <c r="CH1560" s="224"/>
      <c r="CI1560" s="224"/>
      <c r="CJ1560" s="224"/>
      <c r="CK1560" s="224"/>
      <c r="CL1560" s="224"/>
      <c r="CM1560" s="224"/>
      <c r="CN1560" s="224"/>
      <c r="CO1560" s="224"/>
      <c r="CP1560" s="224"/>
      <c r="CQ1560" s="224"/>
      <c r="CR1560" s="224"/>
      <c r="CS1560" s="224"/>
      <c r="CT1560" s="224"/>
      <c r="CU1560" s="224"/>
      <c r="CV1560" s="224"/>
      <c r="CW1560" s="224"/>
      <c r="CX1560" s="224"/>
      <c r="CY1560" s="224"/>
      <c r="CZ1560" s="224"/>
      <c r="DA1560" s="224"/>
      <c r="DB1560" s="224"/>
      <c r="DC1560" s="224"/>
      <c r="DD1560" s="224"/>
      <c r="DE1560" s="224"/>
      <c r="DF1560" s="224"/>
      <c r="DG1560" s="224"/>
      <c r="DH1560" s="224"/>
      <c r="DI1560" s="224"/>
      <c r="DJ1560" s="224"/>
      <c r="DK1560" s="224"/>
      <c r="DL1560" s="224"/>
      <c r="DM1560" s="224"/>
      <c r="DN1560" s="224"/>
      <c r="DO1560" s="224"/>
      <c r="DP1560" s="224"/>
      <c r="DQ1560" s="224"/>
      <c r="DR1560" s="224"/>
      <c r="DS1560" s="224"/>
    </row>
    <row r="1561" spans="1:123" ht="24" customHeight="1" x14ac:dyDescent="0.25">
      <c r="A1561" s="278"/>
      <c r="B1561" s="100"/>
      <c r="C1561" s="137" t="s">
        <v>604</v>
      </c>
      <c r="D1561" s="101"/>
      <c r="E1561" s="102"/>
      <c r="F1561" s="103"/>
      <c r="G1561" s="279"/>
    </row>
    <row r="1562" spans="1:123" s="223" customFormat="1" ht="24" customHeight="1" x14ac:dyDescent="0.25">
      <c r="A1562" s="218" t="str">
        <f t="shared" ref="A1562:A1575" si="466">IFERROR(VLOOKUP(C1562,Tabla_Insumos,4,FALSE),"")</f>
        <v/>
      </c>
      <c r="B1562" s="216" t="str">
        <f>IFERROR(VLOOKUP(C1562,Tabla_Insumos,5,FALSE),"")</f>
        <v/>
      </c>
      <c r="C1562" s="217"/>
      <c r="D1562" s="218" t="str">
        <f t="shared" ref="D1562:D1575" si="467">IFERROR(VLOOKUP(C1562,Tabla_Insumos,2,FALSE),"")</f>
        <v/>
      </c>
      <c r="E1562" s="219"/>
      <c r="F1562" s="220">
        <f t="shared" ref="F1562:F1575" si="468">IFERROR(VLOOKUP(C1562,Tabla_Insumos,3,FALSE),0)</f>
        <v>0</v>
      </c>
      <c r="G1562" s="280">
        <f>ROUND(E1562*F1562,2)</f>
        <v>0</v>
      </c>
    </row>
    <row r="1563" spans="1:123" s="223" customFormat="1" ht="24" customHeight="1" x14ac:dyDescent="0.25">
      <c r="A1563" s="218" t="str">
        <f t="shared" si="466"/>
        <v/>
      </c>
      <c r="B1563" s="216" t="str">
        <f t="shared" ref="B1563:B1575" si="469">IFERROR(VLOOKUP(C1563,Tabla_Insumos,5,FALSE),"")</f>
        <v/>
      </c>
      <c r="C1563" s="217"/>
      <c r="D1563" s="218" t="str">
        <f t="shared" si="467"/>
        <v/>
      </c>
      <c r="E1563" s="219"/>
      <c r="F1563" s="220">
        <f t="shared" si="468"/>
        <v>0</v>
      </c>
      <c r="G1563" s="280">
        <f t="shared" ref="G1563:G1575" si="470">ROUND(E1563*F1563,2)</f>
        <v>0</v>
      </c>
    </row>
    <row r="1564" spans="1:123" s="223" customFormat="1" ht="24" customHeight="1" x14ac:dyDescent="0.25">
      <c r="A1564" s="218" t="str">
        <f t="shared" si="466"/>
        <v/>
      </c>
      <c r="B1564" s="216" t="str">
        <f t="shared" si="469"/>
        <v/>
      </c>
      <c r="C1564" s="217"/>
      <c r="D1564" s="218" t="str">
        <f t="shared" si="467"/>
        <v/>
      </c>
      <c r="E1564" s="219"/>
      <c r="F1564" s="220">
        <f t="shared" si="468"/>
        <v>0</v>
      </c>
      <c r="G1564" s="280">
        <f t="shared" si="470"/>
        <v>0</v>
      </c>
    </row>
    <row r="1565" spans="1:123" s="223" customFormat="1" ht="24" customHeight="1" x14ac:dyDescent="0.25">
      <c r="A1565" s="218" t="str">
        <f t="shared" si="466"/>
        <v/>
      </c>
      <c r="B1565" s="216" t="str">
        <f t="shared" si="469"/>
        <v/>
      </c>
      <c r="C1565" s="217"/>
      <c r="D1565" s="218" t="str">
        <f t="shared" si="467"/>
        <v/>
      </c>
      <c r="E1565" s="219"/>
      <c r="F1565" s="220">
        <f t="shared" si="468"/>
        <v>0</v>
      </c>
      <c r="G1565" s="280">
        <f t="shared" si="470"/>
        <v>0</v>
      </c>
    </row>
    <row r="1566" spans="1:123" s="223" customFormat="1" ht="24" customHeight="1" x14ac:dyDescent="0.25">
      <c r="A1566" s="218" t="str">
        <f t="shared" si="466"/>
        <v/>
      </c>
      <c r="B1566" s="216" t="str">
        <f t="shared" si="469"/>
        <v/>
      </c>
      <c r="C1566" s="217"/>
      <c r="D1566" s="218" t="str">
        <f t="shared" si="467"/>
        <v/>
      </c>
      <c r="E1566" s="219"/>
      <c r="F1566" s="220">
        <f t="shared" si="468"/>
        <v>0</v>
      </c>
      <c r="G1566" s="280">
        <f t="shared" si="470"/>
        <v>0</v>
      </c>
    </row>
    <row r="1567" spans="1:123" s="223" customFormat="1" ht="24" customHeight="1" x14ac:dyDescent="0.25">
      <c r="A1567" s="218" t="str">
        <f t="shared" si="466"/>
        <v/>
      </c>
      <c r="B1567" s="216" t="str">
        <f t="shared" si="469"/>
        <v/>
      </c>
      <c r="C1567" s="217"/>
      <c r="D1567" s="218" t="str">
        <f t="shared" si="467"/>
        <v/>
      </c>
      <c r="E1567" s="219"/>
      <c r="F1567" s="220">
        <f t="shared" si="468"/>
        <v>0</v>
      </c>
      <c r="G1567" s="280">
        <f t="shared" si="470"/>
        <v>0</v>
      </c>
    </row>
    <row r="1568" spans="1:123" s="223" customFormat="1" ht="24" customHeight="1" x14ac:dyDescent="0.25">
      <c r="A1568" s="218" t="str">
        <f t="shared" si="466"/>
        <v/>
      </c>
      <c r="B1568" s="216" t="str">
        <f t="shared" si="469"/>
        <v/>
      </c>
      <c r="C1568" s="217"/>
      <c r="D1568" s="218" t="str">
        <f t="shared" si="467"/>
        <v/>
      </c>
      <c r="E1568" s="219"/>
      <c r="F1568" s="220">
        <f t="shared" si="468"/>
        <v>0</v>
      </c>
      <c r="G1568" s="280">
        <f t="shared" si="470"/>
        <v>0</v>
      </c>
    </row>
    <row r="1569" spans="1:7" s="223" customFormat="1" ht="24" customHeight="1" x14ac:dyDescent="0.25">
      <c r="A1569" s="218" t="str">
        <f t="shared" si="466"/>
        <v/>
      </c>
      <c r="B1569" s="216" t="str">
        <f t="shared" si="469"/>
        <v/>
      </c>
      <c r="C1569" s="217"/>
      <c r="D1569" s="218" t="str">
        <f t="shared" si="467"/>
        <v/>
      </c>
      <c r="E1569" s="219"/>
      <c r="F1569" s="220">
        <f t="shared" si="468"/>
        <v>0</v>
      </c>
      <c r="G1569" s="280">
        <f t="shared" si="470"/>
        <v>0</v>
      </c>
    </row>
    <row r="1570" spans="1:7" s="223" customFormat="1" ht="24" customHeight="1" x14ac:dyDescent="0.25">
      <c r="A1570" s="218" t="str">
        <f t="shared" si="466"/>
        <v/>
      </c>
      <c r="B1570" s="216" t="str">
        <f t="shared" si="469"/>
        <v/>
      </c>
      <c r="C1570" s="217"/>
      <c r="D1570" s="218" t="str">
        <f t="shared" si="467"/>
        <v/>
      </c>
      <c r="E1570" s="219"/>
      <c r="F1570" s="220">
        <f t="shared" si="468"/>
        <v>0</v>
      </c>
      <c r="G1570" s="280">
        <f t="shared" si="470"/>
        <v>0</v>
      </c>
    </row>
    <row r="1571" spans="1:7" s="223" customFormat="1" ht="24" customHeight="1" x14ac:dyDescent="0.25">
      <c r="A1571" s="218" t="str">
        <f t="shared" si="466"/>
        <v/>
      </c>
      <c r="B1571" s="216" t="str">
        <f t="shared" si="469"/>
        <v/>
      </c>
      <c r="C1571" s="217"/>
      <c r="D1571" s="218" t="str">
        <f t="shared" si="467"/>
        <v/>
      </c>
      <c r="E1571" s="219"/>
      <c r="F1571" s="220">
        <f t="shared" si="468"/>
        <v>0</v>
      </c>
      <c r="G1571" s="280">
        <f t="shared" si="470"/>
        <v>0</v>
      </c>
    </row>
    <row r="1572" spans="1:7" s="223" customFormat="1" ht="24" customHeight="1" x14ac:dyDescent="0.25">
      <c r="A1572" s="218" t="str">
        <f t="shared" si="466"/>
        <v/>
      </c>
      <c r="B1572" s="216" t="str">
        <f t="shared" si="469"/>
        <v/>
      </c>
      <c r="C1572" s="217"/>
      <c r="D1572" s="218" t="str">
        <f t="shared" si="467"/>
        <v/>
      </c>
      <c r="E1572" s="219"/>
      <c r="F1572" s="220">
        <f t="shared" si="468"/>
        <v>0</v>
      </c>
      <c r="G1572" s="280">
        <f t="shared" si="470"/>
        <v>0</v>
      </c>
    </row>
    <row r="1573" spans="1:7" s="223" customFormat="1" ht="24" customHeight="1" x14ac:dyDescent="0.25">
      <c r="A1573" s="218" t="str">
        <f t="shared" si="466"/>
        <v/>
      </c>
      <c r="B1573" s="216" t="str">
        <f t="shared" si="469"/>
        <v/>
      </c>
      <c r="C1573" s="217"/>
      <c r="D1573" s="218" t="str">
        <f t="shared" si="467"/>
        <v/>
      </c>
      <c r="E1573" s="219"/>
      <c r="F1573" s="220">
        <f t="shared" si="468"/>
        <v>0</v>
      </c>
      <c r="G1573" s="280">
        <f t="shared" si="470"/>
        <v>0</v>
      </c>
    </row>
    <row r="1574" spans="1:7" s="223" customFormat="1" ht="24" customHeight="1" x14ac:dyDescent="0.25">
      <c r="A1574" s="218" t="str">
        <f t="shared" si="466"/>
        <v/>
      </c>
      <c r="B1574" s="216" t="str">
        <f t="shared" si="469"/>
        <v/>
      </c>
      <c r="C1574" s="217"/>
      <c r="D1574" s="218" t="str">
        <f t="shared" si="467"/>
        <v/>
      </c>
      <c r="E1574" s="219"/>
      <c r="F1574" s="220">
        <f t="shared" si="468"/>
        <v>0</v>
      </c>
      <c r="G1574" s="280">
        <f t="shared" si="470"/>
        <v>0</v>
      </c>
    </row>
    <row r="1575" spans="1:7" s="223" customFormat="1" ht="24" customHeight="1" x14ac:dyDescent="0.25">
      <c r="A1575" s="218" t="str">
        <f t="shared" si="466"/>
        <v/>
      </c>
      <c r="B1575" s="216" t="str">
        <f t="shared" si="469"/>
        <v/>
      </c>
      <c r="C1575" s="217"/>
      <c r="D1575" s="218" t="str">
        <f t="shared" si="467"/>
        <v/>
      </c>
      <c r="E1575" s="219"/>
      <c r="F1575" s="221">
        <f t="shared" si="468"/>
        <v>0</v>
      </c>
      <c r="G1575" s="280">
        <f t="shared" si="470"/>
        <v>0</v>
      </c>
    </row>
    <row r="1576" spans="1:7" ht="24" customHeight="1" x14ac:dyDescent="0.25">
      <c r="A1576" s="281"/>
      <c r="D1576" s="94"/>
      <c r="E1576" s="95"/>
      <c r="F1576" s="267" t="s">
        <v>31</v>
      </c>
      <c r="G1576" s="282">
        <f>SUBTOTAL(9,G1562:G1575)</f>
        <v>0</v>
      </c>
    </row>
    <row r="1577" spans="1:7" ht="24" customHeight="1" x14ac:dyDescent="0.25">
      <c r="A1577" s="281"/>
      <c r="C1577" s="104" t="s">
        <v>605</v>
      </c>
      <c r="D1577" s="94"/>
      <c r="E1577" s="95"/>
      <c r="G1577" s="283"/>
    </row>
    <row r="1578" spans="1:7" s="223" customFormat="1" ht="24" customHeight="1" x14ac:dyDescent="0.25">
      <c r="A1578" s="218" t="str">
        <f t="shared" ref="A1578:A1585" si="471">IFERROR(VLOOKUP(C1578,Tabla_Insumos,4,FALSE),"")</f>
        <v/>
      </c>
      <c r="B1578" s="216">
        <f t="shared" ref="B1578:B1585" si="472">IFERROR(VLOOKUP(A1578,Tabla_Indices,5,FALSE),"")</f>
        <v>0</v>
      </c>
      <c r="C1578" s="217"/>
      <c r="D1578" s="218" t="str">
        <f t="shared" ref="D1578:D1585" si="473">IFERROR(VLOOKUP(C1578,Tabla_Insumos,2,FALSE),"")</f>
        <v/>
      </c>
      <c r="E1578" s="219"/>
      <c r="F1578" s="222">
        <f t="shared" ref="F1578:F1585" si="474">IFERROR(VLOOKUP(C1578,Tabla_Insumos,3,FALSE),0)</f>
        <v>0</v>
      </c>
      <c r="G1578" s="280">
        <f>ROUND(E1578*F1578,2)</f>
        <v>0</v>
      </c>
    </row>
    <row r="1579" spans="1:7" s="223" customFormat="1" ht="24" customHeight="1" x14ac:dyDescent="0.25">
      <c r="A1579" s="218" t="str">
        <f t="shared" si="471"/>
        <v/>
      </c>
      <c r="B1579" s="216">
        <f t="shared" si="472"/>
        <v>0</v>
      </c>
      <c r="C1579" s="217"/>
      <c r="D1579" s="218" t="str">
        <f t="shared" si="473"/>
        <v/>
      </c>
      <c r="E1579" s="219"/>
      <c r="F1579" s="222">
        <f t="shared" si="474"/>
        <v>0</v>
      </c>
      <c r="G1579" s="280">
        <f>ROUND(E1579*F1579,2)</f>
        <v>0</v>
      </c>
    </row>
    <row r="1580" spans="1:7" s="223" customFormat="1" ht="24" customHeight="1" x14ac:dyDescent="0.25">
      <c r="A1580" s="218" t="str">
        <f t="shared" si="471"/>
        <v/>
      </c>
      <c r="B1580" s="216">
        <f t="shared" si="472"/>
        <v>0</v>
      </c>
      <c r="C1580" s="217"/>
      <c r="D1580" s="218" t="str">
        <f t="shared" si="473"/>
        <v/>
      </c>
      <c r="E1580" s="219"/>
      <c r="F1580" s="222">
        <f t="shared" si="474"/>
        <v>0</v>
      </c>
      <c r="G1580" s="280">
        <f t="shared" ref="G1580:G1585" si="475">ROUND(E1580*F1580,2)</f>
        <v>0</v>
      </c>
    </row>
    <row r="1581" spans="1:7" s="223" customFormat="1" ht="24" customHeight="1" x14ac:dyDescent="0.25">
      <c r="A1581" s="218" t="str">
        <f t="shared" si="471"/>
        <v/>
      </c>
      <c r="B1581" s="216">
        <f t="shared" si="472"/>
        <v>0</v>
      </c>
      <c r="C1581" s="217"/>
      <c r="D1581" s="218" t="str">
        <f t="shared" si="473"/>
        <v/>
      </c>
      <c r="E1581" s="219"/>
      <c r="F1581" s="222">
        <f t="shared" si="474"/>
        <v>0</v>
      </c>
      <c r="G1581" s="280">
        <f t="shared" si="475"/>
        <v>0</v>
      </c>
    </row>
    <row r="1582" spans="1:7" s="223" customFormat="1" ht="24" customHeight="1" x14ac:dyDescent="0.25">
      <c r="A1582" s="218" t="str">
        <f t="shared" si="471"/>
        <v/>
      </c>
      <c r="B1582" s="216">
        <f t="shared" si="472"/>
        <v>0</v>
      </c>
      <c r="C1582" s="217"/>
      <c r="D1582" s="218" t="str">
        <f t="shared" si="473"/>
        <v/>
      </c>
      <c r="E1582" s="219"/>
      <c r="F1582" s="220">
        <f t="shared" si="474"/>
        <v>0</v>
      </c>
      <c r="G1582" s="280">
        <f t="shared" si="475"/>
        <v>0</v>
      </c>
    </row>
    <row r="1583" spans="1:7" s="223" customFormat="1" ht="24" customHeight="1" x14ac:dyDescent="0.25">
      <c r="A1583" s="218" t="str">
        <f t="shared" si="471"/>
        <v/>
      </c>
      <c r="B1583" s="216">
        <f t="shared" si="472"/>
        <v>0</v>
      </c>
      <c r="C1583" s="217"/>
      <c r="D1583" s="218" t="str">
        <f t="shared" si="473"/>
        <v/>
      </c>
      <c r="E1583" s="219"/>
      <c r="F1583" s="220">
        <f t="shared" si="474"/>
        <v>0</v>
      </c>
      <c r="G1583" s="280">
        <f t="shared" si="475"/>
        <v>0</v>
      </c>
    </row>
    <row r="1584" spans="1:7" s="223" customFormat="1" ht="24" customHeight="1" x14ac:dyDescent="0.25">
      <c r="A1584" s="218" t="str">
        <f t="shared" si="471"/>
        <v/>
      </c>
      <c r="B1584" s="216">
        <f t="shared" si="472"/>
        <v>0</v>
      </c>
      <c r="C1584" s="217"/>
      <c r="D1584" s="218" t="str">
        <f t="shared" si="473"/>
        <v/>
      </c>
      <c r="E1584" s="219"/>
      <c r="F1584" s="220">
        <f t="shared" si="474"/>
        <v>0</v>
      </c>
      <c r="G1584" s="280">
        <f t="shared" si="475"/>
        <v>0</v>
      </c>
    </row>
    <row r="1585" spans="1:7" s="223" customFormat="1" ht="24" customHeight="1" x14ac:dyDescent="0.25">
      <c r="A1585" s="218" t="str">
        <f t="shared" si="471"/>
        <v/>
      </c>
      <c r="B1585" s="216">
        <f t="shared" si="472"/>
        <v>0</v>
      </c>
      <c r="C1585" s="217"/>
      <c r="D1585" s="218" t="str">
        <f t="shared" si="473"/>
        <v/>
      </c>
      <c r="E1585" s="219"/>
      <c r="F1585" s="220">
        <f t="shared" si="474"/>
        <v>0</v>
      </c>
      <c r="G1585" s="280">
        <f t="shared" si="475"/>
        <v>0</v>
      </c>
    </row>
    <row r="1586" spans="1:7" ht="24" customHeight="1" x14ac:dyDescent="0.25">
      <c r="A1586" s="281"/>
      <c r="D1586" s="94"/>
      <c r="E1586" s="95"/>
      <c r="F1586" s="267" t="s">
        <v>32</v>
      </c>
      <c r="G1586" s="282">
        <f>SUBTOTAL(9,G1578:G1585)</f>
        <v>0</v>
      </c>
    </row>
    <row r="1587" spans="1:7" ht="24" customHeight="1" x14ac:dyDescent="0.25">
      <c r="A1587" s="281"/>
      <c r="C1587" s="104" t="s">
        <v>606</v>
      </c>
      <c r="D1587" s="94"/>
      <c r="E1587" s="95"/>
      <c r="G1587" s="283"/>
    </row>
    <row r="1588" spans="1:7" s="223" customFormat="1" ht="24" customHeight="1" x14ac:dyDescent="0.25">
      <c r="A1588" s="218" t="str">
        <f t="shared" ref="A1588:A1596" si="476">IFERROR(VLOOKUP(C1588,Tabla_Insumos,4,FALSE),"")</f>
        <v/>
      </c>
      <c r="B1588" s="216" t="str">
        <f t="shared" ref="B1588:B1596" si="477">IFERROR(VLOOKUP(C1588,Tabla_Insumos,5,FALSE),"")</f>
        <v/>
      </c>
      <c r="C1588" s="217"/>
      <c r="D1588" s="218" t="str">
        <f t="shared" ref="D1588:D1596" si="478">IFERROR(VLOOKUP(C1588,Tabla_Insumos,2,FALSE),"")</f>
        <v/>
      </c>
      <c r="E1588" s="219"/>
      <c r="F1588" s="220">
        <f t="shared" ref="F1588:F1596" si="479">IFERROR(VLOOKUP(C1588,Tabla_Insumos,3,FALSE),0)</f>
        <v>0</v>
      </c>
      <c r="G1588" s="280">
        <f t="shared" ref="G1588:G1596" si="480">ROUND(E1588*F1588,2)</f>
        <v>0</v>
      </c>
    </row>
    <row r="1589" spans="1:7" s="223" customFormat="1" ht="24" customHeight="1" x14ac:dyDescent="0.25">
      <c r="A1589" s="218" t="str">
        <f t="shared" si="476"/>
        <v/>
      </c>
      <c r="B1589" s="216" t="str">
        <f t="shared" si="477"/>
        <v/>
      </c>
      <c r="C1589" s="217"/>
      <c r="D1589" s="218" t="str">
        <f t="shared" si="478"/>
        <v/>
      </c>
      <c r="E1589" s="219"/>
      <c r="F1589" s="220">
        <f t="shared" si="479"/>
        <v>0</v>
      </c>
      <c r="G1589" s="280">
        <f t="shared" si="480"/>
        <v>0</v>
      </c>
    </row>
    <row r="1590" spans="1:7" s="223" customFormat="1" ht="24" customHeight="1" x14ac:dyDescent="0.25">
      <c r="A1590" s="218" t="str">
        <f t="shared" si="476"/>
        <v/>
      </c>
      <c r="B1590" s="216" t="str">
        <f t="shared" si="477"/>
        <v/>
      </c>
      <c r="C1590" s="217"/>
      <c r="D1590" s="218" t="str">
        <f t="shared" si="478"/>
        <v/>
      </c>
      <c r="E1590" s="219"/>
      <c r="F1590" s="220">
        <f t="shared" si="479"/>
        <v>0</v>
      </c>
      <c r="G1590" s="280">
        <f t="shared" si="480"/>
        <v>0</v>
      </c>
    </row>
    <row r="1591" spans="1:7" s="223" customFormat="1" ht="24" customHeight="1" x14ac:dyDescent="0.25">
      <c r="A1591" s="218" t="str">
        <f t="shared" si="476"/>
        <v/>
      </c>
      <c r="B1591" s="216" t="str">
        <f t="shared" si="477"/>
        <v/>
      </c>
      <c r="C1591" s="217"/>
      <c r="D1591" s="218" t="str">
        <f t="shared" si="478"/>
        <v/>
      </c>
      <c r="E1591" s="219"/>
      <c r="F1591" s="220">
        <f t="shared" si="479"/>
        <v>0</v>
      </c>
      <c r="G1591" s="280">
        <f t="shared" si="480"/>
        <v>0</v>
      </c>
    </row>
    <row r="1592" spans="1:7" s="223" customFormat="1" ht="24" customHeight="1" x14ac:dyDescent="0.25">
      <c r="A1592" s="218" t="str">
        <f t="shared" si="476"/>
        <v/>
      </c>
      <c r="B1592" s="216" t="str">
        <f t="shared" si="477"/>
        <v/>
      </c>
      <c r="C1592" s="217"/>
      <c r="D1592" s="218" t="str">
        <f t="shared" si="478"/>
        <v/>
      </c>
      <c r="E1592" s="219"/>
      <c r="F1592" s="220">
        <f t="shared" si="479"/>
        <v>0</v>
      </c>
      <c r="G1592" s="280">
        <f t="shared" si="480"/>
        <v>0</v>
      </c>
    </row>
    <row r="1593" spans="1:7" s="223" customFormat="1" ht="24" customHeight="1" x14ac:dyDescent="0.25">
      <c r="A1593" s="218" t="str">
        <f t="shared" si="476"/>
        <v/>
      </c>
      <c r="B1593" s="216" t="str">
        <f t="shared" si="477"/>
        <v/>
      </c>
      <c r="C1593" s="217"/>
      <c r="D1593" s="218" t="str">
        <f t="shared" si="478"/>
        <v/>
      </c>
      <c r="E1593" s="219"/>
      <c r="F1593" s="220">
        <f t="shared" si="479"/>
        <v>0</v>
      </c>
      <c r="G1593" s="280">
        <f t="shared" si="480"/>
        <v>0</v>
      </c>
    </row>
    <row r="1594" spans="1:7" s="223" customFormat="1" ht="24" customHeight="1" x14ac:dyDescent="0.25">
      <c r="A1594" s="218" t="str">
        <f t="shared" si="476"/>
        <v/>
      </c>
      <c r="B1594" s="216" t="str">
        <f t="shared" si="477"/>
        <v/>
      </c>
      <c r="C1594" s="217"/>
      <c r="D1594" s="218" t="str">
        <f t="shared" si="478"/>
        <v/>
      </c>
      <c r="E1594" s="219"/>
      <c r="F1594" s="220">
        <f t="shared" si="479"/>
        <v>0</v>
      </c>
      <c r="G1594" s="280">
        <f t="shared" si="480"/>
        <v>0</v>
      </c>
    </row>
    <row r="1595" spans="1:7" s="223" customFormat="1" ht="24" customHeight="1" x14ac:dyDescent="0.25">
      <c r="A1595" s="218" t="str">
        <f t="shared" si="476"/>
        <v/>
      </c>
      <c r="B1595" s="216" t="str">
        <f t="shared" si="477"/>
        <v/>
      </c>
      <c r="C1595" s="217"/>
      <c r="D1595" s="218" t="str">
        <f t="shared" si="478"/>
        <v/>
      </c>
      <c r="E1595" s="219"/>
      <c r="F1595" s="220">
        <f t="shared" si="479"/>
        <v>0</v>
      </c>
      <c r="G1595" s="280">
        <f t="shared" si="480"/>
        <v>0</v>
      </c>
    </row>
    <row r="1596" spans="1:7" s="223" customFormat="1" ht="24" customHeight="1" x14ac:dyDescent="0.25">
      <c r="A1596" s="218" t="str">
        <f t="shared" si="476"/>
        <v/>
      </c>
      <c r="B1596" s="216" t="str">
        <f t="shared" si="477"/>
        <v/>
      </c>
      <c r="C1596" s="217"/>
      <c r="D1596" s="218" t="str">
        <f t="shared" si="478"/>
        <v/>
      </c>
      <c r="E1596" s="219"/>
      <c r="F1596" s="220">
        <f t="shared" si="479"/>
        <v>0</v>
      </c>
      <c r="G1596" s="280">
        <f t="shared" si="480"/>
        <v>0</v>
      </c>
    </row>
    <row r="1597" spans="1:7" ht="24" customHeight="1" x14ac:dyDescent="0.25">
      <c r="A1597" s="284"/>
      <c r="B1597" s="94"/>
      <c r="D1597" s="94"/>
      <c r="E1597" s="95"/>
      <c r="F1597" s="267" t="s">
        <v>33</v>
      </c>
      <c r="G1597" s="282">
        <f>SUBTOTAL(9,G1588:G1596)</f>
        <v>0</v>
      </c>
    </row>
    <row r="1598" spans="1:7" ht="24" customHeight="1" x14ac:dyDescent="0.25">
      <c r="A1598" s="285"/>
      <c r="B1598" s="94"/>
      <c r="D1598" s="94"/>
      <c r="E1598" s="95"/>
      <c r="G1598" s="283"/>
    </row>
    <row r="1599" spans="1:7" ht="24" customHeight="1" x14ac:dyDescent="0.25">
      <c r="A1599" s="286" t="str">
        <f>B1557</f>
        <v>7.1.5</v>
      </c>
      <c r="B1599" s="287" t="str">
        <f>C1557</f>
        <v>Hormigones para vigas de arriostramiento</v>
      </c>
      <c r="C1599" s="101"/>
      <c r="D1599" s="101" t="s">
        <v>34</v>
      </c>
      <c r="E1599" s="102"/>
      <c r="F1599" s="289" t="s">
        <v>35</v>
      </c>
      <c r="G1599" s="288">
        <f>SUBTOTAL(9,G1562:G1598)</f>
        <v>0</v>
      </c>
    </row>
    <row r="1601" spans="1:123" ht="24" customHeight="1" x14ac:dyDescent="0.25">
      <c r="A1601" s="268" t="s">
        <v>37</v>
      </c>
      <c r="B1601" s="269"/>
      <c r="C1601" s="269"/>
      <c r="D1601" s="269"/>
      <c r="E1601" s="269"/>
      <c r="F1601" s="269"/>
      <c r="G1601" s="270"/>
    </row>
    <row r="1602" spans="1:123" ht="24" customHeight="1" x14ac:dyDescent="0.25">
      <c r="A1602" s="271" t="s">
        <v>602</v>
      </c>
      <c r="B1602" s="90" t="str">
        <f>Comitente</f>
        <v>SUBSECRETARIA DE ARQUITECTURA</v>
      </c>
      <c r="C1602" s="86"/>
      <c r="D1602" s="91"/>
      <c r="E1602" s="91"/>
      <c r="F1602" s="92"/>
      <c r="G1602" s="272"/>
    </row>
    <row r="1603" spans="1:123" ht="24" customHeight="1" x14ac:dyDescent="0.25">
      <c r="A1603" s="271" t="s">
        <v>603</v>
      </c>
      <c r="B1603" s="90">
        <f>Contratista</f>
        <v>0</v>
      </c>
      <c r="C1603" s="87"/>
      <c r="D1603" s="87"/>
      <c r="E1603" s="87"/>
      <c r="F1603" s="93"/>
      <c r="G1603" s="273"/>
    </row>
    <row r="1604" spans="1:123" ht="24" customHeight="1" x14ac:dyDescent="0.25">
      <c r="A1604" s="271" t="s">
        <v>24</v>
      </c>
      <c r="B1604" s="90" t="str">
        <f>Obra</f>
        <v>PERFORACION DE POZO DE AGUA Y CONST. DE SALA DE BOMBA ESC. AGROIND. 25 DE MAYO</v>
      </c>
      <c r="C1604" s="87"/>
      <c r="D1604" s="87"/>
      <c r="E1604" s="87"/>
      <c r="F1604" s="93" t="s">
        <v>38</v>
      </c>
      <c r="G1604" s="274">
        <f>Fecha_Base</f>
        <v>0</v>
      </c>
    </row>
    <row r="1605" spans="1:123" ht="24" customHeight="1" x14ac:dyDescent="0.25">
      <c r="A1605" s="275" t="s">
        <v>601</v>
      </c>
      <c r="B1605" s="88" t="str">
        <f>Ubicación</f>
        <v>Calle San Martin s/n - 25 de Mayo</v>
      </c>
      <c r="C1605" s="88"/>
      <c r="D1605" s="94"/>
      <c r="E1605" s="95"/>
      <c r="G1605" s="276"/>
    </row>
    <row r="1606" spans="1:123" ht="24" customHeight="1" x14ac:dyDescent="0.25">
      <c r="A1606" s="275" t="s">
        <v>39</v>
      </c>
      <c r="B1606" s="97">
        <f>IFERROR(VALUE(LEFT(B1607,FIND(".",B1607)-1)),"")</f>
        <v>7</v>
      </c>
      <c r="C1606" s="89" t="str">
        <f>IFERROR(VLOOKUP(B1606,Tabla_CyP,2,FALSE),"")</f>
        <v/>
      </c>
      <c r="E1606" s="95"/>
      <c r="G1606" s="276"/>
    </row>
    <row r="1607" spans="1:123" ht="24" customHeight="1" x14ac:dyDescent="0.25">
      <c r="A1607" s="275" t="s">
        <v>25</v>
      </c>
      <c r="B1607" s="98" t="str">
        <f>IFERROR(VLOOKUP(COUNTIF($A$1:A1607,"ANALISIS DE PRECIOS"),Tabla_NumeroItem,2,FALSE),"")</f>
        <v>7.1.6</v>
      </c>
      <c r="C1607" s="89" t="str">
        <f>IFERROR(VLOOKUP(B1607,Tabla_CyP,2,FALSE),"")</f>
        <v>Hormigones para columnas de carga</v>
      </c>
      <c r="D1607" s="94"/>
      <c r="E1607" s="95"/>
      <c r="F1607" s="93" t="s">
        <v>26</v>
      </c>
      <c r="G1607" s="277" t="str">
        <f>IFERROR(VLOOKUP(B1607,Tabla_CyP,4,FALSE),"")</f>
        <v>m3</v>
      </c>
    </row>
    <row r="1608" spans="1:123" ht="24" customHeight="1" x14ac:dyDescent="0.25">
      <c r="A1608" s="275"/>
      <c r="B1608" s="88"/>
      <c r="D1608" s="94"/>
      <c r="E1608" s="95"/>
      <c r="G1608" s="276"/>
    </row>
    <row r="1609" spans="1:123" ht="24" customHeight="1" x14ac:dyDescent="0.25">
      <c r="A1609" s="338" t="s">
        <v>507</v>
      </c>
      <c r="B1609" s="339"/>
      <c r="C1609" s="340" t="s">
        <v>0</v>
      </c>
      <c r="D1609" s="340" t="s">
        <v>27</v>
      </c>
      <c r="E1609" s="342" t="s">
        <v>28</v>
      </c>
      <c r="F1609" s="344" t="s">
        <v>29</v>
      </c>
      <c r="G1609" s="344" t="s">
        <v>30</v>
      </c>
    </row>
    <row r="1610" spans="1:123" s="94" customFormat="1" ht="24" customHeight="1" x14ac:dyDescent="0.25">
      <c r="A1610" s="99" t="s">
        <v>508</v>
      </c>
      <c r="B1610" s="99" t="s">
        <v>509</v>
      </c>
      <c r="C1610" s="341"/>
      <c r="D1610" s="341"/>
      <c r="E1610" s="343"/>
      <c r="F1610" s="345"/>
      <c r="G1610" s="345"/>
      <c r="H1610" s="224"/>
      <c r="I1610" s="224"/>
      <c r="J1610" s="224"/>
      <c r="K1610" s="224"/>
      <c r="L1610" s="224"/>
      <c r="M1610" s="224"/>
      <c r="N1610" s="224"/>
      <c r="O1610" s="224"/>
      <c r="P1610" s="224"/>
      <c r="Q1610" s="224"/>
      <c r="R1610" s="224"/>
      <c r="S1610" s="224"/>
      <c r="T1610" s="224"/>
      <c r="U1610" s="224"/>
      <c r="V1610" s="224"/>
      <c r="W1610" s="224"/>
      <c r="X1610" s="224"/>
      <c r="Y1610" s="224"/>
      <c r="Z1610" s="224"/>
      <c r="AA1610" s="224"/>
      <c r="AB1610" s="224"/>
      <c r="AC1610" s="224"/>
      <c r="AD1610" s="224"/>
      <c r="AE1610" s="224"/>
      <c r="AF1610" s="224"/>
      <c r="AG1610" s="224"/>
      <c r="AH1610" s="224"/>
      <c r="AI1610" s="224"/>
      <c r="AJ1610" s="224"/>
      <c r="AK1610" s="224"/>
      <c r="AL1610" s="224"/>
      <c r="AM1610" s="224"/>
      <c r="AN1610" s="224"/>
      <c r="AO1610" s="224"/>
      <c r="AP1610" s="224"/>
      <c r="AQ1610" s="224"/>
      <c r="AR1610" s="224"/>
      <c r="AS1610" s="224"/>
      <c r="AT1610" s="224"/>
      <c r="AU1610" s="224"/>
      <c r="AV1610" s="224"/>
      <c r="AW1610" s="224"/>
      <c r="AX1610" s="224"/>
      <c r="AY1610" s="224"/>
      <c r="AZ1610" s="224"/>
      <c r="BA1610" s="224"/>
      <c r="BB1610" s="224"/>
      <c r="BC1610" s="224"/>
      <c r="BD1610" s="224"/>
      <c r="BE1610" s="224"/>
      <c r="BF1610" s="224"/>
      <c r="BG1610" s="224"/>
      <c r="BH1610" s="224"/>
      <c r="BI1610" s="224"/>
      <c r="BJ1610" s="224"/>
      <c r="BK1610" s="224"/>
      <c r="BL1610" s="224"/>
      <c r="BM1610" s="224"/>
      <c r="BN1610" s="224"/>
      <c r="BO1610" s="224"/>
      <c r="BP1610" s="224"/>
      <c r="BQ1610" s="224"/>
      <c r="BR1610" s="224"/>
      <c r="BS1610" s="224"/>
      <c r="BT1610" s="224"/>
      <c r="BU1610" s="224"/>
      <c r="BV1610" s="224"/>
      <c r="BW1610" s="224"/>
      <c r="BX1610" s="224"/>
      <c r="BY1610" s="224"/>
      <c r="BZ1610" s="224"/>
      <c r="CA1610" s="224"/>
      <c r="CB1610" s="224"/>
      <c r="CC1610" s="224"/>
      <c r="CD1610" s="224"/>
      <c r="CE1610" s="224"/>
      <c r="CF1610" s="224"/>
      <c r="CG1610" s="224"/>
      <c r="CH1610" s="224"/>
      <c r="CI1610" s="224"/>
      <c r="CJ1610" s="224"/>
      <c r="CK1610" s="224"/>
      <c r="CL1610" s="224"/>
      <c r="CM1610" s="224"/>
      <c r="CN1610" s="224"/>
      <c r="CO1610" s="224"/>
      <c r="CP1610" s="224"/>
      <c r="CQ1610" s="224"/>
      <c r="CR1610" s="224"/>
      <c r="CS1610" s="224"/>
      <c r="CT1610" s="224"/>
      <c r="CU1610" s="224"/>
      <c r="CV1610" s="224"/>
      <c r="CW1610" s="224"/>
      <c r="CX1610" s="224"/>
      <c r="CY1610" s="224"/>
      <c r="CZ1610" s="224"/>
      <c r="DA1610" s="224"/>
      <c r="DB1610" s="224"/>
      <c r="DC1610" s="224"/>
      <c r="DD1610" s="224"/>
      <c r="DE1610" s="224"/>
      <c r="DF1610" s="224"/>
      <c r="DG1610" s="224"/>
      <c r="DH1610" s="224"/>
      <c r="DI1610" s="224"/>
      <c r="DJ1610" s="224"/>
      <c r="DK1610" s="224"/>
      <c r="DL1610" s="224"/>
      <c r="DM1610" s="224"/>
      <c r="DN1610" s="224"/>
      <c r="DO1610" s="224"/>
      <c r="DP1610" s="224"/>
      <c r="DQ1610" s="224"/>
      <c r="DR1610" s="224"/>
      <c r="DS1610" s="224"/>
    </row>
    <row r="1611" spans="1:123" ht="24" customHeight="1" x14ac:dyDescent="0.25">
      <c r="A1611" s="278"/>
      <c r="B1611" s="100"/>
      <c r="C1611" s="137" t="s">
        <v>604</v>
      </c>
      <c r="D1611" s="101"/>
      <c r="E1611" s="102"/>
      <c r="F1611" s="103"/>
      <c r="G1611" s="279"/>
    </row>
    <row r="1612" spans="1:123" s="223" customFormat="1" ht="24" customHeight="1" x14ac:dyDescent="0.25">
      <c r="A1612" s="218" t="str">
        <f t="shared" ref="A1612:A1625" si="481">IFERROR(VLOOKUP(C1612,Tabla_Insumos,4,FALSE),"")</f>
        <v/>
      </c>
      <c r="B1612" s="216" t="str">
        <f>IFERROR(VLOOKUP(C1612,Tabla_Insumos,5,FALSE),"")</f>
        <v/>
      </c>
      <c r="C1612" s="217"/>
      <c r="D1612" s="218" t="str">
        <f t="shared" ref="D1612:D1625" si="482">IFERROR(VLOOKUP(C1612,Tabla_Insumos,2,FALSE),"")</f>
        <v/>
      </c>
      <c r="E1612" s="219"/>
      <c r="F1612" s="220">
        <f t="shared" ref="F1612:F1625" si="483">IFERROR(VLOOKUP(C1612,Tabla_Insumos,3,FALSE),0)</f>
        <v>0</v>
      </c>
      <c r="G1612" s="280">
        <f>ROUND(E1612*F1612,2)</f>
        <v>0</v>
      </c>
    </row>
    <row r="1613" spans="1:123" s="223" customFormat="1" ht="24" customHeight="1" x14ac:dyDescent="0.25">
      <c r="A1613" s="218" t="str">
        <f t="shared" si="481"/>
        <v/>
      </c>
      <c r="B1613" s="216" t="str">
        <f t="shared" ref="B1613:B1625" si="484">IFERROR(VLOOKUP(C1613,Tabla_Insumos,5,FALSE),"")</f>
        <v/>
      </c>
      <c r="C1613" s="217"/>
      <c r="D1613" s="218" t="str">
        <f t="shared" si="482"/>
        <v/>
      </c>
      <c r="E1613" s="219"/>
      <c r="F1613" s="220">
        <f t="shared" si="483"/>
        <v>0</v>
      </c>
      <c r="G1613" s="280">
        <f t="shared" ref="G1613:G1625" si="485">ROUND(E1613*F1613,2)</f>
        <v>0</v>
      </c>
    </row>
    <row r="1614" spans="1:123" s="223" customFormat="1" ht="24" customHeight="1" x14ac:dyDescent="0.25">
      <c r="A1614" s="218" t="str">
        <f t="shared" si="481"/>
        <v/>
      </c>
      <c r="B1614" s="216" t="str">
        <f t="shared" si="484"/>
        <v/>
      </c>
      <c r="C1614" s="217"/>
      <c r="D1614" s="218" t="str">
        <f t="shared" si="482"/>
        <v/>
      </c>
      <c r="E1614" s="219"/>
      <c r="F1614" s="220">
        <f t="shared" si="483"/>
        <v>0</v>
      </c>
      <c r="G1614" s="280">
        <f t="shared" si="485"/>
        <v>0</v>
      </c>
    </row>
    <row r="1615" spans="1:123" s="223" customFormat="1" ht="24" customHeight="1" x14ac:dyDescent="0.25">
      <c r="A1615" s="218" t="str">
        <f t="shared" si="481"/>
        <v/>
      </c>
      <c r="B1615" s="216" t="str">
        <f t="shared" si="484"/>
        <v/>
      </c>
      <c r="C1615" s="217"/>
      <c r="D1615" s="218" t="str">
        <f t="shared" si="482"/>
        <v/>
      </c>
      <c r="E1615" s="219"/>
      <c r="F1615" s="220">
        <f t="shared" si="483"/>
        <v>0</v>
      </c>
      <c r="G1615" s="280">
        <f t="shared" si="485"/>
        <v>0</v>
      </c>
    </row>
    <row r="1616" spans="1:123" s="223" customFormat="1" ht="24" customHeight="1" x14ac:dyDescent="0.25">
      <c r="A1616" s="218" t="str">
        <f t="shared" si="481"/>
        <v/>
      </c>
      <c r="B1616" s="216" t="str">
        <f t="shared" si="484"/>
        <v/>
      </c>
      <c r="C1616" s="217"/>
      <c r="D1616" s="218" t="str">
        <f t="shared" si="482"/>
        <v/>
      </c>
      <c r="E1616" s="219"/>
      <c r="F1616" s="220">
        <f t="shared" si="483"/>
        <v>0</v>
      </c>
      <c r="G1616" s="280">
        <f t="shared" si="485"/>
        <v>0</v>
      </c>
    </row>
    <row r="1617" spans="1:7" s="223" customFormat="1" ht="24" customHeight="1" x14ac:dyDescent="0.25">
      <c r="A1617" s="218" t="str">
        <f t="shared" si="481"/>
        <v/>
      </c>
      <c r="B1617" s="216" t="str">
        <f t="shared" si="484"/>
        <v/>
      </c>
      <c r="C1617" s="217"/>
      <c r="D1617" s="218" t="str">
        <f t="shared" si="482"/>
        <v/>
      </c>
      <c r="E1617" s="219"/>
      <c r="F1617" s="220">
        <f t="shared" si="483"/>
        <v>0</v>
      </c>
      <c r="G1617" s="280">
        <f t="shared" si="485"/>
        <v>0</v>
      </c>
    </row>
    <row r="1618" spans="1:7" s="223" customFormat="1" ht="24" customHeight="1" x14ac:dyDescent="0.25">
      <c r="A1618" s="218" t="str">
        <f t="shared" si="481"/>
        <v/>
      </c>
      <c r="B1618" s="216" t="str">
        <f t="shared" si="484"/>
        <v/>
      </c>
      <c r="C1618" s="217"/>
      <c r="D1618" s="218" t="str">
        <f t="shared" si="482"/>
        <v/>
      </c>
      <c r="E1618" s="219"/>
      <c r="F1618" s="220">
        <f t="shared" si="483"/>
        <v>0</v>
      </c>
      <c r="G1618" s="280">
        <f t="shared" si="485"/>
        <v>0</v>
      </c>
    </row>
    <row r="1619" spans="1:7" s="223" customFormat="1" ht="24" customHeight="1" x14ac:dyDescent="0.25">
      <c r="A1619" s="218" t="str">
        <f t="shared" si="481"/>
        <v/>
      </c>
      <c r="B1619" s="216" t="str">
        <f t="shared" si="484"/>
        <v/>
      </c>
      <c r="C1619" s="217"/>
      <c r="D1619" s="218" t="str">
        <f t="shared" si="482"/>
        <v/>
      </c>
      <c r="E1619" s="219"/>
      <c r="F1619" s="220">
        <f t="shared" si="483"/>
        <v>0</v>
      </c>
      <c r="G1619" s="280">
        <f t="shared" si="485"/>
        <v>0</v>
      </c>
    </row>
    <row r="1620" spans="1:7" s="223" customFormat="1" ht="24" customHeight="1" x14ac:dyDescent="0.25">
      <c r="A1620" s="218" t="str">
        <f t="shared" si="481"/>
        <v/>
      </c>
      <c r="B1620" s="216" t="str">
        <f t="shared" si="484"/>
        <v/>
      </c>
      <c r="C1620" s="217"/>
      <c r="D1620" s="218" t="str">
        <f t="shared" si="482"/>
        <v/>
      </c>
      <c r="E1620" s="219"/>
      <c r="F1620" s="220">
        <f t="shared" si="483"/>
        <v>0</v>
      </c>
      <c r="G1620" s="280">
        <f t="shared" si="485"/>
        <v>0</v>
      </c>
    </row>
    <row r="1621" spans="1:7" s="223" customFormat="1" ht="24" customHeight="1" x14ac:dyDescent="0.25">
      <c r="A1621" s="218" t="str">
        <f t="shared" si="481"/>
        <v/>
      </c>
      <c r="B1621" s="216" t="str">
        <f t="shared" si="484"/>
        <v/>
      </c>
      <c r="C1621" s="217"/>
      <c r="D1621" s="218" t="str">
        <f t="shared" si="482"/>
        <v/>
      </c>
      <c r="E1621" s="219"/>
      <c r="F1621" s="220">
        <f t="shared" si="483"/>
        <v>0</v>
      </c>
      <c r="G1621" s="280">
        <f t="shared" si="485"/>
        <v>0</v>
      </c>
    </row>
    <row r="1622" spans="1:7" s="223" customFormat="1" ht="24" customHeight="1" x14ac:dyDescent="0.25">
      <c r="A1622" s="218" t="str">
        <f t="shared" si="481"/>
        <v/>
      </c>
      <c r="B1622" s="216" t="str">
        <f t="shared" si="484"/>
        <v/>
      </c>
      <c r="C1622" s="217"/>
      <c r="D1622" s="218" t="str">
        <f t="shared" si="482"/>
        <v/>
      </c>
      <c r="E1622" s="219"/>
      <c r="F1622" s="220">
        <f t="shared" si="483"/>
        <v>0</v>
      </c>
      <c r="G1622" s="280">
        <f t="shared" si="485"/>
        <v>0</v>
      </c>
    </row>
    <row r="1623" spans="1:7" s="223" customFormat="1" ht="24" customHeight="1" x14ac:dyDescent="0.25">
      <c r="A1623" s="218" t="str">
        <f t="shared" si="481"/>
        <v/>
      </c>
      <c r="B1623" s="216" t="str">
        <f t="shared" si="484"/>
        <v/>
      </c>
      <c r="C1623" s="217"/>
      <c r="D1623" s="218" t="str">
        <f t="shared" si="482"/>
        <v/>
      </c>
      <c r="E1623" s="219"/>
      <c r="F1623" s="220">
        <f t="shared" si="483"/>
        <v>0</v>
      </c>
      <c r="G1623" s="280">
        <f t="shared" si="485"/>
        <v>0</v>
      </c>
    </row>
    <row r="1624" spans="1:7" s="223" customFormat="1" ht="24" customHeight="1" x14ac:dyDescent="0.25">
      <c r="A1624" s="218" t="str">
        <f t="shared" si="481"/>
        <v/>
      </c>
      <c r="B1624" s="216" t="str">
        <f t="shared" si="484"/>
        <v/>
      </c>
      <c r="C1624" s="217"/>
      <c r="D1624" s="218" t="str">
        <f t="shared" si="482"/>
        <v/>
      </c>
      <c r="E1624" s="219"/>
      <c r="F1624" s="220">
        <f t="shared" si="483"/>
        <v>0</v>
      </c>
      <c r="G1624" s="280">
        <f t="shared" si="485"/>
        <v>0</v>
      </c>
    </row>
    <row r="1625" spans="1:7" s="223" customFormat="1" ht="24" customHeight="1" x14ac:dyDescent="0.25">
      <c r="A1625" s="218" t="str">
        <f t="shared" si="481"/>
        <v/>
      </c>
      <c r="B1625" s="216" t="str">
        <f t="shared" si="484"/>
        <v/>
      </c>
      <c r="C1625" s="217"/>
      <c r="D1625" s="218" t="str">
        <f t="shared" si="482"/>
        <v/>
      </c>
      <c r="E1625" s="219"/>
      <c r="F1625" s="221">
        <f t="shared" si="483"/>
        <v>0</v>
      </c>
      <c r="G1625" s="280">
        <f t="shared" si="485"/>
        <v>0</v>
      </c>
    </row>
    <row r="1626" spans="1:7" ht="24" customHeight="1" x14ac:dyDescent="0.25">
      <c r="A1626" s="281"/>
      <c r="D1626" s="94"/>
      <c r="E1626" s="95"/>
      <c r="F1626" s="267" t="s">
        <v>31</v>
      </c>
      <c r="G1626" s="282">
        <f>SUBTOTAL(9,G1612:G1625)</f>
        <v>0</v>
      </c>
    </row>
    <row r="1627" spans="1:7" ht="24" customHeight="1" x14ac:dyDescent="0.25">
      <c r="A1627" s="281"/>
      <c r="C1627" s="104" t="s">
        <v>605</v>
      </c>
      <c r="D1627" s="94"/>
      <c r="E1627" s="95"/>
      <c r="G1627" s="283"/>
    </row>
    <row r="1628" spans="1:7" s="223" customFormat="1" ht="24" customHeight="1" x14ac:dyDescent="0.25">
      <c r="A1628" s="218" t="str">
        <f t="shared" ref="A1628:A1635" si="486">IFERROR(VLOOKUP(C1628,Tabla_Insumos,4,FALSE),"")</f>
        <v/>
      </c>
      <c r="B1628" s="216">
        <f t="shared" ref="B1628:B1635" si="487">IFERROR(VLOOKUP(A1628,Tabla_Indices,5,FALSE),"")</f>
        <v>0</v>
      </c>
      <c r="C1628" s="217"/>
      <c r="D1628" s="218" t="str">
        <f t="shared" ref="D1628:D1635" si="488">IFERROR(VLOOKUP(C1628,Tabla_Insumos,2,FALSE),"")</f>
        <v/>
      </c>
      <c r="E1628" s="219"/>
      <c r="F1628" s="222">
        <f t="shared" ref="F1628:F1635" si="489">IFERROR(VLOOKUP(C1628,Tabla_Insumos,3,FALSE),0)</f>
        <v>0</v>
      </c>
      <c r="G1628" s="280">
        <f>ROUND(E1628*F1628,2)</f>
        <v>0</v>
      </c>
    </row>
    <row r="1629" spans="1:7" s="223" customFormat="1" ht="24" customHeight="1" x14ac:dyDescent="0.25">
      <c r="A1629" s="218" t="str">
        <f t="shared" si="486"/>
        <v/>
      </c>
      <c r="B1629" s="216">
        <f t="shared" si="487"/>
        <v>0</v>
      </c>
      <c r="C1629" s="217"/>
      <c r="D1629" s="218" t="str">
        <f t="shared" si="488"/>
        <v/>
      </c>
      <c r="E1629" s="219"/>
      <c r="F1629" s="222">
        <f t="shared" si="489"/>
        <v>0</v>
      </c>
      <c r="G1629" s="280">
        <f>ROUND(E1629*F1629,2)</f>
        <v>0</v>
      </c>
    </row>
    <row r="1630" spans="1:7" s="223" customFormat="1" ht="24" customHeight="1" x14ac:dyDescent="0.25">
      <c r="A1630" s="218" t="str">
        <f t="shared" si="486"/>
        <v/>
      </c>
      <c r="B1630" s="216">
        <f t="shared" si="487"/>
        <v>0</v>
      </c>
      <c r="C1630" s="217"/>
      <c r="D1630" s="218" t="str">
        <f t="shared" si="488"/>
        <v/>
      </c>
      <c r="E1630" s="219"/>
      <c r="F1630" s="222">
        <f t="shared" si="489"/>
        <v>0</v>
      </c>
      <c r="G1630" s="280">
        <f t="shared" ref="G1630:G1635" si="490">ROUND(E1630*F1630,2)</f>
        <v>0</v>
      </c>
    </row>
    <row r="1631" spans="1:7" s="223" customFormat="1" ht="24" customHeight="1" x14ac:dyDescent="0.25">
      <c r="A1631" s="218" t="str">
        <f t="shared" si="486"/>
        <v/>
      </c>
      <c r="B1631" s="216">
        <f t="shared" si="487"/>
        <v>0</v>
      </c>
      <c r="C1631" s="217"/>
      <c r="D1631" s="218" t="str">
        <f t="shared" si="488"/>
        <v/>
      </c>
      <c r="E1631" s="219"/>
      <c r="F1631" s="222">
        <f t="shared" si="489"/>
        <v>0</v>
      </c>
      <c r="G1631" s="280">
        <f t="shared" si="490"/>
        <v>0</v>
      </c>
    </row>
    <row r="1632" spans="1:7" s="223" customFormat="1" ht="24" customHeight="1" x14ac:dyDescent="0.25">
      <c r="A1632" s="218" t="str">
        <f t="shared" si="486"/>
        <v/>
      </c>
      <c r="B1632" s="216">
        <f t="shared" si="487"/>
        <v>0</v>
      </c>
      <c r="C1632" s="217"/>
      <c r="D1632" s="218" t="str">
        <f t="shared" si="488"/>
        <v/>
      </c>
      <c r="E1632" s="219"/>
      <c r="F1632" s="220">
        <f t="shared" si="489"/>
        <v>0</v>
      </c>
      <c r="G1632" s="280">
        <f t="shared" si="490"/>
        <v>0</v>
      </c>
    </row>
    <row r="1633" spans="1:7" s="223" customFormat="1" ht="24" customHeight="1" x14ac:dyDescent="0.25">
      <c r="A1633" s="218" t="str">
        <f t="shared" si="486"/>
        <v/>
      </c>
      <c r="B1633" s="216">
        <f t="shared" si="487"/>
        <v>0</v>
      </c>
      <c r="C1633" s="217"/>
      <c r="D1633" s="218" t="str">
        <f t="shared" si="488"/>
        <v/>
      </c>
      <c r="E1633" s="219"/>
      <c r="F1633" s="220">
        <f t="shared" si="489"/>
        <v>0</v>
      </c>
      <c r="G1633" s="280">
        <f t="shared" si="490"/>
        <v>0</v>
      </c>
    </row>
    <row r="1634" spans="1:7" s="223" customFormat="1" ht="24" customHeight="1" x14ac:dyDescent="0.25">
      <c r="A1634" s="218" t="str">
        <f t="shared" si="486"/>
        <v/>
      </c>
      <c r="B1634" s="216">
        <f t="shared" si="487"/>
        <v>0</v>
      </c>
      <c r="C1634" s="217"/>
      <c r="D1634" s="218" t="str">
        <f t="shared" si="488"/>
        <v/>
      </c>
      <c r="E1634" s="219"/>
      <c r="F1634" s="220">
        <f t="shared" si="489"/>
        <v>0</v>
      </c>
      <c r="G1634" s="280">
        <f t="shared" si="490"/>
        <v>0</v>
      </c>
    </row>
    <row r="1635" spans="1:7" s="223" customFormat="1" ht="24" customHeight="1" x14ac:dyDescent="0.25">
      <c r="A1635" s="218" t="str">
        <f t="shared" si="486"/>
        <v/>
      </c>
      <c r="B1635" s="216">
        <f t="shared" si="487"/>
        <v>0</v>
      </c>
      <c r="C1635" s="217"/>
      <c r="D1635" s="218" t="str">
        <f t="shared" si="488"/>
        <v/>
      </c>
      <c r="E1635" s="219"/>
      <c r="F1635" s="220">
        <f t="shared" si="489"/>
        <v>0</v>
      </c>
      <c r="G1635" s="280">
        <f t="shared" si="490"/>
        <v>0</v>
      </c>
    </row>
    <row r="1636" spans="1:7" ht="24" customHeight="1" x14ac:dyDescent="0.25">
      <c r="A1636" s="281"/>
      <c r="D1636" s="94"/>
      <c r="E1636" s="95"/>
      <c r="F1636" s="267" t="s">
        <v>32</v>
      </c>
      <c r="G1636" s="282">
        <f>SUBTOTAL(9,G1628:G1635)</f>
        <v>0</v>
      </c>
    </row>
    <row r="1637" spans="1:7" ht="24" customHeight="1" x14ac:dyDescent="0.25">
      <c r="A1637" s="281"/>
      <c r="C1637" s="104" t="s">
        <v>606</v>
      </c>
      <c r="D1637" s="94"/>
      <c r="E1637" s="95"/>
      <c r="G1637" s="283"/>
    </row>
    <row r="1638" spans="1:7" s="223" customFormat="1" ht="24" customHeight="1" x14ac:dyDescent="0.25">
      <c r="A1638" s="218" t="str">
        <f t="shared" ref="A1638:A1646" si="491">IFERROR(VLOOKUP(C1638,Tabla_Insumos,4,FALSE),"")</f>
        <v/>
      </c>
      <c r="B1638" s="216" t="str">
        <f t="shared" ref="B1638:B1646" si="492">IFERROR(VLOOKUP(C1638,Tabla_Insumos,5,FALSE),"")</f>
        <v/>
      </c>
      <c r="C1638" s="217"/>
      <c r="D1638" s="218" t="str">
        <f t="shared" ref="D1638:D1646" si="493">IFERROR(VLOOKUP(C1638,Tabla_Insumos,2,FALSE),"")</f>
        <v/>
      </c>
      <c r="E1638" s="219"/>
      <c r="F1638" s="220">
        <f t="shared" ref="F1638:F1646" si="494">IFERROR(VLOOKUP(C1638,Tabla_Insumos,3,FALSE),0)</f>
        <v>0</v>
      </c>
      <c r="G1638" s="280">
        <f t="shared" ref="G1638:G1646" si="495">ROUND(E1638*F1638,2)</f>
        <v>0</v>
      </c>
    </row>
    <row r="1639" spans="1:7" s="223" customFormat="1" ht="24" customHeight="1" x14ac:dyDescent="0.25">
      <c r="A1639" s="218" t="str">
        <f t="shared" si="491"/>
        <v/>
      </c>
      <c r="B1639" s="216" t="str">
        <f t="shared" si="492"/>
        <v/>
      </c>
      <c r="C1639" s="217"/>
      <c r="D1639" s="218" t="str">
        <f t="shared" si="493"/>
        <v/>
      </c>
      <c r="E1639" s="219"/>
      <c r="F1639" s="220">
        <f t="shared" si="494"/>
        <v>0</v>
      </c>
      <c r="G1639" s="280">
        <f t="shared" si="495"/>
        <v>0</v>
      </c>
    </row>
    <row r="1640" spans="1:7" s="223" customFormat="1" ht="24" customHeight="1" x14ac:dyDescent="0.25">
      <c r="A1640" s="218" t="str">
        <f t="shared" si="491"/>
        <v/>
      </c>
      <c r="B1640" s="216" t="str">
        <f t="shared" si="492"/>
        <v/>
      </c>
      <c r="C1640" s="217"/>
      <c r="D1640" s="218" t="str">
        <f t="shared" si="493"/>
        <v/>
      </c>
      <c r="E1640" s="219"/>
      <c r="F1640" s="220">
        <f t="shared" si="494"/>
        <v>0</v>
      </c>
      <c r="G1640" s="280">
        <f t="shared" si="495"/>
        <v>0</v>
      </c>
    </row>
    <row r="1641" spans="1:7" s="223" customFormat="1" ht="24" customHeight="1" x14ac:dyDescent="0.25">
      <c r="A1641" s="218" t="str">
        <f t="shared" si="491"/>
        <v/>
      </c>
      <c r="B1641" s="216" t="str">
        <f t="shared" si="492"/>
        <v/>
      </c>
      <c r="C1641" s="217"/>
      <c r="D1641" s="218" t="str">
        <f t="shared" si="493"/>
        <v/>
      </c>
      <c r="E1641" s="219"/>
      <c r="F1641" s="220">
        <f t="shared" si="494"/>
        <v>0</v>
      </c>
      <c r="G1641" s="280">
        <f t="shared" si="495"/>
        <v>0</v>
      </c>
    </row>
    <row r="1642" spans="1:7" s="223" customFormat="1" ht="24" customHeight="1" x14ac:dyDescent="0.25">
      <c r="A1642" s="218" t="str">
        <f t="shared" si="491"/>
        <v/>
      </c>
      <c r="B1642" s="216" t="str">
        <f t="shared" si="492"/>
        <v/>
      </c>
      <c r="C1642" s="217"/>
      <c r="D1642" s="218" t="str">
        <f t="shared" si="493"/>
        <v/>
      </c>
      <c r="E1642" s="219"/>
      <c r="F1642" s="220">
        <f t="shared" si="494"/>
        <v>0</v>
      </c>
      <c r="G1642" s="280">
        <f t="shared" si="495"/>
        <v>0</v>
      </c>
    </row>
    <row r="1643" spans="1:7" s="223" customFormat="1" ht="24" customHeight="1" x14ac:dyDescent="0.25">
      <c r="A1643" s="218" t="str">
        <f t="shared" si="491"/>
        <v/>
      </c>
      <c r="B1643" s="216" t="str">
        <f t="shared" si="492"/>
        <v/>
      </c>
      <c r="C1643" s="217"/>
      <c r="D1643" s="218" t="str">
        <f t="shared" si="493"/>
        <v/>
      </c>
      <c r="E1643" s="219"/>
      <c r="F1643" s="220">
        <f t="shared" si="494"/>
        <v>0</v>
      </c>
      <c r="G1643" s="280">
        <f t="shared" si="495"/>
        <v>0</v>
      </c>
    </row>
    <row r="1644" spans="1:7" s="223" customFormat="1" ht="24" customHeight="1" x14ac:dyDescent="0.25">
      <c r="A1644" s="218" t="str">
        <f t="shared" si="491"/>
        <v/>
      </c>
      <c r="B1644" s="216" t="str">
        <f t="shared" si="492"/>
        <v/>
      </c>
      <c r="C1644" s="217"/>
      <c r="D1644" s="218" t="str">
        <f t="shared" si="493"/>
        <v/>
      </c>
      <c r="E1644" s="219"/>
      <c r="F1644" s="220">
        <f t="shared" si="494"/>
        <v>0</v>
      </c>
      <c r="G1644" s="280">
        <f t="shared" si="495"/>
        <v>0</v>
      </c>
    </row>
    <row r="1645" spans="1:7" s="223" customFormat="1" ht="24" customHeight="1" x14ac:dyDescent="0.25">
      <c r="A1645" s="218" t="str">
        <f t="shared" si="491"/>
        <v/>
      </c>
      <c r="B1645" s="216" t="str">
        <f t="shared" si="492"/>
        <v/>
      </c>
      <c r="C1645" s="217"/>
      <c r="D1645" s="218" t="str">
        <f t="shared" si="493"/>
        <v/>
      </c>
      <c r="E1645" s="219"/>
      <c r="F1645" s="220">
        <f t="shared" si="494"/>
        <v>0</v>
      </c>
      <c r="G1645" s="280">
        <f t="shared" si="495"/>
        <v>0</v>
      </c>
    </row>
    <row r="1646" spans="1:7" s="223" customFormat="1" ht="24" customHeight="1" x14ac:dyDescent="0.25">
      <c r="A1646" s="218" t="str">
        <f t="shared" si="491"/>
        <v/>
      </c>
      <c r="B1646" s="216" t="str">
        <f t="shared" si="492"/>
        <v/>
      </c>
      <c r="C1646" s="217"/>
      <c r="D1646" s="218" t="str">
        <f t="shared" si="493"/>
        <v/>
      </c>
      <c r="E1646" s="219"/>
      <c r="F1646" s="220">
        <f t="shared" si="494"/>
        <v>0</v>
      </c>
      <c r="G1646" s="280">
        <f t="shared" si="495"/>
        <v>0</v>
      </c>
    </row>
    <row r="1647" spans="1:7" ht="24" customHeight="1" x14ac:dyDescent="0.25">
      <c r="A1647" s="284"/>
      <c r="B1647" s="94"/>
      <c r="D1647" s="94"/>
      <c r="E1647" s="95"/>
      <c r="F1647" s="267" t="s">
        <v>33</v>
      </c>
      <c r="G1647" s="282">
        <f>SUBTOTAL(9,G1638:G1646)</f>
        <v>0</v>
      </c>
    </row>
    <row r="1648" spans="1:7" ht="24" customHeight="1" x14ac:dyDescent="0.25">
      <c r="A1648" s="285"/>
      <c r="B1648" s="94"/>
      <c r="D1648" s="94"/>
      <c r="E1648" s="95"/>
      <c r="G1648" s="283"/>
    </row>
    <row r="1649" spans="1:123" ht="24" customHeight="1" x14ac:dyDescent="0.25">
      <c r="A1649" s="286" t="str">
        <f>B1607</f>
        <v>7.1.6</v>
      </c>
      <c r="B1649" s="287" t="str">
        <f>C1607</f>
        <v>Hormigones para columnas de carga</v>
      </c>
      <c r="C1649" s="101"/>
      <c r="D1649" s="101" t="s">
        <v>34</v>
      </c>
      <c r="E1649" s="102"/>
      <c r="F1649" s="289" t="s">
        <v>35</v>
      </c>
      <c r="G1649" s="288">
        <f>SUBTOTAL(9,G1612:G1648)</f>
        <v>0</v>
      </c>
    </row>
    <row r="1651" spans="1:123" ht="24" customHeight="1" x14ac:dyDescent="0.25">
      <c r="A1651" s="268" t="s">
        <v>37</v>
      </c>
      <c r="B1651" s="269"/>
      <c r="C1651" s="269"/>
      <c r="D1651" s="269"/>
      <c r="E1651" s="269"/>
      <c r="F1651" s="269"/>
      <c r="G1651" s="270"/>
    </row>
    <row r="1652" spans="1:123" ht="24" customHeight="1" x14ac:dyDescent="0.25">
      <c r="A1652" s="271" t="s">
        <v>602</v>
      </c>
      <c r="B1652" s="90" t="str">
        <f>Comitente</f>
        <v>SUBSECRETARIA DE ARQUITECTURA</v>
      </c>
      <c r="C1652" s="86"/>
      <c r="D1652" s="91"/>
      <c r="E1652" s="91"/>
      <c r="F1652" s="92"/>
      <c r="G1652" s="272"/>
    </row>
    <row r="1653" spans="1:123" ht="24" customHeight="1" x14ac:dyDescent="0.25">
      <c r="A1653" s="271" t="s">
        <v>603</v>
      </c>
      <c r="B1653" s="90">
        <f>Contratista</f>
        <v>0</v>
      </c>
      <c r="C1653" s="87"/>
      <c r="D1653" s="87"/>
      <c r="E1653" s="87"/>
      <c r="F1653" s="93"/>
      <c r="G1653" s="273"/>
    </row>
    <row r="1654" spans="1:123" ht="24" customHeight="1" x14ac:dyDescent="0.25">
      <c r="A1654" s="271" t="s">
        <v>24</v>
      </c>
      <c r="B1654" s="90" t="str">
        <f>Obra</f>
        <v>PERFORACION DE POZO DE AGUA Y CONST. DE SALA DE BOMBA ESC. AGROIND. 25 DE MAYO</v>
      </c>
      <c r="C1654" s="87"/>
      <c r="D1654" s="87"/>
      <c r="E1654" s="87"/>
      <c r="F1654" s="93" t="s">
        <v>38</v>
      </c>
      <c r="G1654" s="274">
        <f>Fecha_Base</f>
        <v>0</v>
      </c>
    </row>
    <row r="1655" spans="1:123" ht="24" customHeight="1" x14ac:dyDescent="0.25">
      <c r="A1655" s="275" t="s">
        <v>601</v>
      </c>
      <c r="B1655" s="88" t="str">
        <f>Ubicación</f>
        <v>Calle San Martin s/n - 25 de Mayo</v>
      </c>
      <c r="C1655" s="88"/>
      <c r="D1655" s="94"/>
      <c r="E1655" s="95"/>
      <c r="G1655" s="276"/>
    </row>
    <row r="1656" spans="1:123" ht="24" customHeight="1" x14ac:dyDescent="0.25">
      <c r="A1656" s="275" t="s">
        <v>39</v>
      </c>
      <c r="B1656" s="97">
        <f>IFERROR(VALUE(LEFT(B1657,FIND(".",B1657)-1)),"")</f>
        <v>7</v>
      </c>
      <c r="C1656" s="89" t="str">
        <f>IFERROR(VLOOKUP(B1656,Tabla_CyP,2,FALSE),"")</f>
        <v/>
      </c>
      <c r="E1656" s="95"/>
      <c r="G1656" s="276"/>
    </row>
    <row r="1657" spans="1:123" ht="24" customHeight="1" x14ac:dyDescent="0.25">
      <c r="A1657" s="275" t="s">
        <v>25</v>
      </c>
      <c r="B1657" s="98" t="str">
        <f>IFERROR(VLOOKUP(COUNTIF($A$1:A1657,"ANALISIS DE PRECIOS"),Tabla_NumeroItem,2,FALSE),"")</f>
        <v>7.1.7</v>
      </c>
      <c r="C1657" s="89" t="str">
        <f>IFERROR(VLOOKUP(B1657,Tabla_CyP,2,FALSE),"")</f>
        <v>Hormigones para columnas de encadenado</v>
      </c>
      <c r="D1657" s="94"/>
      <c r="E1657" s="95"/>
      <c r="F1657" s="93" t="s">
        <v>26</v>
      </c>
      <c r="G1657" s="277" t="str">
        <f>IFERROR(VLOOKUP(B1657,Tabla_CyP,4,FALSE),"")</f>
        <v>m3</v>
      </c>
    </row>
    <row r="1658" spans="1:123" ht="24" customHeight="1" x14ac:dyDescent="0.25">
      <c r="A1658" s="275"/>
      <c r="B1658" s="88"/>
      <c r="D1658" s="94"/>
      <c r="E1658" s="95"/>
      <c r="G1658" s="276"/>
    </row>
    <row r="1659" spans="1:123" ht="24" customHeight="1" x14ac:dyDescent="0.25">
      <c r="A1659" s="338" t="s">
        <v>507</v>
      </c>
      <c r="B1659" s="339"/>
      <c r="C1659" s="340" t="s">
        <v>0</v>
      </c>
      <c r="D1659" s="340" t="s">
        <v>27</v>
      </c>
      <c r="E1659" s="342" t="s">
        <v>28</v>
      </c>
      <c r="F1659" s="344" t="s">
        <v>29</v>
      </c>
      <c r="G1659" s="344" t="s">
        <v>30</v>
      </c>
    </row>
    <row r="1660" spans="1:123" s="94" customFormat="1" ht="24" customHeight="1" x14ac:dyDescent="0.25">
      <c r="A1660" s="99" t="s">
        <v>508</v>
      </c>
      <c r="B1660" s="99" t="s">
        <v>509</v>
      </c>
      <c r="C1660" s="341"/>
      <c r="D1660" s="341"/>
      <c r="E1660" s="343"/>
      <c r="F1660" s="345"/>
      <c r="G1660" s="345"/>
      <c r="H1660" s="224"/>
      <c r="I1660" s="224"/>
      <c r="J1660" s="224"/>
      <c r="K1660" s="224"/>
      <c r="L1660" s="224"/>
      <c r="M1660" s="224"/>
      <c r="N1660" s="224"/>
      <c r="O1660" s="224"/>
      <c r="P1660" s="224"/>
      <c r="Q1660" s="224"/>
      <c r="R1660" s="224"/>
      <c r="S1660" s="224"/>
      <c r="T1660" s="224"/>
      <c r="U1660" s="224"/>
      <c r="V1660" s="224"/>
      <c r="W1660" s="224"/>
      <c r="X1660" s="224"/>
      <c r="Y1660" s="224"/>
      <c r="Z1660" s="224"/>
      <c r="AA1660" s="224"/>
      <c r="AB1660" s="224"/>
      <c r="AC1660" s="224"/>
      <c r="AD1660" s="224"/>
      <c r="AE1660" s="224"/>
      <c r="AF1660" s="224"/>
      <c r="AG1660" s="224"/>
      <c r="AH1660" s="224"/>
      <c r="AI1660" s="224"/>
      <c r="AJ1660" s="224"/>
      <c r="AK1660" s="224"/>
      <c r="AL1660" s="224"/>
      <c r="AM1660" s="224"/>
      <c r="AN1660" s="224"/>
      <c r="AO1660" s="224"/>
      <c r="AP1660" s="224"/>
      <c r="AQ1660" s="224"/>
      <c r="AR1660" s="224"/>
      <c r="AS1660" s="224"/>
      <c r="AT1660" s="224"/>
      <c r="AU1660" s="224"/>
      <c r="AV1660" s="224"/>
      <c r="AW1660" s="224"/>
      <c r="AX1660" s="224"/>
      <c r="AY1660" s="224"/>
      <c r="AZ1660" s="224"/>
      <c r="BA1660" s="224"/>
      <c r="BB1660" s="224"/>
      <c r="BC1660" s="224"/>
      <c r="BD1660" s="224"/>
      <c r="BE1660" s="224"/>
      <c r="BF1660" s="224"/>
      <c r="BG1660" s="224"/>
      <c r="BH1660" s="224"/>
      <c r="BI1660" s="224"/>
      <c r="BJ1660" s="224"/>
      <c r="BK1660" s="224"/>
      <c r="BL1660" s="224"/>
      <c r="BM1660" s="224"/>
      <c r="BN1660" s="224"/>
      <c r="BO1660" s="224"/>
      <c r="BP1660" s="224"/>
      <c r="BQ1660" s="224"/>
      <c r="BR1660" s="224"/>
      <c r="BS1660" s="224"/>
      <c r="BT1660" s="224"/>
      <c r="BU1660" s="224"/>
      <c r="BV1660" s="224"/>
      <c r="BW1660" s="224"/>
      <c r="BX1660" s="224"/>
      <c r="BY1660" s="224"/>
      <c r="BZ1660" s="224"/>
      <c r="CA1660" s="224"/>
      <c r="CB1660" s="224"/>
      <c r="CC1660" s="224"/>
      <c r="CD1660" s="224"/>
      <c r="CE1660" s="224"/>
      <c r="CF1660" s="224"/>
      <c r="CG1660" s="224"/>
      <c r="CH1660" s="224"/>
      <c r="CI1660" s="224"/>
      <c r="CJ1660" s="224"/>
      <c r="CK1660" s="224"/>
      <c r="CL1660" s="224"/>
      <c r="CM1660" s="224"/>
      <c r="CN1660" s="224"/>
      <c r="CO1660" s="224"/>
      <c r="CP1660" s="224"/>
      <c r="CQ1660" s="224"/>
      <c r="CR1660" s="224"/>
      <c r="CS1660" s="224"/>
      <c r="CT1660" s="224"/>
      <c r="CU1660" s="224"/>
      <c r="CV1660" s="224"/>
      <c r="CW1660" s="224"/>
      <c r="CX1660" s="224"/>
      <c r="CY1660" s="224"/>
      <c r="CZ1660" s="224"/>
      <c r="DA1660" s="224"/>
      <c r="DB1660" s="224"/>
      <c r="DC1660" s="224"/>
      <c r="DD1660" s="224"/>
      <c r="DE1660" s="224"/>
      <c r="DF1660" s="224"/>
      <c r="DG1660" s="224"/>
      <c r="DH1660" s="224"/>
      <c r="DI1660" s="224"/>
      <c r="DJ1660" s="224"/>
      <c r="DK1660" s="224"/>
      <c r="DL1660" s="224"/>
      <c r="DM1660" s="224"/>
      <c r="DN1660" s="224"/>
      <c r="DO1660" s="224"/>
      <c r="DP1660" s="224"/>
      <c r="DQ1660" s="224"/>
      <c r="DR1660" s="224"/>
      <c r="DS1660" s="224"/>
    </row>
    <row r="1661" spans="1:123" ht="24" customHeight="1" x14ac:dyDescent="0.25">
      <c r="A1661" s="278"/>
      <c r="B1661" s="100"/>
      <c r="C1661" s="137" t="s">
        <v>604</v>
      </c>
      <c r="D1661" s="101"/>
      <c r="E1661" s="102"/>
      <c r="F1661" s="103"/>
      <c r="G1661" s="279"/>
    </row>
    <row r="1662" spans="1:123" s="223" customFormat="1" ht="24" customHeight="1" x14ac:dyDescent="0.25">
      <c r="A1662" s="218" t="str">
        <f t="shared" ref="A1662:A1675" si="496">IFERROR(VLOOKUP(C1662,Tabla_Insumos,4,FALSE),"")</f>
        <v/>
      </c>
      <c r="B1662" s="216" t="str">
        <f>IFERROR(VLOOKUP(C1662,Tabla_Insumos,5,FALSE),"")</f>
        <v/>
      </c>
      <c r="C1662" s="217"/>
      <c r="D1662" s="218" t="str">
        <f t="shared" ref="D1662:D1675" si="497">IFERROR(VLOOKUP(C1662,Tabla_Insumos,2,FALSE),"")</f>
        <v/>
      </c>
      <c r="E1662" s="219"/>
      <c r="F1662" s="220">
        <f t="shared" ref="F1662:F1675" si="498">IFERROR(VLOOKUP(C1662,Tabla_Insumos,3,FALSE),0)</f>
        <v>0</v>
      </c>
      <c r="G1662" s="280">
        <f>ROUND(E1662*F1662,2)</f>
        <v>0</v>
      </c>
    </row>
    <row r="1663" spans="1:123" s="223" customFormat="1" ht="24" customHeight="1" x14ac:dyDescent="0.25">
      <c r="A1663" s="218" t="str">
        <f t="shared" si="496"/>
        <v/>
      </c>
      <c r="B1663" s="216" t="str">
        <f t="shared" ref="B1663:B1675" si="499">IFERROR(VLOOKUP(C1663,Tabla_Insumos,5,FALSE),"")</f>
        <v/>
      </c>
      <c r="C1663" s="217"/>
      <c r="D1663" s="218" t="str">
        <f t="shared" si="497"/>
        <v/>
      </c>
      <c r="E1663" s="219"/>
      <c r="F1663" s="220">
        <f t="shared" si="498"/>
        <v>0</v>
      </c>
      <c r="G1663" s="280">
        <f t="shared" ref="G1663:G1675" si="500">ROUND(E1663*F1663,2)</f>
        <v>0</v>
      </c>
    </row>
    <row r="1664" spans="1:123" s="223" customFormat="1" ht="24" customHeight="1" x14ac:dyDescent="0.25">
      <c r="A1664" s="218" t="str">
        <f t="shared" si="496"/>
        <v/>
      </c>
      <c r="B1664" s="216" t="str">
        <f t="shared" si="499"/>
        <v/>
      </c>
      <c r="C1664" s="217"/>
      <c r="D1664" s="218" t="str">
        <f t="shared" si="497"/>
        <v/>
      </c>
      <c r="E1664" s="219"/>
      <c r="F1664" s="220">
        <f t="shared" si="498"/>
        <v>0</v>
      </c>
      <c r="G1664" s="280">
        <f t="shared" si="500"/>
        <v>0</v>
      </c>
    </row>
    <row r="1665" spans="1:7" s="223" customFormat="1" ht="24" customHeight="1" x14ac:dyDescent="0.25">
      <c r="A1665" s="218" t="str">
        <f t="shared" si="496"/>
        <v/>
      </c>
      <c r="B1665" s="216" t="str">
        <f t="shared" si="499"/>
        <v/>
      </c>
      <c r="C1665" s="217"/>
      <c r="D1665" s="218" t="str">
        <f t="shared" si="497"/>
        <v/>
      </c>
      <c r="E1665" s="219"/>
      <c r="F1665" s="220">
        <f t="shared" si="498"/>
        <v>0</v>
      </c>
      <c r="G1665" s="280">
        <f t="shared" si="500"/>
        <v>0</v>
      </c>
    </row>
    <row r="1666" spans="1:7" s="223" customFormat="1" ht="24" customHeight="1" x14ac:dyDescent="0.25">
      <c r="A1666" s="218" t="str">
        <f t="shared" si="496"/>
        <v/>
      </c>
      <c r="B1666" s="216" t="str">
        <f t="shared" si="499"/>
        <v/>
      </c>
      <c r="C1666" s="217"/>
      <c r="D1666" s="218" t="str">
        <f t="shared" si="497"/>
        <v/>
      </c>
      <c r="E1666" s="219"/>
      <c r="F1666" s="220">
        <f t="shared" si="498"/>
        <v>0</v>
      </c>
      <c r="G1666" s="280">
        <f t="shared" si="500"/>
        <v>0</v>
      </c>
    </row>
    <row r="1667" spans="1:7" s="223" customFormat="1" ht="24" customHeight="1" x14ac:dyDescent="0.25">
      <c r="A1667" s="218" t="str">
        <f t="shared" si="496"/>
        <v/>
      </c>
      <c r="B1667" s="216" t="str">
        <f t="shared" si="499"/>
        <v/>
      </c>
      <c r="C1667" s="217"/>
      <c r="D1667" s="218" t="str">
        <f t="shared" si="497"/>
        <v/>
      </c>
      <c r="E1667" s="219"/>
      <c r="F1667" s="220">
        <f t="shared" si="498"/>
        <v>0</v>
      </c>
      <c r="G1667" s="280">
        <f t="shared" si="500"/>
        <v>0</v>
      </c>
    </row>
    <row r="1668" spans="1:7" s="223" customFormat="1" ht="24" customHeight="1" x14ac:dyDescent="0.25">
      <c r="A1668" s="218" t="str">
        <f t="shared" si="496"/>
        <v/>
      </c>
      <c r="B1668" s="216" t="str">
        <f t="shared" si="499"/>
        <v/>
      </c>
      <c r="C1668" s="217"/>
      <c r="D1668" s="218" t="str">
        <f t="shared" si="497"/>
        <v/>
      </c>
      <c r="E1668" s="219"/>
      <c r="F1668" s="220">
        <f t="shared" si="498"/>
        <v>0</v>
      </c>
      <c r="G1668" s="280">
        <f t="shared" si="500"/>
        <v>0</v>
      </c>
    </row>
    <row r="1669" spans="1:7" s="223" customFormat="1" ht="24" customHeight="1" x14ac:dyDescent="0.25">
      <c r="A1669" s="218" t="str">
        <f t="shared" si="496"/>
        <v/>
      </c>
      <c r="B1669" s="216" t="str">
        <f t="shared" si="499"/>
        <v/>
      </c>
      <c r="C1669" s="217"/>
      <c r="D1669" s="218" t="str">
        <f t="shared" si="497"/>
        <v/>
      </c>
      <c r="E1669" s="219"/>
      <c r="F1669" s="220">
        <f t="shared" si="498"/>
        <v>0</v>
      </c>
      <c r="G1669" s="280">
        <f t="shared" si="500"/>
        <v>0</v>
      </c>
    </row>
    <row r="1670" spans="1:7" s="223" customFormat="1" ht="24" customHeight="1" x14ac:dyDescent="0.25">
      <c r="A1670" s="218" t="str">
        <f t="shared" si="496"/>
        <v/>
      </c>
      <c r="B1670" s="216" t="str">
        <f t="shared" si="499"/>
        <v/>
      </c>
      <c r="C1670" s="217"/>
      <c r="D1670" s="218" t="str">
        <f t="shared" si="497"/>
        <v/>
      </c>
      <c r="E1670" s="219"/>
      <c r="F1670" s="220">
        <f t="shared" si="498"/>
        <v>0</v>
      </c>
      <c r="G1670" s="280">
        <f t="shared" si="500"/>
        <v>0</v>
      </c>
    </row>
    <row r="1671" spans="1:7" s="223" customFormat="1" ht="24" customHeight="1" x14ac:dyDescent="0.25">
      <c r="A1671" s="218" t="str">
        <f t="shared" si="496"/>
        <v/>
      </c>
      <c r="B1671" s="216" t="str">
        <f t="shared" si="499"/>
        <v/>
      </c>
      <c r="C1671" s="217"/>
      <c r="D1671" s="218" t="str">
        <f t="shared" si="497"/>
        <v/>
      </c>
      <c r="E1671" s="219"/>
      <c r="F1671" s="220">
        <f t="shared" si="498"/>
        <v>0</v>
      </c>
      <c r="G1671" s="280">
        <f t="shared" si="500"/>
        <v>0</v>
      </c>
    </row>
    <row r="1672" spans="1:7" s="223" customFormat="1" ht="24" customHeight="1" x14ac:dyDescent="0.25">
      <c r="A1672" s="218" t="str">
        <f t="shared" si="496"/>
        <v/>
      </c>
      <c r="B1672" s="216" t="str">
        <f t="shared" si="499"/>
        <v/>
      </c>
      <c r="C1672" s="217"/>
      <c r="D1672" s="218" t="str">
        <f t="shared" si="497"/>
        <v/>
      </c>
      <c r="E1672" s="219"/>
      <c r="F1672" s="220">
        <f t="shared" si="498"/>
        <v>0</v>
      </c>
      <c r="G1672" s="280">
        <f t="shared" si="500"/>
        <v>0</v>
      </c>
    </row>
    <row r="1673" spans="1:7" s="223" customFormat="1" ht="24" customHeight="1" x14ac:dyDescent="0.25">
      <c r="A1673" s="218" t="str">
        <f t="shared" si="496"/>
        <v/>
      </c>
      <c r="B1673" s="216" t="str">
        <f t="shared" si="499"/>
        <v/>
      </c>
      <c r="C1673" s="217"/>
      <c r="D1673" s="218" t="str">
        <f t="shared" si="497"/>
        <v/>
      </c>
      <c r="E1673" s="219"/>
      <c r="F1673" s="220">
        <f t="shared" si="498"/>
        <v>0</v>
      </c>
      <c r="G1673" s="280">
        <f t="shared" si="500"/>
        <v>0</v>
      </c>
    </row>
    <row r="1674" spans="1:7" s="223" customFormat="1" ht="24" customHeight="1" x14ac:dyDescent="0.25">
      <c r="A1674" s="218" t="str">
        <f t="shared" si="496"/>
        <v/>
      </c>
      <c r="B1674" s="216" t="str">
        <f t="shared" si="499"/>
        <v/>
      </c>
      <c r="C1674" s="217"/>
      <c r="D1674" s="218" t="str">
        <f t="shared" si="497"/>
        <v/>
      </c>
      <c r="E1674" s="219"/>
      <c r="F1674" s="220">
        <f t="shared" si="498"/>
        <v>0</v>
      </c>
      <c r="G1674" s="280">
        <f t="shared" si="500"/>
        <v>0</v>
      </c>
    </row>
    <row r="1675" spans="1:7" s="223" customFormat="1" ht="24" customHeight="1" x14ac:dyDescent="0.25">
      <c r="A1675" s="218" t="str">
        <f t="shared" si="496"/>
        <v/>
      </c>
      <c r="B1675" s="216" t="str">
        <f t="shared" si="499"/>
        <v/>
      </c>
      <c r="C1675" s="217"/>
      <c r="D1675" s="218" t="str">
        <f t="shared" si="497"/>
        <v/>
      </c>
      <c r="E1675" s="219"/>
      <c r="F1675" s="221">
        <f t="shared" si="498"/>
        <v>0</v>
      </c>
      <c r="G1675" s="280">
        <f t="shared" si="500"/>
        <v>0</v>
      </c>
    </row>
    <row r="1676" spans="1:7" ht="24" customHeight="1" x14ac:dyDescent="0.25">
      <c r="A1676" s="281"/>
      <c r="D1676" s="94"/>
      <c r="E1676" s="95"/>
      <c r="F1676" s="267" t="s">
        <v>31</v>
      </c>
      <c r="G1676" s="282">
        <f>SUBTOTAL(9,G1662:G1675)</f>
        <v>0</v>
      </c>
    </row>
    <row r="1677" spans="1:7" ht="24" customHeight="1" x14ac:dyDescent="0.25">
      <c r="A1677" s="281"/>
      <c r="C1677" s="104" t="s">
        <v>605</v>
      </c>
      <c r="D1677" s="94"/>
      <c r="E1677" s="95"/>
      <c r="G1677" s="283"/>
    </row>
    <row r="1678" spans="1:7" s="223" customFormat="1" ht="24" customHeight="1" x14ac:dyDescent="0.25">
      <c r="A1678" s="218" t="str">
        <f t="shared" ref="A1678:A1685" si="501">IFERROR(VLOOKUP(C1678,Tabla_Insumos,4,FALSE),"")</f>
        <v/>
      </c>
      <c r="B1678" s="216">
        <f t="shared" ref="B1678:B1685" si="502">IFERROR(VLOOKUP(A1678,Tabla_Indices,5,FALSE),"")</f>
        <v>0</v>
      </c>
      <c r="C1678" s="217"/>
      <c r="D1678" s="218" t="str">
        <f t="shared" ref="D1678:D1685" si="503">IFERROR(VLOOKUP(C1678,Tabla_Insumos,2,FALSE),"")</f>
        <v/>
      </c>
      <c r="E1678" s="219"/>
      <c r="F1678" s="222">
        <f t="shared" ref="F1678:F1685" si="504">IFERROR(VLOOKUP(C1678,Tabla_Insumos,3,FALSE),0)</f>
        <v>0</v>
      </c>
      <c r="G1678" s="280">
        <f>ROUND(E1678*F1678,2)</f>
        <v>0</v>
      </c>
    </row>
    <row r="1679" spans="1:7" s="223" customFormat="1" ht="24" customHeight="1" x14ac:dyDescent="0.25">
      <c r="A1679" s="218" t="str">
        <f t="shared" si="501"/>
        <v/>
      </c>
      <c r="B1679" s="216">
        <f t="shared" si="502"/>
        <v>0</v>
      </c>
      <c r="C1679" s="217"/>
      <c r="D1679" s="218" t="str">
        <f t="shared" si="503"/>
        <v/>
      </c>
      <c r="E1679" s="219"/>
      <c r="F1679" s="222">
        <f t="shared" si="504"/>
        <v>0</v>
      </c>
      <c r="G1679" s="280">
        <f>ROUND(E1679*F1679,2)</f>
        <v>0</v>
      </c>
    </row>
    <row r="1680" spans="1:7" s="223" customFormat="1" ht="24" customHeight="1" x14ac:dyDescent="0.25">
      <c r="A1680" s="218" t="str">
        <f t="shared" si="501"/>
        <v/>
      </c>
      <c r="B1680" s="216">
        <f t="shared" si="502"/>
        <v>0</v>
      </c>
      <c r="C1680" s="217"/>
      <c r="D1680" s="218" t="str">
        <f t="shared" si="503"/>
        <v/>
      </c>
      <c r="E1680" s="219"/>
      <c r="F1680" s="222">
        <f t="shared" si="504"/>
        <v>0</v>
      </c>
      <c r="G1680" s="280">
        <f t="shared" ref="G1680:G1685" si="505">ROUND(E1680*F1680,2)</f>
        <v>0</v>
      </c>
    </row>
    <row r="1681" spans="1:7" s="223" customFormat="1" ht="24" customHeight="1" x14ac:dyDescent="0.25">
      <c r="A1681" s="218" t="str">
        <f t="shared" si="501"/>
        <v/>
      </c>
      <c r="B1681" s="216">
        <f t="shared" si="502"/>
        <v>0</v>
      </c>
      <c r="C1681" s="217"/>
      <c r="D1681" s="218" t="str">
        <f t="shared" si="503"/>
        <v/>
      </c>
      <c r="E1681" s="219"/>
      <c r="F1681" s="222">
        <f t="shared" si="504"/>
        <v>0</v>
      </c>
      <c r="G1681" s="280">
        <f t="shared" si="505"/>
        <v>0</v>
      </c>
    </row>
    <row r="1682" spans="1:7" s="223" customFormat="1" ht="24" customHeight="1" x14ac:dyDescent="0.25">
      <c r="A1682" s="218" t="str">
        <f t="shared" si="501"/>
        <v/>
      </c>
      <c r="B1682" s="216">
        <f t="shared" si="502"/>
        <v>0</v>
      </c>
      <c r="C1682" s="217"/>
      <c r="D1682" s="218" t="str">
        <f t="shared" si="503"/>
        <v/>
      </c>
      <c r="E1682" s="219"/>
      <c r="F1682" s="220">
        <f t="shared" si="504"/>
        <v>0</v>
      </c>
      <c r="G1682" s="280">
        <f t="shared" si="505"/>
        <v>0</v>
      </c>
    </row>
    <row r="1683" spans="1:7" s="223" customFormat="1" ht="24" customHeight="1" x14ac:dyDescent="0.25">
      <c r="A1683" s="218" t="str">
        <f t="shared" si="501"/>
        <v/>
      </c>
      <c r="B1683" s="216">
        <f t="shared" si="502"/>
        <v>0</v>
      </c>
      <c r="C1683" s="217"/>
      <c r="D1683" s="218" t="str">
        <f t="shared" si="503"/>
        <v/>
      </c>
      <c r="E1683" s="219"/>
      <c r="F1683" s="220">
        <f t="shared" si="504"/>
        <v>0</v>
      </c>
      <c r="G1683" s="280">
        <f t="shared" si="505"/>
        <v>0</v>
      </c>
    </row>
    <row r="1684" spans="1:7" s="223" customFormat="1" ht="24" customHeight="1" x14ac:dyDescent="0.25">
      <c r="A1684" s="218" t="str">
        <f t="shared" si="501"/>
        <v/>
      </c>
      <c r="B1684" s="216">
        <f t="shared" si="502"/>
        <v>0</v>
      </c>
      <c r="C1684" s="217"/>
      <c r="D1684" s="218" t="str">
        <f t="shared" si="503"/>
        <v/>
      </c>
      <c r="E1684" s="219"/>
      <c r="F1684" s="220">
        <f t="shared" si="504"/>
        <v>0</v>
      </c>
      <c r="G1684" s="280">
        <f t="shared" si="505"/>
        <v>0</v>
      </c>
    </row>
    <row r="1685" spans="1:7" s="223" customFormat="1" ht="24" customHeight="1" x14ac:dyDescent="0.25">
      <c r="A1685" s="218" t="str">
        <f t="shared" si="501"/>
        <v/>
      </c>
      <c r="B1685" s="216">
        <f t="shared" si="502"/>
        <v>0</v>
      </c>
      <c r="C1685" s="217"/>
      <c r="D1685" s="218" t="str">
        <f t="shared" si="503"/>
        <v/>
      </c>
      <c r="E1685" s="219"/>
      <c r="F1685" s="220">
        <f t="shared" si="504"/>
        <v>0</v>
      </c>
      <c r="G1685" s="280">
        <f t="shared" si="505"/>
        <v>0</v>
      </c>
    </row>
    <row r="1686" spans="1:7" ht="24" customHeight="1" x14ac:dyDescent="0.25">
      <c r="A1686" s="281"/>
      <c r="D1686" s="94"/>
      <c r="E1686" s="95"/>
      <c r="F1686" s="267" t="s">
        <v>32</v>
      </c>
      <c r="G1686" s="282">
        <f>SUBTOTAL(9,G1678:G1685)</f>
        <v>0</v>
      </c>
    </row>
    <row r="1687" spans="1:7" ht="24" customHeight="1" x14ac:dyDescent="0.25">
      <c r="A1687" s="281"/>
      <c r="C1687" s="104" t="s">
        <v>606</v>
      </c>
      <c r="D1687" s="94"/>
      <c r="E1687" s="95"/>
      <c r="G1687" s="283"/>
    </row>
    <row r="1688" spans="1:7" s="223" customFormat="1" ht="24" customHeight="1" x14ac:dyDescent="0.25">
      <c r="A1688" s="218" t="str">
        <f t="shared" ref="A1688:A1696" si="506">IFERROR(VLOOKUP(C1688,Tabla_Insumos,4,FALSE),"")</f>
        <v/>
      </c>
      <c r="B1688" s="216" t="str">
        <f t="shared" ref="B1688:B1696" si="507">IFERROR(VLOOKUP(C1688,Tabla_Insumos,5,FALSE),"")</f>
        <v/>
      </c>
      <c r="C1688" s="217"/>
      <c r="D1688" s="218" t="str">
        <f t="shared" ref="D1688:D1696" si="508">IFERROR(VLOOKUP(C1688,Tabla_Insumos,2,FALSE),"")</f>
        <v/>
      </c>
      <c r="E1688" s="219"/>
      <c r="F1688" s="220">
        <f t="shared" ref="F1688:F1696" si="509">IFERROR(VLOOKUP(C1688,Tabla_Insumos,3,FALSE),0)</f>
        <v>0</v>
      </c>
      <c r="G1688" s="280">
        <f t="shared" ref="G1688:G1696" si="510">ROUND(E1688*F1688,2)</f>
        <v>0</v>
      </c>
    </row>
    <row r="1689" spans="1:7" s="223" customFormat="1" ht="24" customHeight="1" x14ac:dyDescent="0.25">
      <c r="A1689" s="218" t="str">
        <f t="shared" si="506"/>
        <v/>
      </c>
      <c r="B1689" s="216" t="str">
        <f t="shared" si="507"/>
        <v/>
      </c>
      <c r="C1689" s="217"/>
      <c r="D1689" s="218" t="str">
        <f t="shared" si="508"/>
        <v/>
      </c>
      <c r="E1689" s="219"/>
      <c r="F1689" s="220">
        <f t="shared" si="509"/>
        <v>0</v>
      </c>
      <c r="G1689" s="280">
        <f t="shared" si="510"/>
        <v>0</v>
      </c>
    </row>
    <row r="1690" spans="1:7" s="223" customFormat="1" ht="24" customHeight="1" x14ac:dyDescent="0.25">
      <c r="A1690" s="218" t="str">
        <f t="shared" si="506"/>
        <v/>
      </c>
      <c r="B1690" s="216" t="str">
        <f t="shared" si="507"/>
        <v/>
      </c>
      <c r="C1690" s="217"/>
      <c r="D1690" s="218" t="str">
        <f t="shared" si="508"/>
        <v/>
      </c>
      <c r="E1690" s="219"/>
      <c r="F1690" s="220">
        <f t="shared" si="509"/>
        <v>0</v>
      </c>
      <c r="G1690" s="280">
        <f t="shared" si="510"/>
        <v>0</v>
      </c>
    </row>
    <row r="1691" spans="1:7" s="223" customFormat="1" ht="24" customHeight="1" x14ac:dyDescent="0.25">
      <c r="A1691" s="218" t="str">
        <f t="shared" si="506"/>
        <v/>
      </c>
      <c r="B1691" s="216" t="str">
        <f t="shared" si="507"/>
        <v/>
      </c>
      <c r="C1691" s="217"/>
      <c r="D1691" s="218" t="str">
        <f t="shared" si="508"/>
        <v/>
      </c>
      <c r="E1691" s="219"/>
      <c r="F1691" s="220">
        <f t="shared" si="509"/>
        <v>0</v>
      </c>
      <c r="G1691" s="280">
        <f t="shared" si="510"/>
        <v>0</v>
      </c>
    </row>
    <row r="1692" spans="1:7" s="223" customFormat="1" ht="24" customHeight="1" x14ac:dyDescent="0.25">
      <c r="A1692" s="218" t="str">
        <f t="shared" si="506"/>
        <v/>
      </c>
      <c r="B1692" s="216" t="str">
        <f t="shared" si="507"/>
        <v/>
      </c>
      <c r="C1692" s="217"/>
      <c r="D1692" s="218" t="str">
        <f t="shared" si="508"/>
        <v/>
      </c>
      <c r="E1692" s="219"/>
      <c r="F1692" s="220">
        <f t="shared" si="509"/>
        <v>0</v>
      </c>
      <c r="G1692" s="280">
        <f t="shared" si="510"/>
        <v>0</v>
      </c>
    </row>
    <row r="1693" spans="1:7" s="223" customFormat="1" ht="24" customHeight="1" x14ac:dyDescent="0.25">
      <c r="A1693" s="218" t="str">
        <f t="shared" si="506"/>
        <v/>
      </c>
      <c r="B1693" s="216" t="str">
        <f t="shared" si="507"/>
        <v/>
      </c>
      <c r="C1693" s="217"/>
      <c r="D1693" s="218" t="str">
        <f t="shared" si="508"/>
        <v/>
      </c>
      <c r="E1693" s="219"/>
      <c r="F1693" s="220">
        <f t="shared" si="509"/>
        <v>0</v>
      </c>
      <c r="G1693" s="280">
        <f t="shared" si="510"/>
        <v>0</v>
      </c>
    </row>
    <row r="1694" spans="1:7" s="223" customFormat="1" ht="24" customHeight="1" x14ac:dyDescent="0.25">
      <c r="A1694" s="218" t="str">
        <f t="shared" si="506"/>
        <v/>
      </c>
      <c r="B1694" s="216" t="str">
        <f t="shared" si="507"/>
        <v/>
      </c>
      <c r="C1694" s="217"/>
      <c r="D1694" s="218" t="str">
        <f t="shared" si="508"/>
        <v/>
      </c>
      <c r="E1694" s="219"/>
      <c r="F1694" s="220">
        <f t="shared" si="509"/>
        <v>0</v>
      </c>
      <c r="G1694" s="280">
        <f t="shared" si="510"/>
        <v>0</v>
      </c>
    </row>
    <row r="1695" spans="1:7" s="223" customFormat="1" ht="24" customHeight="1" x14ac:dyDescent="0.25">
      <c r="A1695" s="218" t="str">
        <f t="shared" si="506"/>
        <v/>
      </c>
      <c r="B1695" s="216" t="str">
        <f t="shared" si="507"/>
        <v/>
      </c>
      <c r="C1695" s="217"/>
      <c r="D1695" s="218" t="str">
        <f t="shared" si="508"/>
        <v/>
      </c>
      <c r="E1695" s="219"/>
      <c r="F1695" s="220">
        <f t="shared" si="509"/>
        <v>0</v>
      </c>
      <c r="G1695" s="280">
        <f t="shared" si="510"/>
        <v>0</v>
      </c>
    </row>
    <row r="1696" spans="1:7" s="223" customFormat="1" ht="24" customHeight="1" x14ac:dyDescent="0.25">
      <c r="A1696" s="218" t="str">
        <f t="shared" si="506"/>
        <v/>
      </c>
      <c r="B1696" s="216" t="str">
        <f t="shared" si="507"/>
        <v/>
      </c>
      <c r="C1696" s="217"/>
      <c r="D1696" s="218" t="str">
        <f t="shared" si="508"/>
        <v/>
      </c>
      <c r="E1696" s="219"/>
      <c r="F1696" s="220">
        <f t="shared" si="509"/>
        <v>0</v>
      </c>
      <c r="G1696" s="280">
        <f t="shared" si="510"/>
        <v>0</v>
      </c>
    </row>
    <row r="1697" spans="1:123" ht="24" customHeight="1" x14ac:dyDescent="0.25">
      <c r="A1697" s="284"/>
      <c r="B1697" s="94"/>
      <c r="D1697" s="94"/>
      <c r="E1697" s="95"/>
      <c r="F1697" s="267" t="s">
        <v>33</v>
      </c>
      <c r="G1697" s="282">
        <f>SUBTOTAL(9,G1688:G1696)</f>
        <v>0</v>
      </c>
    </row>
    <row r="1698" spans="1:123" ht="24" customHeight="1" x14ac:dyDescent="0.25">
      <c r="A1698" s="285"/>
      <c r="B1698" s="94"/>
      <c r="D1698" s="94"/>
      <c r="E1698" s="95"/>
      <c r="G1698" s="283"/>
    </row>
    <row r="1699" spans="1:123" ht="24" customHeight="1" x14ac:dyDescent="0.25">
      <c r="A1699" s="286" t="str">
        <f>B1657</f>
        <v>7.1.7</v>
      </c>
      <c r="B1699" s="287" t="str">
        <f>C1657</f>
        <v>Hormigones para columnas de encadenado</v>
      </c>
      <c r="C1699" s="101"/>
      <c r="D1699" s="101" t="s">
        <v>34</v>
      </c>
      <c r="E1699" s="102"/>
      <c r="F1699" s="289" t="s">
        <v>35</v>
      </c>
      <c r="G1699" s="288">
        <f>SUBTOTAL(9,G1662:G1698)</f>
        <v>0</v>
      </c>
    </row>
    <row r="1701" spans="1:123" ht="24" customHeight="1" x14ac:dyDescent="0.25">
      <c r="A1701" s="268" t="s">
        <v>37</v>
      </c>
      <c r="B1701" s="269"/>
      <c r="C1701" s="269"/>
      <c r="D1701" s="269"/>
      <c r="E1701" s="269"/>
      <c r="F1701" s="269"/>
      <c r="G1701" s="270"/>
    </row>
    <row r="1702" spans="1:123" ht="24" customHeight="1" x14ac:dyDescent="0.25">
      <c r="A1702" s="271" t="s">
        <v>602</v>
      </c>
      <c r="B1702" s="90" t="str">
        <f>Comitente</f>
        <v>SUBSECRETARIA DE ARQUITECTURA</v>
      </c>
      <c r="C1702" s="86"/>
      <c r="D1702" s="91"/>
      <c r="E1702" s="91"/>
      <c r="F1702" s="92"/>
      <c r="G1702" s="272"/>
    </row>
    <row r="1703" spans="1:123" ht="24" customHeight="1" x14ac:dyDescent="0.25">
      <c r="A1703" s="271" t="s">
        <v>603</v>
      </c>
      <c r="B1703" s="90">
        <f>Contratista</f>
        <v>0</v>
      </c>
      <c r="C1703" s="87"/>
      <c r="D1703" s="87"/>
      <c r="E1703" s="87"/>
      <c r="F1703" s="93"/>
      <c r="G1703" s="273"/>
    </row>
    <row r="1704" spans="1:123" ht="24" customHeight="1" x14ac:dyDescent="0.25">
      <c r="A1704" s="271" t="s">
        <v>24</v>
      </c>
      <c r="B1704" s="90" t="str">
        <f>Obra</f>
        <v>PERFORACION DE POZO DE AGUA Y CONST. DE SALA DE BOMBA ESC. AGROIND. 25 DE MAYO</v>
      </c>
      <c r="C1704" s="87"/>
      <c r="D1704" s="87"/>
      <c r="E1704" s="87"/>
      <c r="F1704" s="93" t="s">
        <v>38</v>
      </c>
      <c r="G1704" s="274">
        <f>Fecha_Base</f>
        <v>0</v>
      </c>
    </row>
    <row r="1705" spans="1:123" ht="24" customHeight="1" x14ac:dyDescent="0.25">
      <c r="A1705" s="275" t="s">
        <v>601</v>
      </c>
      <c r="B1705" s="88" t="str">
        <f>Ubicación</f>
        <v>Calle San Martin s/n - 25 de Mayo</v>
      </c>
      <c r="C1705" s="88"/>
      <c r="D1705" s="94"/>
      <c r="E1705" s="95"/>
      <c r="G1705" s="276"/>
    </row>
    <row r="1706" spans="1:123" ht="24" customHeight="1" x14ac:dyDescent="0.25">
      <c r="A1706" s="275" t="s">
        <v>39</v>
      </c>
      <c r="B1706" s="97">
        <f>IFERROR(VALUE(LEFT(B1707,FIND(".",B1707)-1)),"")</f>
        <v>7</v>
      </c>
      <c r="C1706" s="89" t="str">
        <f>IFERROR(VLOOKUP(B1706,Tabla_CyP,2,FALSE),"")</f>
        <v/>
      </c>
      <c r="E1706" s="95"/>
      <c r="G1706" s="276"/>
    </row>
    <row r="1707" spans="1:123" ht="24" customHeight="1" x14ac:dyDescent="0.25">
      <c r="A1707" s="275" t="s">
        <v>25</v>
      </c>
      <c r="B1707" s="98" t="str">
        <f>IFERROR(VLOOKUP(COUNTIF($A$1:A1707,"ANALISIS DE PRECIOS"),Tabla_NumeroItem,2,FALSE),"")</f>
        <v>7.1.8</v>
      </c>
      <c r="C1707" s="89" t="str">
        <f>IFERROR(VLOOKUP(B1707,Tabla_CyP,2,FALSE),"")</f>
        <v>Hormigones para vigas  de carga</v>
      </c>
      <c r="D1707" s="94"/>
      <c r="E1707" s="95"/>
      <c r="F1707" s="93" t="s">
        <v>26</v>
      </c>
      <c r="G1707" s="277" t="str">
        <f>IFERROR(VLOOKUP(B1707,Tabla_CyP,4,FALSE),"")</f>
        <v>m3</v>
      </c>
    </row>
    <row r="1708" spans="1:123" ht="24" customHeight="1" x14ac:dyDescent="0.25">
      <c r="A1708" s="275"/>
      <c r="B1708" s="88"/>
      <c r="D1708" s="94"/>
      <c r="E1708" s="95"/>
      <c r="G1708" s="276"/>
    </row>
    <row r="1709" spans="1:123" ht="24" customHeight="1" x14ac:dyDescent="0.25">
      <c r="A1709" s="338" t="s">
        <v>507</v>
      </c>
      <c r="B1709" s="339"/>
      <c r="C1709" s="340" t="s">
        <v>0</v>
      </c>
      <c r="D1709" s="340" t="s">
        <v>27</v>
      </c>
      <c r="E1709" s="342" t="s">
        <v>28</v>
      </c>
      <c r="F1709" s="344" t="s">
        <v>29</v>
      </c>
      <c r="G1709" s="344" t="s">
        <v>30</v>
      </c>
    </row>
    <row r="1710" spans="1:123" s="94" customFormat="1" ht="24" customHeight="1" x14ac:dyDescent="0.25">
      <c r="A1710" s="99" t="s">
        <v>508</v>
      </c>
      <c r="B1710" s="99" t="s">
        <v>509</v>
      </c>
      <c r="C1710" s="341"/>
      <c r="D1710" s="341"/>
      <c r="E1710" s="343"/>
      <c r="F1710" s="345"/>
      <c r="G1710" s="345"/>
      <c r="H1710" s="224"/>
      <c r="I1710" s="224"/>
      <c r="J1710" s="224"/>
      <c r="K1710" s="224"/>
      <c r="L1710" s="224"/>
      <c r="M1710" s="224"/>
      <c r="N1710" s="224"/>
      <c r="O1710" s="224"/>
      <c r="P1710" s="224"/>
      <c r="Q1710" s="224"/>
      <c r="R1710" s="224"/>
      <c r="S1710" s="224"/>
      <c r="T1710" s="224"/>
      <c r="U1710" s="224"/>
      <c r="V1710" s="224"/>
      <c r="W1710" s="224"/>
      <c r="X1710" s="224"/>
      <c r="Y1710" s="224"/>
      <c r="Z1710" s="224"/>
      <c r="AA1710" s="224"/>
      <c r="AB1710" s="224"/>
      <c r="AC1710" s="224"/>
      <c r="AD1710" s="224"/>
      <c r="AE1710" s="224"/>
      <c r="AF1710" s="224"/>
      <c r="AG1710" s="224"/>
      <c r="AH1710" s="224"/>
      <c r="AI1710" s="224"/>
      <c r="AJ1710" s="224"/>
      <c r="AK1710" s="224"/>
      <c r="AL1710" s="224"/>
      <c r="AM1710" s="224"/>
      <c r="AN1710" s="224"/>
      <c r="AO1710" s="224"/>
      <c r="AP1710" s="224"/>
      <c r="AQ1710" s="224"/>
      <c r="AR1710" s="224"/>
      <c r="AS1710" s="224"/>
      <c r="AT1710" s="224"/>
      <c r="AU1710" s="224"/>
      <c r="AV1710" s="224"/>
      <c r="AW1710" s="224"/>
      <c r="AX1710" s="224"/>
      <c r="AY1710" s="224"/>
      <c r="AZ1710" s="224"/>
      <c r="BA1710" s="224"/>
      <c r="BB1710" s="224"/>
      <c r="BC1710" s="224"/>
      <c r="BD1710" s="224"/>
      <c r="BE1710" s="224"/>
      <c r="BF1710" s="224"/>
      <c r="BG1710" s="224"/>
      <c r="BH1710" s="224"/>
      <c r="BI1710" s="224"/>
      <c r="BJ1710" s="224"/>
      <c r="BK1710" s="224"/>
      <c r="BL1710" s="224"/>
      <c r="BM1710" s="224"/>
      <c r="BN1710" s="224"/>
      <c r="BO1710" s="224"/>
      <c r="BP1710" s="224"/>
      <c r="BQ1710" s="224"/>
      <c r="BR1710" s="224"/>
      <c r="BS1710" s="224"/>
      <c r="BT1710" s="224"/>
      <c r="BU1710" s="224"/>
      <c r="BV1710" s="224"/>
      <c r="BW1710" s="224"/>
      <c r="BX1710" s="224"/>
      <c r="BY1710" s="224"/>
      <c r="BZ1710" s="224"/>
      <c r="CA1710" s="224"/>
      <c r="CB1710" s="224"/>
      <c r="CC1710" s="224"/>
      <c r="CD1710" s="224"/>
      <c r="CE1710" s="224"/>
      <c r="CF1710" s="224"/>
      <c r="CG1710" s="224"/>
      <c r="CH1710" s="224"/>
      <c r="CI1710" s="224"/>
      <c r="CJ1710" s="224"/>
      <c r="CK1710" s="224"/>
      <c r="CL1710" s="224"/>
      <c r="CM1710" s="224"/>
      <c r="CN1710" s="224"/>
      <c r="CO1710" s="224"/>
      <c r="CP1710" s="224"/>
      <c r="CQ1710" s="224"/>
      <c r="CR1710" s="224"/>
      <c r="CS1710" s="224"/>
      <c r="CT1710" s="224"/>
      <c r="CU1710" s="224"/>
      <c r="CV1710" s="224"/>
      <c r="CW1710" s="224"/>
      <c r="CX1710" s="224"/>
      <c r="CY1710" s="224"/>
      <c r="CZ1710" s="224"/>
      <c r="DA1710" s="224"/>
      <c r="DB1710" s="224"/>
      <c r="DC1710" s="224"/>
      <c r="DD1710" s="224"/>
      <c r="DE1710" s="224"/>
      <c r="DF1710" s="224"/>
      <c r="DG1710" s="224"/>
      <c r="DH1710" s="224"/>
      <c r="DI1710" s="224"/>
      <c r="DJ1710" s="224"/>
      <c r="DK1710" s="224"/>
      <c r="DL1710" s="224"/>
      <c r="DM1710" s="224"/>
      <c r="DN1710" s="224"/>
      <c r="DO1710" s="224"/>
      <c r="DP1710" s="224"/>
      <c r="DQ1710" s="224"/>
      <c r="DR1710" s="224"/>
      <c r="DS1710" s="224"/>
    </row>
    <row r="1711" spans="1:123" ht="24" customHeight="1" x14ac:dyDescent="0.25">
      <c r="A1711" s="278"/>
      <c r="B1711" s="100"/>
      <c r="C1711" s="137" t="s">
        <v>604</v>
      </c>
      <c r="D1711" s="101"/>
      <c r="E1711" s="102"/>
      <c r="F1711" s="103"/>
      <c r="G1711" s="279"/>
    </row>
    <row r="1712" spans="1:123" s="223" customFormat="1" ht="24" customHeight="1" x14ac:dyDescent="0.25">
      <c r="A1712" s="218" t="str">
        <f t="shared" ref="A1712:A1725" si="511">IFERROR(VLOOKUP(C1712,Tabla_Insumos,4,FALSE),"")</f>
        <v/>
      </c>
      <c r="B1712" s="216" t="str">
        <f>IFERROR(VLOOKUP(C1712,Tabla_Insumos,5,FALSE),"")</f>
        <v/>
      </c>
      <c r="C1712" s="217"/>
      <c r="D1712" s="218" t="str">
        <f t="shared" ref="D1712:D1725" si="512">IFERROR(VLOOKUP(C1712,Tabla_Insumos,2,FALSE),"")</f>
        <v/>
      </c>
      <c r="E1712" s="219"/>
      <c r="F1712" s="220">
        <f t="shared" ref="F1712:F1725" si="513">IFERROR(VLOOKUP(C1712,Tabla_Insumos,3,FALSE),0)</f>
        <v>0</v>
      </c>
      <c r="G1712" s="280">
        <f>ROUND(E1712*F1712,2)</f>
        <v>0</v>
      </c>
    </row>
    <row r="1713" spans="1:7" s="223" customFormat="1" ht="24" customHeight="1" x14ac:dyDescent="0.25">
      <c r="A1713" s="218" t="str">
        <f t="shared" si="511"/>
        <v/>
      </c>
      <c r="B1713" s="216" t="str">
        <f t="shared" ref="B1713:B1725" si="514">IFERROR(VLOOKUP(C1713,Tabla_Insumos,5,FALSE),"")</f>
        <v/>
      </c>
      <c r="C1713" s="217"/>
      <c r="D1713" s="218" t="str">
        <f t="shared" si="512"/>
        <v/>
      </c>
      <c r="E1713" s="219"/>
      <c r="F1713" s="220">
        <f t="shared" si="513"/>
        <v>0</v>
      </c>
      <c r="G1713" s="280">
        <f t="shared" ref="G1713:G1725" si="515">ROUND(E1713*F1713,2)</f>
        <v>0</v>
      </c>
    </row>
    <row r="1714" spans="1:7" s="223" customFormat="1" ht="24" customHeight="1" x14ac:dyDescent="0.25">
      <c r="A1714" s="218" t="str">
        <f t="shared" si="511"/>
        <v/>
      </c>
      <c r="B1714" s="216" t="str">
        <f t="shared" si="514"/>
        <v/>
      </c>
      <c r="C1714" s="217"/>
      <c r="D1714" s="218" t="str">
        <f t="shared" si="512"/>
        <v/>
      </c>
      <c r="E1714" s="219"/>
      <c r="F1714" s="220">
        <f t="shared" si="513"/>
        <v>0</v>
      </c>
      <c r="G1714" s="280">
        <f t="shared" si="515"/>
        <v>0</v>
      </c>
    </row>
    <row r="1715" spans="1:7" s="223" customFormat="1" ht="24" customHeight="1" x14ac:dyDescent="0.25">
      <c r="A1715" s="218" t="str">
        <f t="shared" si="511"/>
        <v/>
      </c>
      <c r="B1715" s="216" t="str">
        <f t="shared" si="514"/>
        <v/>
      </c>
      <c r="C1715" s="217"/>
      <c r="D1715" s="218" t="str">
        <f t="shared" si="512"/>
        <v/>
      </c>
      <c r="E1715" s="219"/>
      <c r="F1715" s="220">
        <f t="shared" si="513"/>
        <v>0</v>
      </c>
      <c r="G1715" s="280">
        <f t="shared" si="515"/>
        <v>0</v>
      </c>
    </row>
    <row r="1716" spans="1:7" s="223" customFormat="1" ht="24" customHeight="1" x14ac:dyDescent="0.25">
      <c r="A1716" s="218" t="str">
        <f t="shared" si="511"/>
        <v/>
      </c>
      <c r="B1716" s="216" t="str">
        <f t="shared" si="514"/>
        <v/>
      </c>
      <c r="C1716" s="217"/>
      <c r="D1716" s="218" t="str">
        <f t="shared" si="512"/>
        <v/>
      </c>
      <c r="E1716" s="219"/>
      <c r="F1716" s="220">
        <f t="shared" si="513"/>
        <v>0</v>
      </c>
      <c r="G1716" s="280">
        <f t="shared" si="515"/>
        <v>0</v>
      </c>
    </row>
    <row r="1717" spans="1:7" s="223" customFormat="1" ht="24" customHeight="1" x14ac:dyDescent="0.25">
      <c r="A1717" s="218" t="str">
        <f t="shared" si="511"/>
        <v/>
      </c>
      <c r="B1717" s="216" t="str">
        <f t="shared" si="514"/>
        <v/>
      </c>
      <c r="C1717" s="217"/>
      <c r="D1717" s="218" t="str">
        <f t="shared" si="512"/>
        <v/>
      </c>
      <c r="E1717" s="219"/>
      <c r="F1717" s="220">
        <f t="shared" si="513"/>
        <v>0</v>
      </c>
      <c r="G1717" s="280">
        <f t="shared" si="515"/>
        <v>0</v>
      </c>
    </row>
    <row r="1718" spans="1:7" s="223" customFormat="1" ht="24" customHeight="1" x14ac:dyDescent="0.25">
      <c r="A1718" s="218" t="str">
        <f t="shared" si="511"/>
        <v/>
      </c>
      <c r="B1718" s="216" t="str">
        <f t="shared" si="514"/>
        <v/>
      </c>
      <c r="C1718" s="217"/>
      <c r="D1718" s="218" t="str">
        <f t="shared" si="512"/>
        <v/>
      </c>
      <c r="E1718" s="219"/>
      <c r="F1718" s="220">
        <f t="shared" si="513"/>
        <v>0</v>
      </c>
      <c r="G1718" s="280">
        <f t="shared" si="515"/>
        <v>0</v>
      </c>
    </row>
    <row r="1719" spans="1:7" s="223" customFormat="1" ht="24" customHeight="1" x14ac:dyDescent="0.25">
      <c r="A1719" s="218" t="str">
        <f t="shared" si="511"/>
        <v/>
      </c>
      <c r="B1719" s="216" t="str">
        <f t="shared" si="514"/>
        <v/>
      </c>
      <c r="C1719" s="217"/>
      <c r="D1719" s="218" t="str">
        <f t="shared" si="512"/>
        <v/>
      </c>
      <c r="E1719" s="219"/>
      <c r="F1719" s="220">
        <f t="shared" si="513"/>
        <v>0</v>
      </c>
      <c r="G1719" s="280">
        <f t="shared" si="515"/>
        <v>0</v>
      </c>
    </row>
    <row r="1720" spans="1:7" s="223" customFormat="1" ht="24" customHeight="1" x14ac:dyDescent="0.25">
      <c r="A1720" s="218" t="str">
        <f t="shared" si="511"/>
        <v/>
      </c>
      <c r="B1720" s="216" t="str">
        <f t="shared" si="514"/>
        <v/>
      </c>
      <c r="C1720" s="217"/>
      <c r="D1720" s="218" t="str">
        <f t="shared" si="512"/>
        <v/>
      </c>
      <c r="E1720" s="219"/>
      <c r="F1720" s="220">
        <f t="shared" si="513"/>
        <v>0</v>
      </c>
      <c r="G1720" s="280">
        <f t="shared" si="515"/>
        <v>0</v>
      </c>
    </row>
    <row r="1721" spans="1:7" s="223" customFormat="1" ht="24" customHeight="1" x14ac:dyDescent="0.25">
      <c r="A1721" s="218" t="str">
        <f t="shared" si="511"/>
        <v/>
      </c>
      <c r="B1721" s="216" t="str">
        <f t="shared" si="514"/>
        <v/>
      </c>
      <c r="C1721" s="217"/>
      <c r="D1721" s="218" t="str">
        <f t="shared" si="512"/>
        <v/>
      </c>
      <c r="E1721" s="219"/>
      <c r="F1721" s="220">
        <f t="shared" si="513"/>
        <v>0</v>
      </c>
      <c r="G1721" s="280">
        <f t="shared" si="515"/>
        <v>0</v>
      </c>
    </row>
    <row r="1722" spans="1:7" s="223" customFormat="1" ht="24" customHeight="1" x14ac:dyDescent="0.25">
      <c r="A1722" s="218" t="str">
        <f t="shared" si="511"/>
        <v/>
      </c>
      <c r="B1722" s="216" t="str">
        <f t="shared" si="514"/>
        <v/>
      </c>
      <c r="C1722" s="217"/>
      <c r="D1722" s="218" t="str">
        <f t="shared" si="512"/>
        <v/>
      </c>
      <c r="E1722" s="219"/>
      <c r="F1722" s="220">
        <f t="shared" si="513"/>
        <v>0</v>
      </c>
      <c r="G1722" s="280">
        <f t="shared" si="515"/>
        <v>0</v>
      </c>
    </row>
    <row r="1723" spans="1:7" s="223" customFormat="1" ht="24" customHeight="1" x14ac:dyDescent="0.25">
      <c r="A1723" s="218" t="str">
        <f t="shared" si="511"/>
        <v/>
      </c>
      <c r="B1723" s="216" t="str">
        <f t="shared" si="514"/>
        <v/>
      </c>
      <c r="C1723" s="217"/>
      <c r="D1723" s="218" t="str">
        <f t="shared" si="512"/>
        <v/>
      </c>
      <c r="E1723" s="219"/>
      <c r="F1723" s="220">
        <f t="shared" si="513"/>
        <v>0</v>
      </c>
      <c r="G1723" s="280">
        <f t="shared" si="515"/>
        <v>0</v>
      </c>
    </row>
    <row r="1724" spans="1:7" s="223" customFormat="1" ht="24" customHeight="1" x14ac:dyDescent="0.25">
      <c r="A1724" s="218" t="str">
        <f t="shared" si="511"/>
        <v/>
      </c>
      <c r="B1724" s="216" t="str">
        <f t="shared" si="514"/>
        <v/>
      </c>
      <c r="C1724" s="217"/>
      <c r="D1724" s="218" t="str">
        <f t="shared" si="512"/>
        <v/>
      </c>
      <c r="E1724" s="219"/>
      <c r="F1724" s="220">
        <f t="shared" si="513"/>
        <v>0</v>
      </c>
      <c r="G1724" s="280">
        <f t="shared" si="515"/>
        <v>0</v>
      </c>
    </row>
    <row r="1725" spans="1:7" s="223" customFormat="1" ht="24" customHeight="1" x14ac:dyDescent="0.25">
      <c r="A1725" s="218" t="str">
        <f t="shared" si="511"/>
        <v/>
      </c>
      <c r="B1725" s="216" t="str">
        <f t="shared" si="514"/>
        <v/>
      </c>
      <c r="C1725" s="217"/>
      <c r="D1725" s="218" t="str">
        <f t="shared" si="512"/>
        <v/>
      </c>
      <c r="E1725" s="219"/>
      <c r="F1725" s="221">
        <f t="shared" si="513"/>
        <v>0</v>
      </c>
      <c r="G1725" s="280">
        <f t="shared" si="515"/>
        <v>0</v>
      </c>
    </row>
    <row r="1726" spans="1:7" ht="24" customHeight="1" x14ac:dyDescent="0.25">
      <c r="A1726" s="281"/>
      <c r="D1726" s="94"/>
      <c r="E1726" s="95"/>
      <c r="F1726" s="267" t="s">
        <v>31</v>
      </c>
      <c r="G1726" s="282">
        <f>SUBTOTAL(9,G1712:G1725)</f>
        <v>0</v>
      </c>
    </row>
    <row r="1727" spans="1:7" ht="24" customHeight="1" x14ac:dyDescent="0.25">
      <c r="A1727" s="281"/>
      <c r="C1727" s="104" t="s">
        <v>605</v>
      </c>
      <c r="D1727" s="94"/>
      <c r="E1727" s="95"/>
      <c r="G1727" s="283"/>
    </row>
    <row r="1728" spans="1:7" s="223" customFormat="1" ht="24" customHeight="1" x14ac:dyDescent="0.25">
      <c r="A1728" s="218" t="str">
        <f t="shared" ref="A1728:A1735" si="516">IFERROR(VLOOKUP(C1728,Tabla_Insumos,4,FALSE),"")</f>
        <v/>
      </c>
      <c r="B1728" s="216">
        <f t="shared" ref="B1728:B1735" si="517">IFERROR(VLOOKUP(A1728,Tabla_Indices,5,FALSE),"")</f>
        <v>0</v>
      </c>
      <c r="C1728" s="217"/>
      <c r="D1728" s="218" t="str">
        <f t="shared" ref="D1728:D1735" si="518">IFERROR(VLOOKUP(C1728,Tabla_Insumos,2,FALSE),"")</f>
        <v/>
      </c>
      <c r="E1728" s="219"/>
      <c r="F1728" s="222">
        <f t="shared" ref="F1728:F1735" si="519">IFERROR(VLOOKUP(C1728,Tabla_Insumos,3,FALSE),0)</f>
        <v>0</v>
      </c>
      <c r="G1728" s="280">
        <f>ROUND(E1728*F1728,2)</f>
        <v>0</v>
      </c>
    </row>
    <row r="1729" spans="1:7" s="223" customFormat="1" ht="24" customHeight="1" x14ac:dyDescent="0.25">
      <c r="A1729" s="218" t="str">
        <f t="shared" si="516"/>
        <v/>
      </c>
      <c r="B1729" s="216">
        <f t="shared" si="517"/>
        <v>0</v>
      </c>
      <c r="C1729" s="217"/>
      <c r="D1729" s="218" t="str">
        <f t="shared" si="518"/>
        <v/>
      </c>
      <c r="E1729" s="219"/>
      <c r="F1729" s="222">
        <f t="shared" si="519"/>
        <v>0</v>
      </c>
      <c r="G1729" s="280">
        <f>ROUND(E1729*F1729,2)</f>
        <v>0</v>
      </c>
    </row>
    <row r="1730" spans="1:7" s="223" customFormat="1" ht="24" customHeight="1" x14ac:dyDescent="0.25">
      <c r="A1730" s="218" t="str">
        <f t="shared" si="516"/>
        <v/>
      </c>
      <c r="B1730" s="216">
        <f t="shared" si="517"/>
        <v>0</v>
      </c>
      <c r="C1730" s="217"/>
      <c r="D1730" s="218" t="str">
        <f t="shared" si="518"/>
        <v/>
      </c>
      <c r="E1730" s="219"/>
      <c r="F1730" s="222">
        <f t="shared" si="519"/>
        <v>0</v>
      </c>
      <c r="G1730" s="280">
        <f t="shared" ref="G1730:G1735" si="520">ROUND(E1730*F1730,2)</f>
        <v>0</v>
      </c>
    </row>
    <row r="1731" spans="1:7" s="223" customFormat="1" ht="24" customHeight="1" x14ac:dyDescent="0.25">
      <c r="A1731" s="218" t="str">
        <f t="shared" si="516"/>
        <v/>
      </c>
      <c r="B1731" s="216">
        <f t="shared" si="517"/>
        <v>0</v>
      </c>
      <c r="C1731" s="217"/>
      <c r="D1731" s="218" t="str">
        <f t="shared" si="518"/>
        <v/>
      </c>
      <c r="E1731" s="219"/>
      <c r="F1731" s="222">
        <f t="shared" si="519"/>
        <v>0</v>
      </c>
      <c r="G1731" s="280">
        <f t="shared" si="520"/>
        <v>0</v>
      </c>
    </row>
    <row r="1732" spans="1:7" s="223" customFormat="1" ht="24" customHeight="1" x14ac:dyDescent="0.25">
      <c r="A1732" s="218" t="str">
        <f t="shared" si="516"/>
        <v/>
      </c>
      <c r="B1732" s="216">
        <f t="shared" si="517"/>
        <v>0</v>
      </c>
      <c r="C1732" s="217"/>
      <c r="D1732" s="218" t="str">
        <f t="shared" si="518"/>
        <v/>
      </c>
      <c r="E1732" s="219"/>
      <c r="F1732" s="220">
        <f t="shared" si="519"/>
        <v>0</v>
      </c>
      <c r="G1732" s="280">
        <f t="shared" si="520"/>
        <v>0</v>
      </c>
    </row>
    <row r="1733" spans="1:7" s="223" customFormat="1" ht="24" customHeight="1" x14ac:dyDescent="0.25">
      <c r="A1733" s="218" t="str">
        <f t="shared" si="516"/>
        <v/>
      </c>
      <c r="B1733" s="216">
        <f t="shared" si="517"/>
        <v>0</v>
      </c>
      <c r="C1733" s="217"/>
      <c r="D1733" s="218" t="str">
        <f t="shared" si="518"/>
        <v/>
      </c>
      <c r="E1733" s="219"/>
      <c r="F1733" s="220">
        <f t="shared" si="519"/>
        <v>0</v>
      </c>
      <c r="G1733" s="280">
        <f t="shared" si="520"/>
        <v>0</v>
      </c>
    </row>
    <row r="1734" spans="1:7" s="223" customFormat="1" ht="24" customHeight="1" x14ac:dyDescent="0.25">
      <c r="A1734" s="218" t="str">
        <f t="shared" si="516"/>
        <v/>
      </c>
      <c r="B1734" s="216">
        <f t="shared" si="517"/>
        <v>0</v>
      </c>
      <c r="C1734" s="217"/>
      <c r="D1734" s="218" t="str">
        <f t="shared" si="518"/>
        <v/>
      </c>
      <c r="E1734" s="219"/>
      <c r="F1734" s="220">
        <f t="shared" si="519"/>
        <v>0</v>
      </c>
      <c r="G1734" s="280">
        <f t="shared" si="520"/>
        <v>0</v>
      </c>
    </row>
    <row r="1735" spans="1:7" s="223" customFormat="1" ht="24" customHeight="1" x14ac:dyDescent="0.25">
      <c r="A1735" s="218" t="str">
        <f t="shared" si="516"/>
        <v/>
      </c>
      <c r="B1735" s="216">
        <f t="shared" si="517"/>
        <v>0</v>
      </c>
      <c r="C1735" s="217"/>
      <c r="D1735" s="218" t="str">
        <f t="shared" si="518"/>
        <v/>
      </c>
      <c r="E1735" s="219"/>
      <c r="F1735" s="220">
        <f t="shared" si="519"/>
        <v>0</v>
      </c>
      <c r="G1735" s="280">
        <f t="shared" si="520"/>
        <v>0</v>
      </c>
    </row>
    <row r="1736" spans="1:7" ht="24" customHeight="1" x14ac:dyDescent="0.25">
      <c r="A1736" s="281"/>
      <c r="D1736" s="94"/>
      <c r="E1736" s="95"/>
      <c r="F1736" s="267" t="s">
        <v>32</v>
      </c>
      <c r="G1736" s="282">
        <f>SUBTOTAL(9,G1728:G1735)</f>
        <v>0</v>
      </c>
    </row>
    <row r="1737" spans="1:7" ht="24" customHeight="1" x14ac:dyDescent="0.25">
      <c r="A1737" s="281"/>
      <c r="C1737" s="104" t="s">
        <v>606</v>
      </c>
      <c r="D1737" s="94"/>
      <c r="E1737" s="95"/>
      <c r="G1737" s="283"/>
    </row>
    <row r="1738" spans="1:7" s="223" customFormat="1" ht="24" customHeight="1" x14ac:dyDescent="0.25">
      <c r="A1738" s="218" t="str">
        <f t="shared" ref="A1738:A1746" si="521">IFERROR(VLOOKUP(C1738,Tabla_Insumos,4,FALSE),"")</f>
        <v/>
      </c>
      <c r="B1738" s="216" t="str">
        <f t="shared" ref="B1738:B1746" si="522">IFERROR(VLOOKUP(C1738,Tabla_Insumos,5,FALSE),"")</f>
        <v/>
      </c>
      <c r="C1738" s="217"/>
      <c r="D1738" s="218" t="str">
        <f t="shared" ref="D1738:D1746" si="523">IFERROR(VLOOKUP(C1738,Tabla_Insumos,2,FALSE),"")</f>
        <v/>
      </c>
      <c r="E1738" s="219"/>
      <c r="F1738" s="220">
        <f t="shared" ref="F1738:F1746" si="524">IFERROR(VLOOKUP(C1738,Tabla_Insumos,3,FALSE),0)</f>
        <v>0</v>
      </c>
      <c r="G1738" s="280">
        <f t="shared" ref="G1738:G1746" si="525">ROUND(E1738*F1738,2)</f>
        <v>0</v>
      </c>
    </row>
    <row r="1739" spans="1:7" s="223" customFormat="1" ht="24" customHeight="1" x14ac:dyDescent="0.25">
      <c r="A1739" s="218" t="str">
        <f t="shared" si="521"/>
        <v/>
      </c>
      <c r="B1739" s="216" t="str">
        <f t="shared" si="522"/>
        <v/>
      </c>
      <c r="C1739" s="217"/>
      <c r="D1739" s="218" t="str">
        <f t="shared" si="523"/>
        <v/>
      </c>
      <c r="E1739" s="219"/>
      <c r="F1739" s="220">
        <f t="shared" si="524"/>
        <v>0</v>
      </c>
      <c r="G1739" s="280">
        <f t="shared" si="525"/>
        <v>0</v>
      </c>
    </row>
    <row r="1740" spans="1:7" s="223" customFormat="1" ht="24" customHeight="1" x14ac:dyDescent="0.25">
      <c r="A1740" s="218" t="str">
        <f t="shared" si="521"/>
        <v/>
      </c>
      <c r="B1740" s="216" t="str">
        <f t="shared" si="522"/>
        <v/>
      </c>
      <c r="C1740" s="217"/>
      <c r="D1740" s="218" t="str">
        <f t="shared" si="523"/>
        <v/>
      </c>
      <c r="E1740" s="219"/>
      <c r="F1740" s="220">
        <f t="shared" si="524"/>
        <v>0</v>
      </c>
      <c r="G1740" s="280">
        <f t="shared" si="525"/>
        <v>0</v>
      </c>
    </row>
    <row r="1741" spans="1:7" s="223" customFormat="1" ht="24" customHeight="1" x14ac:dyDescent="0.25">
      <c r="A1741" s="218" t="str">
        <f t="shared" si="521"/>
        <v/>
      </c>
      <c r="B1741" s="216" t="str">
        <f t="shared" si="522"/>
        <v/>
      </c>
      <c r="C1741" s="217"/>
      <c r="D1741" s="218" t="str">
        <f t="shared" si="523"/>
        <v/>
      </c>
      <c r="E1741" s="219"/>
      <c r="F1741" s="220">
        <f t="shared" si="524"/>
        <v>0</v>
      </c>
      <c r="G1741" s="280">
        <f t="shared" si="525"/>
        <v>0</v>
      </c>
    </row>
    <row r="1742" spans="1:7" s="223" customFormat="1" ht="24" customHeight="1" x14ac:dyDescent="0.25">
      <c r="A1742" s="218" t="str">
        <f t="shared" si="521"/>
        <v/>
      </c>
      <c r="B1742" s="216" t="str">
        <f t="shared" si="522"/>
        <v/>
      </c>
      <c r="C1742" s="217"/>
      <c r="D1742" s="218" t="str">
        <f t="shared" si="523"/>
        <v/>
      </c>
      <c r="E1742" s="219"/>
      <c r="F1742" s="220">
        <f t="shared" si="524"/>
        <v>0</v>
      </c>
      <c r="G1742" s="280">
        <f t="shared" si="525"/>
        <v>0</v>
      </c>
    </row>
    <row r="1743" spans="1:7" s="223" customFormat="1" ht="24" customHeight="1" x14ac:dyDescent="0.25">
      <c r="A1743" s="218" t="str">
        <f t="shared" si="521"/>
        <v/>
      </c>
      <c r="B1743" s="216" t="str">
        <f t="shared" si="522"/>
        <v/>
      </c>
      <c r="C1743" s="217"/>
      <c r="D1743" s="218" t="str">
        <f t="shared" si="523"/>
        <v/>
      </c>
      <c r="E1743" s="219"/>
      <c r="F1743" s="220">
        <f t="shared" si="524"/>
        <v>0</v>
      </c>
      <c r="G1743" s="280">
        <f t="shared" si="525"/>
        <v>0</v>
      </c>
    </row>
    <row r="1744" spans="1:7" s="223" customFormat="1" ht="24" customHeight="1" x14ac:dyDescent="0.25">
      <c r="A1744" s="218" t="str">
        <f t="shared" si="521"/>
        <v/>
      </c>
      <c r="B1744" s="216" t="str">
        <f t="shared" si="522"/>
        <v/>
      </c>
      <c r="C1744" s="217"/>
      <c r="D1744" s="218" t="str">
        <f t="shared" si="523"/>
        <v/>
      </c>
      <c r="E1744" s="219"/>
      <c r="F1744" s="220">
        <f t="shared" si="524"/>
        <v>0</v>
      </c>
      <c r="G1744" s="280">
        <f t="shared" si="525"/>
        <v>0</v>
      </c>
    </row>
    <row r="1745" spans="1:123" s="223" customFormat="1" ht="24" customHeight="1" x14ac:dyDescent="0.25">
      <c r="A1745" s="218" t="str">
        <f t="shared" si="521"/>
        <v/>
      </c>
      <c r="B1745" s="216" t="str">
        <f t="shared" si="522"/>
        <v/>
      </c>
      <c r="C1745" s="217"/>
      <c r="D1745" s="218" t="str">
        <f t="shared" si="523"/>
        <v/>
      </c>
      <c r="E1745" s="219"/>
      <c r="F1745" s="220">
        <f t="shared" si="524"/>
        <v>0</v>
      </c>
      <c r="G1745" s="280">
        <f t="shared" si="525"/>
        <v>0</v>
      </c>
    </row>
    <row r="1746" spans="1:123" s="223" customFormat="1" ht="24" customHeight="1" x14ac:dyDescent="0.25">
      <c r="A1746" s="218" t="str">
        <f t="shared" si="521"/>
        <v/>
      </c>
      <c r="B1746" s="216" t="str">
        <f t="shared" si="522"/>
        <v/>
      </c>
      <c r="C1746" s="217"/>
      <c r="D1746" s="218" t="str">
        <f t="shared" si="523"/>
        <v/>
      </c>
      <c r="E1746" s="219"/>
      <c r="F1746" s="220">
        <f t="shared" si="524"/>
        <v>0</v>
      </c>
      <c r="G1746" s="280">
        <f t="shared" si="525"/>
        <v>0</v>
      </c>
    </row>
    <row r="1747" spans="1:123" ht="24" customHeight="1" x14ac:dyDescent="0.25">
      <c r="A1747" s="284"/>
      <c r="B1747" s="94"/>
      <c r="D1747" s="94"/>
      <c r="E1747" s="95"/>
      <c r="F1747" s="267" t="s">
        <v>33</v>
      </c>
      <c r="G1747" s="282">
        <f>SUBTOTAL(9,G1738:G1746)</f>
        <v>0</v>
      </c>
    </row>
    <row r="1748" spans="1:123" ht="24" customHeight="1" x14ac:dyDescent="0.25">
      <c r="A1748" s="285"/>
      <c r="B1748" s="94"/>
      <c r="D1748" s="94"/>
      <c r="E1748" s="95"/>
      <c r="G1748" s="283"/>
    </row>
    <row r="1749" spans="1:123" ht="24" customHeight="1" x14ac:dyDescent="0.25">
      <c r="A1749" s="286" t="str">
        <f>B1707</f>
        <v>7.1.8</v>
      </c>
      <c r="B1749" s="287" t="str">
        <f>C1707</f>
        <v>Hormigones para vigas  de carga</v>
      </c>
      <c r="C1749" s="101"/>
      <c r="D1749" s="101" t="s">
        <v>34</v>
      </c>
      <c r="E1749" s="102"/>
      <c r="F1749" s="289" t="s">
        <v>35</v>
      </c>
      <c r="G1749" s="288">
        <f>SUBTOTAL(9,G1712:G1748)</f>
        <v>0</v>
      </c>
    </row>
    <row r="1751" spans="1:123" ht="24" customHeight="1" x14ac:dyDescent="0.25">
      <c r="A1751" s="268" t="s">
        <v>37</v>
      </c>
      <c r="B1751" s="269"/>
      <c r="C1751" s="269"/>
      <c r="D1751" s="269"/>
      <c r="E1751" s="269"/>
      <c r="F1751" s="269"/>
      <c r="G1751" s="270"/>
    </row>
    <row r="1752" spans="1:123" ht="24" customHeight="1" x14ac:dyDescent="0.25">
      <c r="A1752" s="271" t="s">
        <v>602</v>
      </c>
      <c r="B1752" s="90" t="str">
        <f>Comitente</f>
        <v>SUBSECRETARIA DE ARQUITECTURA</v>
      </c>
      <c r="C1752" s="86"/>
      <c r="D1752" s="91"/>
      <c r="E1752" s="91"/>
      <c r="F1752" s="92"/>
      <c r="G1752" s="272"/>
    </row>
    <row r="1753" spans="1:123" ht="24" customHeight="1" x14ac:dyDescent="0.25">
      <c r="A1753" s="271" t="s">
        <v>603</v>
      </c>
      <c r="B1753" s="90">
        <f>Contratista</f>
        <v>0</v>
      </c>
      <c r="C1753" s="87"/>
      <c r="D1753" s="87"/>
      <c r="E1753" s="87"/>
      <c r="F1753" s="93"/>
      <c r="G1753" s="273"/>
    </row>
    <row r="1754" spans="1:123" ht="24" customHeight="1" x14ac:dyDescent="0.25">
      <c r="A1754" s="271" t="s">
        <v>24</v>
      </c>
      <c r="B1754" s="90" t="str">
        <f>Obra</f>
        <v>PERFORACION DE POZO DE AGUA Y CONST. DE SALA DE BOMBA ESC. AGROIND. 25 DE MAYO</v>
      </c>
      <c r="C1754" s="87"/>
      <c r="D1754" s="87"/>
      <c r="E1754" s="87"/>
      <c r="F1754" s="93" t="s">
        <v>38</v>
      </c>
      <c r="G1754" s="274">
        <f>Fecha_Base</f>
        <v>0</v>
      </c>
    </row>
    <row r="1755" spans="1:123" ht="24" customHeight="1" x14ac:dyDescent="0.25">
      <c r="A1755" s="275" t="s">
        <v>601</v>
      </c>
      <c r="B1755" s="88" t="str">
        <f>Ubicación</f>
        <v>Calle San Martin s/n - 25 de Mayo</v>
      </c>
      <c r="C1755" s="88"/>
      <c r="D1755" s="94"/>
      <c r="E1755" s="95"/>
      <c r="G1755" s="276"/>
    </row>
    <row r="1756" spans="1:123" ht="24" customHeight="1" x14ac:dyDescent="0.25">
      <c r="A1756" s="275" t="s">
        <v>39</v>
      </c>
      <c r="B1756" s="97">
        <f>IFERROR(VALUE(LEFT(B1757,FIND(".",B1757)-1)),"")</f>
        <v>7</v>
      </c>
      <c r="C1756" s="89" t="str">
        <f>IFERROR(VLOOKUP(B1756,Tabla_CyP,2,FALSE),"")</f>
        <v/>
      </c>
      <c r="E1756" s="95"/>
      <c r="G1756" s="276"/>
    </row>
    <row r="1757" spans="1:123" ht="24" customHeight="1" x14ac:dyDescent="0.25">
      <c r="A1757" s="275" t="s">
        <v>25</v>
      </c>
      <c r="B1757" s="98" t="str">
        <f>IFERROR(VLOOKUP(COUNTIF($A$1:A1757,"ANALISIS DE PRECIOS"),Tabla_NumeroItem,2,FALSE),"")</f>
        <v>7.1.9</v>
      </c>
      <c r="C1757" s="89" t="str">
        <f>IFERROR(VLOOKUP(B1757,Tabla_CyP,2,FALSE),"")</f>
        <v>Hormigones para vigas de encadenado</v>
      </c>
      <c r="D1757" s="94"/>
      <c r="E1757" s="95"/>
      <c r="F1757" s="93" t="s">
        <v>26</v>
      </c>
      <c r="G1757" s="277" t="str">
        <f>IFERROR(VLOOKUP(B1757,Tabla_CyP,4,FALSE),"")</f>
        <v>m3</v>
      </c>
    </row>
    <row r="1758" spans="1:123" ht="24" customHeight="1" x14ac:dyDescent="0.25">
      <c r="A1758" s="275"/>
      <c r="B1758" s="88"/>
      <c r="D1758" s="94"/>
      <c r="E1758" s="95"/>
      <c r="G1758" s="276"/>
    </row>
    <row r="1759" spans="1:123" ht="24" customHeight="1" x14ac:dyDescent="0.25">
      <c r="A1759" s="338" t="s">
        <v>507</v>
      </c>
      <c r="B1759" s="339"/>
      <c r="C1759" s="340" t="s">
        <v>0</v>
      </c>
      <c r="D1759" s="340" t="s">
        <v>27</v>
      </c>
      <c r="E1759" s="342" t="s">
        <v>28</v>
      </c>
      <c r="F1759" s="344" t="s">
        <v>29</v>
      </c>
      <c r="G1759" s="344" t="s">
        <v>30</v>
      </c>
    </row>
    <row r="1760" spans="1:123" s="94" customFormat="1" ht="24" customHeight="1" x14ac:dyDescent="0.25">
      <c r="A1760" s="99" t="s">
        <v>508</v>
      </c>
      <c r="B1760" s="99" t="s">
        <v>509</v>
      </c>
      <c r="C1760" s="341"/>
      <c r="D1760" s="341"/>
      <c r="E1760" s="343"/>
      <c r="F1760" s="345"/>
      <c r="G1760" s="345"/>
      <c r="H1760" s="224"/>
      <c r="I1760" s="224"/>
      <c r="J1760" s="224"/>
      <c r="K1760" s="224"/>
      <c r="L1760" s="224"/>
      <c r="M1760" s="224"/>
      <c r="N1760" s="224"/>
      <c r="O1760" s="224"/>
      <c r="P1760" s="224"/>
      <c r="Q1760" s="224"/>
      <c r="R1760" s="224"/>
      <c r="S1760" s="224"/>
      <c r="T1760" s="224"/>
      <c r="U1760" s="224"/>
      <c r="V1760" s="224"/>
      <c r="W1760" s="224"/>
      <c r="X1760" s="224"/>
      <c r="Y1760" s="224"/>
      <c r="Z1760" s="224"/>
      <c r="AA1760" s="224"/>
      <c r="AB1760" s="224"/>
      <c r="AC1760" s="224"/>
      <c r="AD1760" s="224"/>
      <c r="AE1760" s="224"/>
      <c r="AF1760" s="224"/>
      <c r="AG1760" s="224"/>
      <c r="AH1760" s="224"/>
      <c r="AI1760" s="224"/>
      <c r="AJ1760" s="224"/>
      <c r="AK1760" s="224"/>
      <c r="AL1760" s="224"/>
      <c r="AM1760" s="224"/>
      <c r="AN1760" s="224"/>
      <c r="AO1760" s="224"/>
      <c r="AP1760" s="224"/>
      <c r="AQ1760" s="224"/>
      <c r="AR1760" s="224"/>
      <c r="AS1760" s="224"/>
      <c r="AT1760" s="224"/>
      <c r="AU1760" s="224"/>
      <c r="AV1760" s="224"/>
      <c r="AW1760" s="224"/>
      <c r="AX1760" s="224"/>
      <c r="AY1760" s="224"/>
      <c r="AZ1760" s="224"/>
      <c r="BA1760" s="224"/>
      <c r="BB1760" s="224"/>
      <c r="BC1760" s="224"/>
      <c r="BD1760" s="224"/>
      <c r="BE1760" s="224"/>
      <c r="BF1760" s="224"/>
      <c r="BG1760" s="224"/>
      <c r="BH1760" s="224"/>
      <c r="BI1760" s="224"/>
      <c r="BJ1760" s="224"/>
      <c r="BK1760" s="224"/>
      <c r="BL1760" s="224"/>
      <c r="BM1760" s="224"/>
      <c r="BN1760" s="224"/>
      <c r="BO1760" s="224"/>
      <c r="BP1760" s="224"/>
      <c r="BQ1760" s="224"/>
      <c r="BR1760" s="224"/>
      <c r="BS1760" s="224"/>
      <c r="BT1760" s="224"/>
      <c r="BU1760" s="224"/>
      <c r="BV1760" s="224"/>
      <c r="BW1760" s="224"/>
      <c r="BX1760" s="224"/>
      <c r="BY1760" s="224"/>
      <c r="BZ1760" s="224"/>
      <c r="CA1760" s="224"/>
      <c r="CB1760" s="224"/>
      <c r="CC1760" s="224"/>
      <c r="CD1760" s="224"/>
      <c r="CE1760" s="224"/>
      <c r="CF1760" s="224"/>
      <c r="CG1760" s="224"/>
      <c r="CH1760" s="224"/>
      <c r="CI1760" s="224"/>
      <c r="CJ1760" s="224"/>
      <c r="CK1760" s="224"/>
      <c r="CL1760" s="224"/>
      <c r="CM1760" s="224"/>
      <c r="CN1760" s="224"/>
      <c r="CO1760" s="224"/>
      <c r="CP1760" s="224"/>
      <c r="CQ1760" s="224"/>
      <c r="CR1760" s="224"/>
      <c r="CS1760" s="224"/>
      <c r="CT1760" s="224"/>
      <c r="CU1760" s="224"/>
      <c r="CV1760" s="224"/>
      <c r="CW1760" s="224"/>
      <c r="CX1760" s="224"/>
      <c r="CY1760" s="224"/>
      <c r="CZ1760" s="224"/>
      <c r="DA1760" s="224"/>
      <c r="DB1760" s="224"/>
      <c r="DC1760" s="224"/>
      <c r="DD1760" s="224"/>
      <c r="DE1760" s="224"/>
      <c r="DF1760" s="224"/>
      <c r="DG1760" s="224"/>
      <c r="DH1760" s="224"/>
      <c r="DI1760" s="224"/>
      <c r="DJ1760" s="224"/>
      <c r="DK1760" s="224"/>
      <c r="DL1760" s="224"/>
      <c r="DM1760" s="224"/>
      <c r="DN1760" s="224"/>
      <c r="DO1760" s="224"/>
      <c r="DP1760" s="224"/>
      <c r="DQ1760" s="224"/>
      <c r="DR1760" s="224"/>
      <c r="DS1760" s="224"/>
    </row>
    <row r="1761" spans="1:7" ht="24" customHeight="1" x14ac:dyDescent="0.25">
      <c r="A1761" s="278"/>
      <c r="B1761" s="100"/>
      <c r="C1761" s="137" t="s">
        <v>604</v>
      </c>
      <c r="D1761" s="101"/>
      <c r="E1761" s="102"/>
      <c r="F1761" s="103"/>
      <c r="G1761" s="279"/>
    </row>
    <row r="1762" spans="1:7" s="223" customFormat="1" ht="24" customHeight="1" x14ac:dyDescent="0.25">
      <c r="A1762" s="218" t="str">
        <f t="shared" ref="A1762:A1775" si="526">IFERROR(VLOOKUP(C1762,Tabla_Insumos,4,FALSE),"")</f>
        <v/>
      </c>
      <c r="B1762" s="216" t="str">
        <f>IFERROR(VLOOKUP(C1762,Tabla_Insumos,5,FALSE),"")</f>
        <v/>
      </c>
      <c r="C1762" s="217"/>
      <c r="D1762" s="218" t="str">
        <f t="shared" ref="D1762:D1775" si="527">IFERROR(VLOOKUP(C1762,Tabla_Insumos,2,FALSE),"")</f>
        <v/>
      </c>
      <c r="E1762" s="219"/>
      <c r="F1762" s="220">
        <f t="shared" ref="F1762:F1775" si="528">IFERROR(VLOOKUP(C1762,Tabla_Insumos,3,FALSE),0)</f>
        <v>0</v>
      </c>
      <c r="G1762" s="280">
        <f>ROUND(E1762*F1762,2)</f>
        <v>0</v>
      </c>
    </row>
    <row r="1763" spans="1:7" s="223" customFormat="1" ht="24" customHeight="1" x14ac:dyDescent="0.25">
      <c r="A1763" s="218" t="str">
        <f t="shared" si="526"/>
        <v/>
      </c>
      <c r="B1763" s="216" t="str">
        <f t="shared" ref="B1763:B1775" si="529">IFERROR(VLOOKUP(C1763,Tabla_Insumos,5,FALSE),"")</f>
        <v/>
      </c>
      <c r="C1763" s="217"/>
      <c r="D1763" s="218" t="str">
        <f t="shared" si="527"/>
        <v/>
      </c>
      <c r="E1763" s="219"/>
      <c r="F1763" s="220">
        <f t="shared" si="528"/>
        <v>0</v>
      </c>
      <c r="G1763" s="280">
        <f t="shared" ref="G1763:G1775" si="530">ROUND(E1763*F1763,2)</f>
        <v>0</v>
      </c>
    </row>
    <row r="1764" spans="1:7" s="223" customFormat="1" ht="24" customHeight="1" x14ac:dyDescent="0.25">
      <c r="A1764" s="218" t="str">
        <f t="shared" si="526"/>
        <v/>
      </c>
      <c r="B1764" s="216" t="str">
        <f t="shared" si="529"/>
        <v/>
      </c>
      <c r="C1764" s="217"/>
      <c r="D1764" s="218" t="str">
        <f t="shared" si="527"/>
        <v/>
      </c>
      <c r="E1764" s="219"/>
      <c r="F1764" s="220">
        <f t="shared" si="528"/>
        <v>0</v>
      </c>
      <c r="G1764" s="280">
        <f t="shared" si="530"/>
        <v>0</v>
      </c>
    </row>
    <row r="1765" spans="1:7" s="223" customFormat="1" ht="24" customHeight="1" x14ac:dyDescent="0.25">
      <c r="A1765" s="218" t="str">
        <f t="shared" si="526"/>
        <v/>
      </c>
      <c r="B1765" s="216" t="str">
        <f t="shared" si="529"/>
        <v/>
      </c>
      <c r="C1765" s="217"/>
      <c r="D1765" s="218" t="str">
        <f t="shared" si="527"/>
        <v/>
      </c>
      <c r="E1765" s="219"/>
      <c r="F1765" s="220">
        <f t="shared" si="528"/>
        <v>0</v>
      </c>
      <c r="G1765" s="280">
        <f t="shared" si="530"/>
        <v>0</v>
      </c>
    </row>
    <row r="1766" spans="1:7" s="223" customFormat="1" ht="24" customHeight="1" x14ac:dyDescent="0.25">
      <c r="A1766" s="218" t="str">
        <f t="shared" si="526"/>
        <v/>
      </c>
      <c r="B1766" s="216" t="str">
        <f t="shared" si="529"/>
        <v/>
      </c>
      <c r="C1766" s="217"/>
      <c r="D1766" s="218" t="str">
        <f t="shared" si="527"/>
        <v/>
      </c>
      <c r="E1766" s="219"/>
      <c r="F1766" s="220">
        <f t="shared" si="528"/>
        <v>0</v>
      </c>
      <c r="G1766" s="280">
        <f t="shared" si="530"/>
        <v>0</v>
      </c>
    </row>
    <row r="1767" spans="1:7" s="223" customFormat="1" ht="24" customHeight="1" x14ac:dyDescent="0.25">
      <c r="A1767" s="218" t="str">
        <f t="shared" si="526"/>
        <v/>
      </c>
      <c r="B1767" s="216" t="str">
        <f t="shared" si="529"/>
        <v/>
      </c>
      <c r="C1767" s="217"/>
      <c r="D1767" s="218" t="str">
        <f t="shared" si="527"/>
        <v/>
      </c>
      <c r="E1767" s="219"/>
      <c r="F1767" s="220">
        <f t="shared" si="528"/>
        <v>0</v>
      </c>
      <c r="G1767" s="280">
        <f t="shared" si="530"/>
        <v>0</v>
      </c>
    </row>
    <row r="1768" spans="1:7" s="223" customFormat="1" ht="24" customHeight="1" x14ac:dyDescent="0.25">
      <c r="A1768" s="218" t="str">
        <f t="shared" si="526"/>
        <v/>
      </c>
      <c r="B1768" s="216" t="str">
        <f t="shared" si="529"/>
        <v/>
      </c>
      <c r="C1768" s="217"/>
      <c r="D1768" s="218" t="str">
        <f t="shared" si="527"/>
        <v/>
      </c>
      <c r="E1768" s="219"/>
      <c r="F1768" s="220">
        <f t="shared" si="528"/>
        <v>0</v>
      </c>
      <c r="G1768" s="280">
        <f t="shared" si="530"/>
        <v>0</v>
      </c>
    </row>
    <row r="1769" spans="1:7" s="223" customFormat="1" ht="24" customHeight="1" x14ac:dyDescent="0.25">
      <c r="A1769" s="218" t="str">
        <f t="shared" si="526"/>
        <v/>
      </c>
      <c r="B1769" s="216" t="str">
        <f t="shared" si="529"/>
        <v/>
      </c>
      <c r="C1769" s="217"/>
      <c r="D1769" s="218" t="str">
        <f t="shared" si="527"/>
        <v/>
      </c>
      <c r="E1769" s="219"/>
      <c r="F1769" s="220">
        <f t="shared" si="528"/>
        <v>0</v>
      </c>
      <c r="G1769" s="280">
        <f t="shared" si="530"/>
        <v>0</v>
      </c>
    </row>
    <row r="1770" spans="1:7" s="223" customFormat="1" ht="24" customHeight="1" x14ac:dyDescent="0.25">
      <c r="A1770" s="218" t="str">
        <f t="shared" si="526"/>
        <v/>
      </c>
      <c r="B1770" s="216" t="str">
        <f t="shared" si="529"/>
        <v/>
      </c>
      <c r="C1770" s="217"/>
      <c r="D1770" s="218" t="str">
        <f t="shared" si="527"/>
        <v/>
      </c>
      <c r="E1770" s="219"/>
      <c r="F1770" s="220">
        <f t="shared" si="528"/>
        <v>0</v>
      </c>
      <c r="G1770" s="280">
        <f t="shared" si="530"/>
        <v>0</v>
      </c>
    </row>
    <row r="1771" spans="1:7" s="223" customFormat="1" ht="24" customHeight="1" x14ac:dyDescent="0.25">
      <c r="A1771" s="218" t="str">
        <f t="shared" si="526"/>
        <v/>
      </c>
      <c r="B1771" s="216" t="str">
        <f t="shared" si="529"/>
        <v/>
      </c>
      <c r="C1771" s="217"/>
      <c r="D1771" s="218" t="str">
        <f t="shared" si="527"/>
        <v/>
      </c>
      <c r="E1771" s="219"/>
      <c r="F1771" s="220">
        <f t="shared" si="528"/>
        <v>0</v>
      </c>
      <c r="G1771" s="280">
        <f t="shared" si="530"/>
        <v>0</v>
      </c>
    </row>
    <row r="1772" spans="1:7" s="223" customFormat="1" ht="24" customHeight="1" x14ac:dyDescent="0.25">
      <c r="A1772" s="218" t="str">
        <f t="shared" si="526"/>
        <v/>
      </c>
      <c r="B1772" s="216" t="str">
        <f t="shared" si="529"/>
        <v/>
      </c>
      <c r="C1772" s="217"/>
      <c r="D1772" s="218" t="str">
        <f t="shared" si="527"/>
        <v/>
      </c>
      <c r="E1772" s="219"/>
      <c r="F1772" s="220">
        <f t="shared" si="528"/>
        <v>0</v>
      </c>
      <c r="G1772" s="280">
        <f t="shared" si="530"/>
        <v>0</v>
      </c>
    </row>
    <row r="1773" spans="1:7" s="223" customFormat="1" ht="24" customHeight="1" x14ac:dyDescent="0.25">
      <c r="A1773" s="218" t="str">
        <f t="shared" si="526"/>
        <v/>
      </c>
      <c r="B1773" s="216" t="str">
        <f t="shared" si="529"/>
        <v/>
      </c>
      <c r="C1773" s="217"/>
      <c r="D1773" s="218" t="str">
        <f t="shared" si="527"/>
        <v/>
      </c>
      <c r="E1773" s="219"/>
      <c r="F1773" s="220">
        <f t="shared" si="528"/>
        <v>0</v>
      </c>
      <c r="G1773" s="280">
        <f t="shared" si="530"/>
        <v>0</v>
      </c>
    </row>
    <row r="1774" spans="1:7" s="223" customFormat="1" ht="24" customHeight="1" x14ac:dyDescent="0.25">
      <c r="A1774" s="218" t="str">
        <f t="shared" si="526"/>
        <v/>
      </c>
      <c r="B1774" s="216" t="str">
        <f t="shared" si="529"/>
        <v/>
      </c>
      <c r="C1774" s="217"/>
      <c r="D1774" s="218" t="str">
        <f t="shared" si="527"/>
        <v/>
      </c>
      <c r="E1774" s="219"/>
      <c r="F1774" s="220">
        <f t="shared" si="528"/>
        <v>0</v>
      </c>
      <c r="G1774" s="280">
        <f t="shared" si="530"/>
        <v>0</v>
      </c>
    </row>
    <row r="1775" spans="1:7" s="223" customFormat="1" ht="24" customHeight="1" x14ac:dyDescent="0.25">
      <c r="A1775" s="218" t="str">
        <f t="shared" si="526"/>
        <v/>
      </c>
      <c r="B1775" s="216" t="str">
        <f t="shared" si="529"/>
        <v/>
      </c>
      <c r="C1775" s="217"/>
      <c r="D1775" s="218" t="str">
        <f t="shared" si="527"/>
        <v/>
      </c>
      <c r="E1775" s="219"/>
      <c r="F1775" s="221">
        <f t="shared" si="528"/>
        <v>0</v>
      </c>
      <c r="G1775" s="280">
        <f t="shared" si="530"/>
        <v>0</v>
      </c>
    </row>
    <row r="1776" spans="1:7" ht="24" customHeight="1" x14ac:dyDescent="0.25">
      <c r="A1776" s="281"/>
      <c r="D1776" s="94"/>
      <c r="E1776" s="95"/>
      <c r="F1776" s="267" t="s">
        <v>31</v>
      </c>
      <c r="G1776" s="282">
        <f>SUBTOTAL(9,G1762:G1775)</f>
        <v>0</v>
      </c>
    </row>
    <row r="1777" spans="1:7" ht="24" customHeight="1" x14ac:dyDescent="0.25">
      <c r="A1777" s="281"/>
      <c r="C1777" s="104" t="s">
        <v>605</v>
      </c>
      <c r="D1777" s="94"/>
      <c r="E1777" s="95"/>
      <c r="G1777" s="283"/>
    </row>
    <row r="1778" spans="1:7" s="223" customFormat="1" ht="24" customHeight="1" x14ac:dyDescent="0.25">
      <c r="A1778" s="218" t="str">
        <f t="shared" ref="A1778:A1785" si="531">IFERROR(VLOOKUP(C1778,Tabla_Insumos,4,FALSE),"")</f>
        <v/>
      </c>
      <c r="B1778" s="216">
        <f t="shared" ref="B1778:B1785" si="532">IFERROR(VLOOKUP(A1778,Tabla_Indices,5,FALSE),"")</f>
        <v>0</v>
      </c>
      <c r="C1778" s="217"/>
      <c r="D1778" s="218" t="str">
        <f t="shared" ref="D1778:D1785" si="533">IFERROR(VLOOKUP(C1778,Tabla_Insumos,2,FALSE),"")</f>
        <v/>
      </c>
      <c r="E1778" s="219"/>
      <c r="F1778" s="222">
        <f t="shared" ref="F1778:F1785" si="534">IFERROR(VLOOKUP(C1778,Tabla_Insumos,3,FALSE),0)</f>
        <v>0</v>
      </c>
      <c r="G1778" s="280">
        <f>ROUND(E1778*F1778,2)</f>
        <v>0</v>
      </c>
    </row>
    <row r="1779" spans="1:7" s="223" customFormat="1" ht="24" customHeight="1" x14ac:dyDescent="0.25">
      <c r="A1779" s="218" t="str">
        <f t="shared" si="531"/>
        <v/>
      </c>
      <c r="B1779" s="216">
        <f t="shared" si="532"/>
        <v>0</v>
      </c>
      <c r="C1779" s="217"/>
      <c r="D1779" s="218" t="str">
        <f t="shared" si="533"/>
        <v/>
      </c>
      <c r="E1779" s="219"/>
      <c r="F1779" s="222">
        <f t="shared" si="534"/>
        <v>0</v>
      </c>
      <c r="G1779" s="280">
        <f>ROUND(E1779*F1779,2)</f>
        <v>0</v>
      </c>
    </row>
    <row r="1780" spans="1:7" s="223" customFormat="1" ht="24" customHeight="1" x14ac:dyDescent="0.25">
      <c r="A1780" s="218" t="str">
        <f t="shared" si="531"/>
        <v/>
      </c>
      <c r="B1780" s="216">
        <f t="shared" si="532"/>
        <v>0</v>
      </c>
      <c r="C1780" s="217"/>
      <c r="D1780" s="218" t="str">
        <f t="shared" si="533"/>
        <v/>
      </c>
      <c r="E1780" s="219"/>
      <c r="F1780" s="222">
        <f t="shared" si="534"/>
        <v>0</v>
      </c>
      <c r="G1780" s="280">
        <f t="shared" ref="G1780:G1785" si="535">ROUND(E1780*F1780,2)</f>
        <v>0</v>
      </c>
    </row>
    <row r="1781" spans="1:7" s="223" customFormat="1" ht="24" customHeight="1" x14ac:dyDescent="0.25">
      <c r="A1781" s="218" t="str">
        <f t="shared" si="531"/>
        <v/>
      </c>
      <c r="B1781" s="216">
        <f t="shared" si="532"/>
        <v>0</v>
      </c>
      <c r="C1781" s="217"/>
      <c r="D1781" s="218" t="str">
        <f t="shared" si="533"/>
        <v/>
      </c>
      <c r="E1781" s="219"/>
      <c r="F1781" s="222">
        <f t="shared" si="534"/>
        <v>0</v>
      </c>
      <c r="G1781" s="280">
        <f t="shared" si="535"/>
        <v>0</v>
      </c>
    </row>
    <row r="1782" spans="1:7" s="223" customFormat="1" ht="24" customHeight="1" x14ac:dyDescent="0.25">
      <c r="A1782" s="218" t="str">
        <f t="shared" si="531"/>
        <v/>
      </c>
      <c r="B1782" s="216">
        <f t="shared" si="532"/>
        <v>0</v>
      </c>
      <c r="C1782" s="217"/>
      <c r="D1782" s="218" t="str">
        <f t="shared" si="533"/>
        <v/>
      </c>
      <c r="E1782" s="219"/>
      <c r="F1782" s="220">
        <f t="shared" si="534"/>
        <v>0</v>
      </c>
      <c r="G1782" s="280">
        <f t="shared" si="535"/>
        <v>0</v>
      </c>
    </row>
    <row r="1783" spans="1:7" s="223" customFormat="1" ht="24" customHeight="1" x14ac:dyDescent="0.25">
      <c r="A1783" s="218" t="str">
        <f t="shared" si="531"/>
        <v/>
      </c>
      <c r="B1783" s="216">
        <f t="shared" si="532"/>
        <v>0</v>
      </c>
      <c r="C1783" s="217"/>
      <c r="D1783" s="218" t="str">
        <f t="shared" si="533"/>
        <v/>
      </c>
      <c r="E1783" s="219"/>
      <c r="F1783" s="220">
        <f t="shared" si="534"/>
        <v>0</v>
      </c>
      <c r="G1783" s="280">
        <f t="shared" si="535"/>
        <v>0</v>
      </c>
    </row>
    <row r="1784" spans="1:7" s="223" customFormat="1" ht="24" customHeight="1" x14ac:dyDescent="0.25">
      <c r="A1784" s="218" t="str">
        <f t="shared" si="531"/>
        <v/>
      </c>
      <c r="B1784" s="216">
        <f t="shared" si="532"/>
        <v>0</v>
      </c>
      <c r="C1784" s="217"/>
      <c r="D1784" s="218" t="str">
        <f t="shared" si="533"/>
        <v/>
      </c>
      <c r="E1784" s="219"/>
      <c r="F1784" s="220">
        <f t="shared" si="534"/>
        <v>0</v>
      </c>
      <c r="G1784" s="280">
        <f t="shared" si="535"/>
        <v>0</v>
      </c>
    </row>
    <row r="1785" spans="1:7" s="223" customFormat="1" ht="24" customHeight="1" x14ac:dyDescent="0.25">
      <c r="A1785" s="218" t="str">
        <f t="shared" si="531"/>
        <v/>
      </c>
      <c r="B1785" s="216">
        <f t="shared" si="532"/>
        <v>0</v>
      </c>
      <c r="C1785" s="217"/>
      <c r="D1785" s="218" t="str">
        <f t="shared" si="533"/>
        <v/>
      </c>
      <c r="E1785" s="219"/>
      <c r="F1785" s="220">
        <f t="shared" si="534"/>
        <v>0</v>
      </c>
      <c r="G1785" s="280">
        <f t="shared" si="535"/>
        <v>0</v>
      </c>
    </row>
    <row r="1786" spans="1:7" ht="24" customHeight="1" x14ac:dyDescent="0.25">
      <c r="A1786" s="281"/>
      <c r="D1786" s="94"/>
      <c r="E1786" s="95"/>
      <c r="F1786" s="267" t="s">
        <v>32</v>
      </c>
      <c r="G1786" s="282">
        <f>SUBTOTAL(9,G1778:G1785)</f>
        <v>0</v>
      </c>
    </row>
    <row r="1787" spans="1:7" ht="24" customHeight="1" x14ac:dyDescent="0.25">
      <c r="A1787" s="281"/>
      <c r="C1787" s="104" t="s">
        <v>606</v>
      </c>
      <c r="D1787" s="94"/>
      <c r="E1787" s="95"/>
      <c r="G1787" s="283"/>
    </row>
    <row r="1788" spans="1:7" s="223" customFormat="1" ht="24" customHeight="1" x14ac:dyDescent="0.25">
      <c r="A1788" s="218" t="str">
        <f t="shared" ref="A1788:A1796" si="536">IFERROR(VLOOKUP(C1788,Tabla_Insumos,4,FALSE),"")</f>
        <v/>
      </c>
      <c r="B1788" s="216" t="str">
        <f t="shared" ref="B1788:B1796" si="537">IFERROR(VLOOKUP(C1788,Tabla_Insumos,5,FALSE),"")</f>
        <v/>
      </c>
      <c r="C1788" s="217"/>
      <c r="D1788" s="218" t="str">
        <f t="shared" ref="D1788:D1796" si="538">IFERROR(VLOOKUP(C1788,Tabla_Insumos,2,FALSE),"")</f>
        <v/>
      </c>
      <c r="E1788" s="219"/>
      <c r="F1788" s="220">
        <f t="shared" ref="F1788:F1796" si="539">IFERROR(VLOOKUP(C1788,Tabla_Insumos,3,FALSE),0)</f>
        <v>0</v>
      </c>
      <c r="G1788" s="280">
        <f t="shared" ref="G1788:G1796" si="540">ROUND(E1788*F1788,2)</f>
        <v>0</v>
      </c>
    </row>
    <row r="1789" spans="1:7" s="223" customFormat="1" ht="24" customHeight="1" x14ac:dyDescent="0.25">
      <c r="A1789" s="218" t="str">
        <f t="shared" si="536"/>
        <v/>
      </c>
      <c r="B1789" s="216" t="str">
        <f t="shared" si="537"/>
        <v/>
      </c>
      <c r="C1789" s="217"/>
      <c r="D1789" s="218" t="str">
        <f t="shared" si="538"/>
        <v/>
      </c>
      <c r="E1789" s="219"/>
      <c r="F1789" s="220">
        <f t="shared" si="539"/>
        <v>0</v>
      </c>
      <c r="G1789" s="280">
        <f t="shared" si="540"/>
        <v>0</v>
      </c>
    </row>
    <row r="1790" spans="1:7" s="223" customFormat="1" ht="24" customHeight="1" x14ac:dyDescent="0.25">
      <c r="A1790" s="218" t="str">
        <f t="shared" si="536"/>
        <v/>
      </c>
      <c r="B1790" s="216" t="str">
        <f t="shared" si="537"/>
        <v/>
      </c>
      <c r="C1790" s="217"/>
      <c r="D1790" s="218" t="str">
        <f t="shared" si="538"/>
        <v/>
      </c>
      <c r="E1790" s="219"/>
      <c r="F1790" s="220">
        <f t="shared" si="539"/>
        <v>0</v>
      </c>
      <c r="G1790" s="280">
        <f t="shared" si="540"/>
        <v>0</v>
      </c>
    </row>
    <row r="1791" spans="1:7" s="223" customFormat="1" ht="24" customHeight="1" x14ac:dyDescent="0.25">
      <c r="A1791" s="218" t="str">
        <f t="shared" si="536"/>
        <v/>
      </c>
      <c r="B1791" s="216" t="str">
        <f t="shared" si="537"/>
        <v/>
      </c>
      <c r="C1791" s="217"/>
      <c r="D1791" s="218" t="str">
        <f t="shared" si="538"/>
        <v/>
      </c>
      <c r="E1791" s="219"/>
      <c r="F1791" s="220">
        <f t="shared" si="539"/>
        <v>0</v>
      </c>
      <c r="G1791" s="280">
        <f t="shared" si="540"/>
        <v>0</v>
      </c>
    </row>
    <row r="1792" spans="1:7" s="223" customFormat="1" ht="24" customHeight="1" x14ac:dyDescent="0.25">
      <c r="A1792" s="218" t="str">
        <f t="shared" si="536"/>
        <v/>
      </c>
      <c r="B1792" s="216" t="str">
        <f t="shared" si="537"/>
        <v/>
      </c>
      <c r="C1792" s="217"/>
      <c r="D1792" s="218" t="str">
        <f t="shared" si="538"/>
        <v/>
      </c>
      <c r="E1792" s="219"/>
      <c r="F1792" s="220">
        <f t="shared" si="539"/>
        <v>0</v>
      </c>
      <c r="G1792" s="280">
        <f t="shared" si="540"/>
        <v>0</v>
      </c>
    </row>
    <row r="1793" spans="1:7" s="223" customFormat="1" ht="24" customHeight="1" x14ac:dyDescent="0.25">
      <c r="A1793" s="218" t="str">
        <f t="shared" si="536"/>
        <v/>
      </c>
      <c r="B1793" s="216" t="str">
        <f t="shared" si="537"/>
        <v/>
      </c>
      <c r="C1793" s="217"/>
      <c r="D1793" s="218" t="str">
        <f t="shared" si="538"/>
        <v/>
      </c>
      <c r="E1793" s="219"/>
      <c r="F1793" s="220">
        <f t="shared" si="539"/>
        <v>0</v>
      </c>
      <c r="G1793" s="280">
        <f t="shared" si="540"/>
        <v>0</v>
      </c>
    </row>
    <row r="1794" spans="1:7" s="223" customFormat="1" ht="24" customHeight="1" x14ac:dyDescent="0.25">
      <c r="A1794" s="218" t="str">
        <f t="shared" si="536"/>
        <v/>
      </c>
      <c r="B1794" s="216" t="str">
        <f t="shared" si="537"/>
        <v/>
      </c>
      <c r="C1794" s="217"/>
      <c r="D1794" s="218" t="str">
        <f t="shared" si="538"/>
        <v/>
      </c>
      <c r="E1794" s="219"/>
      <c r="F1794" s="220">
        <f t="shared" si="539"/>
        <v>0</v>
      </c>
      <c r="G1794" s="280">
        <f t="shared" si="540"/>
        <v>0</v>
      </c>
    </row>
    <row r="1795" spans="1:7" s="223" customFormat="1" ht="24" customHeight="1" x14ac:dyDescent="0.25">
      <c r="A1795" s="218" t="str">
        <f t="shared" si="536"/>
        <v/>
      </c>
      <c r="B1795" s="216" t="str">
        <f t="shared" si="537"/>
        <v/>
      </c>
      <c r="C1795" s="217"/>
      <c r="D1795" s="218" t="str">
        <f t="shared" si="538"/>
        <v/>
      </c>
      <c r="E1795" s="219"/>
      <c r="F1795" s="220">
        <f t="shared" si="539"/>
        <v>0</v>
      </c>
      <c r="G1795" s="280">
        <f t="shared" si="540"/>
        <v>0</v>
      </c>
    </row>
    <row r="1796" spans="1:7" s="223" customFormat="1" ht="24" customHeight="1" x14ac:dyDescent="0.25">
      <c r="A1796" s="218" t="str">
        <f t="shared" si="536"/>
        <v/>
      </c>
      <c r="B1796" s="216" t="str">
        <f t="shared" si="537"/>
        <v/>
      </c>
      <c r="C1796" s="217"/>
      <c r="D1796" s="218" t="str">
        <f t="shared" si="538"/>
        <v/>
      </c>
      <c r="E1796" s="219"/>
      <c r="F1796" s="220">
        <f t="shared" si="539"/>
        <v>0</v>
      </c>
      <c r="G1796" s="280">
        <f t="shared" si="540"/>
        <v>0</v>
      </c>
    </row>
    <row r="1797" spans="1:7" ht="24" customHeight="1" x14ac:dyDescent="0.25">
      <c r="A1797" s="284"/>
      <c r="B1797" s="94"/>
      <c r="D1797" s="94"/>
      <c r="E1797" s="95"/>
      <c r="F1797" s="267" t="s">
        <v>33</v>
      </c>
      <c r="G1797" s="282">
        <f>SUBTOTAL(9,G1788:G1796)</f>
        <v>0</v>
      </c>
    </row>
    <row r="1798" spans="1:7" ht="24" customHeight="1" x14ac:dyDescent="0.25">
      <c r="A1798" s="285"/>
      <c r="B1798" s="94"/>
      <c r="D1798" s="94"/>
      <c r="E1798" s="95"/>
      <c r="G1798" s="283"/>
    </row>
    <row r="1799" spans="1:7" ht="24" customHeight="1" x14ac:dyDescent="0.25">
      <c r="A1799" s="286" t="str">
        <f>B1757</f>
        <v>7.1.9</v>
      </c>
      <c r="B1799" s="287" t="str">
        <f>C1757</f>
        <v>Hormigones para vigas de encadenado</v>
      </c>
      <c r="C1799" s="101"/>
      <c r="D1799" s="101" t="s">
        <v>34</v>
      </c>
      <c r="E1799" s="102"/>
      <c r="F1799" s="289" t="s">
        <v>35</v>
      </c>
      <c r="G1799" s="288">
        <f>SUBTOTAL(9,G1762:G1798)</f>
        <v>0</v>
      </c>
    </row>
    <row r="1801" spans="1:7" ht="24" customHeight="1" x14ac:dyDescent="0.25">
      <c r="A1801" s="268" t="s">
        <v>37</v>
      </c>
      <c r="B1801" s="269"/>
      <c r="C1801" s="269"/>
      <c r="D1801" s="269"/>
      <c r="E1801" s="269"/>
      <c r="F1801" s="269"/>
      <c r="G1801" s="270"/>
    </row>
    <row r="1802" spans="1:7" ht="24" customHeight="1" x14ac:dyDescent="0.25">
      <c r="A1802" s="271" t="s">
        <v>602</v>
      </c>
      <c r="B1802" s="90" t="str">
        <f>Comitente</f>
        <v>SUBSECRETARIA DE ARQUITECTURA</v>
      </c>
      <c r="C1802" s="86"/>
      <c r="D1802" s="91"/>
      <c r="E1802" s="91"/>
      <c r="F1802" s="92"/>
      <c r="G1802" s="272"/>
    </row>
    <row r="1803" spans="1:7" ht="24" customHeight="1" x14ac:dyDescent="0.25">
      <c r="A1803" s="271" t="s">
        <v>603</v>
      </c>
      <c r="B1803" s="90">
        <f>Contratista</f>
        <v>0</v>
      </c>
      <c r="C1803" s="87"/>
      <c r="D1803" s="87"/>
      <c r="E1803" s="87"/>
      <c r="F1803" s="93"/>
      <c r="G1803" s="273"/>
    </row>
    <row r="1804" spans="1:7" ht="24" customHeight="1" x14ac:dyDescent="0.25">
      <c r="A1804" s="271" t="s">
        <v>24</v>
      </c>
      <c r="B1804" s="90" t="str">
        <f>Obra</f>
        <v>PERFORACION DE POZO DE AGUA Y CONST. DE SALA DE BOMBA ESC. AGROIND. 25 DE MAYO</v>
      </c>
      <c r="C1804" s="87"/>
      <c r="D1804" s="87"/>
      <c r="E1804" s="87"/>
      <c r="F1804" s="93" t="s">
        <v>38</v>
      </c>
      <c r="G1804" s="274">
        <f>Fecha_Base</f>
        <v>0</v>
      </c>
    </row>
    <row r="1805" spans="1:7" ht="24" customHeight="1" x14ac:dyDescent="0.25">
      <c r="A1805" s="275" t="s">
        <v>601</v>
      </c>
      <c r="B1805" s="88" t="str">
        <f>Ubicación</f>
        <v>Calle San Martin s/n - 25 de Mayo</v>
      </c>
      <c r="C1805" s="88"/>
      <c r="D1805" s="94"/>
      <c r="E1805" s="95"/>
      <c r="G1805" s="276"/>
    </row>
    <row r="1806" spans="1:7" ht="24" customHeight="1" x14ac:dyDescent="0.25">
      <c r="A1806" s="275" t="s">
        <v>39</v>
      </c>
      <c r="B1806" s="97">
        <f>IFERROR(VALUE(LEFT(B1807,FIND(".",B1807)-1)),"")</f>
        <v>7</v>
      </c>
      <c r="C1806" s="89" t="str">
        <f>IFERROR(VLOOKUP(B1806,Tabla_CyP,2,FALSE),"")</f>
        <v/>
      </c>
      <c r="E1806" s="95"/>
      <c r="G1806" s="276"/>
    </row>
    <row r="1807" spans="1:7" ht="24" customHeight="1" x14ac:dyDescent="0.25">
      <c r="A1807" s="275" t="s">
        <v>25</v>
      </c>
      <c r="B1807" s="98" t="str">
        <f>IFERROR(VLOOKUP(COUNTIF($A$1:A1807,"ANALISIS DE PRECIOS"),Tabla_NumeroItem,2,FALSE),"")</f>
        <v>7.2.1</v>
      </c>
      <c r="C1807" s="89" t="str">
        <f>IFERROR(VLOOKUP(B1807,Tabla_CyP,2,FALSE),"")</f>
        <v>Vigas, correas, y cerramiento</v>
      </c>
      <c r="D1807" s="94"/>
      <c r="E1807" s="95"/>
      <c r="F1807" s="93" t="s">
        <v>26</v>
      </c>
      <c r="G1807" s="277" t="str">
        <f>IFERROR(VLOOKUP(B1807,Tabla_CyP,4,FALSE),"")</f>
        <v>m2</v>
      </c>
    </row>
    <row r="1808" spans="1:7" ht="24" customHeight="1" x14ac:dyDescent="0.25">
      <c r="A1808" s="275"/>
      <c r="B1808" s="88"/>
      <c r="D1808" s="94"/>
      <c r="E1808" s="95"/>
      <c r="G1808" s="276"/>
    </row>
    <row r="1809" spans="1:123" ht="24" customHeight="1" x14ac:dyDescent="0.25">
      <c r="A1809" s="338" t="s">
        <v>507</v>
      </c>
      <c r="B1809" s="339"/>
      <c r="C1809" s="340" t="s">
        <v>0</v>
      </c>
      <c r="D1809" s="340" t="s">
        <v>27</v>
      </c>
      <c r="E1809" s="342" t="s">
        <v>28</v>
      </c>
      <c r="F1809" s="344" t="s">
        <v>29</v>
      </c>
      <c r="G1809" s="344" t="s">
        <v>30</v>
      </c>
    </row>
    <row r="1810" spans="1:123" s="94" customFormat="1" ht="24" customHeight="1" x14ac:dyDescent="0.25">
      <c r="A1810" s="99" t="s">
        <v>508</v>
      </c>
      <c r="B1810" s="99" t="s">
        <v>509</v>
      </c>
      <c r="C1810" s="341"/>
      <c r="D1810" s="341"/>
      <c r="E1810" s="343"/>
      <c r="F1810" s="345"/>
      <c r="G1810" s="345"/>
      <c r="H1810" s="224"/>
      <c r="I1810" s="224"/>
      <c r="J1810" s="224"/>
      <c r="K1810" s="224"/>
      <c r="L1810" s="224"/>
      <c r="M1810" s="224"/>
      <c r="N1810" s="224"/>
      <c r="O1810" s="224"/>
      <c r="P1810" s="224"/>
      <c r="Q1810" s="224"/>
      <c r="R1810" s="224"/>
      <c r="S1810" s="224"/>
      <c r="T1810" s="224"/>
      <c r="U1810" s="224"/>
      <c r="V1810" s="224"/>
      <c r="W1810" s="224"/>
      <c r="X1810" s="224"/>
      <c r="Y1810" s="224"/>
      <c r="Z1810" s="224"/>
      <c r="AA1810" s="224"/>
      <c r="AB1810" s="224"/>
      <c r="AC1810" s="224"/>
      <c r="AD1810" s="224"/>
      <c r="AE1810" s="224"/>
      <c r="AF1810" s="224"/>
      <c r="AG1810" s="224"/>
      <c r="AH1810" s="224"/>
      <c r="AI1810" s="224"/>
      <c r="AJ1810" s="224"/>
      <c r="AK1810" s="224"/>
      <c r="AL1810" s="224"/>
      <c r="AM1810" s="224"/>
      <c r="AN1810" s="224"/>
      <c r="AO1810" s="224"/>
      <c r="AP1810" s="224"/>
      <c r="AQ1810" s="224"/>
      <c r="AR1810" s="224"/>
      <c r="AS1810" s="224"/>
      <c r="AT1810" s="224"/>
      <c r="AU1810" s="224"/>
      <c r="AV1810" s="224"/>
      <c r="AW1810" s="224"/>
      <c r="AX1810" s="224"/>
      <c r="AY1810" s="224"/>
      <c r="AZ1810" s="224"/>
      <c r="BA1810" s="224"/>
      <c r="BB1810" s="224"/>
      <c r="BC1810" s="224"/>
      <c r="BD1810" s="224"/>
      <c r="BE1810" s="224"/>
      <c r="BF1810" s="224"/>
      <c r="BG1810" s="224"/>
      <c r="BH1810" s="224"/>
      <c r="BI1810" s="224"/>
      <c r="BJ1810" s="224"/>
      <c r="BK1810" s="224"/>
      <c r="BL1810" s="224"/>
      <c r="BM1810" s="224"/>
      <c r="BN1810" s="224"/>
      <c r="BO1810" s="224"/>
      <c r="BP1810" s="224"/>
      <c r="BQ1810" s="224"/>
      <c r="BR1810" s="224"/>
      <c r="BS1810" s="224"/>
      <c r="BT1810" s="224"/>
      <c r="BU1810" s="224"/>
      <c r="BV1810" s="224"/>
      <c r="BW1810" s="224"/>
      <c r="BX1810" s="224"/>
      <c r="BY1810" s="224"/>
      <c r="BZ1810" s="224"/>
      <c r="CA1810" s="224"/>
      <c r="CB1810" s="224"/>
      <c r="CC1810" s="224"/>
      <c r="CD1810" s="224"/>
      <c r="CE1810" s="224"/>
      <c r="CF1810" s="224"/>
      <c r="CG1810" s="224"/>
      <c r="CH1810" s="224"/>
      <c r="CI1810" s="224"/>
      <c r="CJ1810" s="224"/>
      <c r="CK1810" s="224"/>
      <c r="CL1810" s="224"/>
      <c r="CM1810" s="224"/>
      <c r="CN1810" s="224"/>
      <c r="CO1810" s="224"/>
      <c r="CP1810" s="224"/>
      <c r="CQ1810" s="224"/>
      <c r="CR1810" s="224"/>
      <c r="CS1810" s="224"/>
      <c r="CT1810" s="224"/>
      <c r="CU1810" s="224"/>
      <c r="CV1810" s="224"/>
      <c r="CW1810" s="224"/>
      <c r="CX1810" s="224"/>
      <c r="CY1810" s="224"/>
      <c r="CZ1810" s="224"/>
      <c r="DA1810" s="224"/>
      <c r="DB1810" s="224"/>
      <c r="DC1810" s="224"/>
      <c r="DD1810" s="224"/>
      <c r="DE1810" s="224"/>
      <c r="DF1810" s="224"/>
      <c r="DG1810" s="224"/>
      <c r="DH1810" s="224"/>
      <c r="DI1810" s="224"/>
      <c r="DJ1810" s="224"/>
      <c r="DK1810" s="224"/>
      <c r="DL1810" s="224"/>
      <c r="DM1810" s="224"/>
      <c r="DN1810" s="224"/>
      <c r="DO1810" s="224"/>
      <c r="DP1810" s="224"/>
      <c r="DQ1810" s="224"/>
      <c r="DR1810" s="224"/>
      <c r="DS1810" s="224"/>
    </row>
    <row r="1811" spans="1:123" ht="24" customHeight="1" x14ac:dyDescent="0.25">
      <c r="A1811" s="278"/>
      <c r="B1811" s="100"/>
      <c r="C1811" s="137" t="s">
        <v>604</v>
      </c>
      <c r="D1811" s="101"/>
      <c r="E1811" s="102"/>
      <c r="F1811" s="103"/>
      <c r="G1811" s="279"/>
    </row>
    <row r="1812" spans="1:123" s="223" customFormat="1" ht="24" customHeight="1" x14ac:dyDescent="0.25">
      <c r="A1812" s="218" t="str">
        <f t="shared" ref="A1812:A1825" si="541">IFERROR(VLOOKUP(C1812,Tabla_Insumos,4,FALSE),"")</f>
        <v/>
      </c>
      <c r="B1812" s="216" t="str">
        <f>IFERROR(VLOOKUP(C1812,Tabla_Insumos,5,FALSE),"")</f>
        <v/>
      </c>
      <c r="C1812" s="217"/>
      <c r="D1812" s="218" t="str">
        <f t="shared" ref="D1812:D1825" si="542">IFERROR(VLOOKUP(C1812,Tabla_Insumos,2,FALSE),"")</f>
        <v/>
      </c>
      <c r="E1812" s="219"/>
      <c r="F1812" s="220">
        <f t="shared" ref="F1812:F1825" si="543">IFERROR(VLOOKUP(C1812,Tabla_Insumos,3,FALSE),0)</f>
        <v>0</v>
      </c>
      <c r="G1812" s="280">
        <f>ROUND(E1812*F1812,2)</f>
        <v>0</v>
      </c>
    </row>
    <row r="1813" spans="1:123" s="223" customFormat="1" ht="24" customHeight="1" x14ac:dyDescent="0.25">
      <c r="A1813" s="218" t="str">
        <f t="shared" si="541"/>
        <v/>
      </c>
      <c r="B1813" s="216" t="str">
        <f t="shared" ref="B1813:B1825" si="544">IFERROR(VLOOKUP(C1813,Tabla_Insumos,5,FALSE),"")</f>
        <v/>
      </c>
      <c r="C1813" s="217"/>
      <c r="D1813" s="218" t="str">
        <f t="shared" si="542"/>
        <v/>
      </c>
      <c r="E1813" s="219"/>
      <c r="F1813" s="220">
        <f t="shared" si="543"/>
        <v>0</v>
      </c>
      <c r="G1813" s="280">
        <f t="shared" ref="G1813:G1825" si="545">ROUND(E1813*F1813,2)</f>
        <v>0</v>
      </c>
    </row>
    <row r="1814" spans="1:123" s="223" customFormat="1" ht="24" customHeight="1" x14ac:dyDescent="0.25">
      <c r="A1814" s="218" t="str">
        <f t="shared" si="541"/>
        <v/>
      </c>
      <c r="B1814" s="216" t="str">
        <f t="shared" si="544"/>
        <v/>
      </c>
      <c r="C1814" s="217"/>
      <c r="D1814" s="218" t="str">
        <f t="shared" si="542"/>
        <v/>
      </c>
      <c r="E1814" s="219"/>
      <c r="F1814" s="220">
        <f t="shared" si="543"/>
        <v>0</v>
      </c>
      <c r="G1814" s="280">
        <f t="shared" si="545"/>
        <v>0</v>
      </c>
    </row>
    <row r="1815" spans="1:123" s="223" customFormat="1" ht="24" customHeight="1" x14ac:dyDescent="0.25">
      <c r="A1815" s="218" t="str">
        <f t="shared" si="541"/>
        <v/>
      </c>
      <c r="B1815" s="216" t="str">
        <f t="shared" si="544"/>
        <v/>
      </c>
      <c r="C1815" s="217"/>
      <c r="D1815" s="218" t="str">
        <f t="shared" si="542"/>
        <v/>
      </c>
      <c r="E1815" s="219"/>
      <c r="F1815" s="220">
        <f t="shared" si="543"/>
        <v>0</v>
      </c>
      <c r="G1815" s="280">
        <f t="shared" si="545"/>
        <v>0</v>
      </c>
    </row>
    <row r="1816" spans="1:123" s="223" customFormat="1" ht="24" customHeight="1" x14ac:dyDescent="0.25">
      <c r="A1816" s="218" t="str">
        <f t="shared" si="541"/>
        <v/>
      </c>
      <c r="B1816" s="216" t="str">
        <f t="shared" si="544"/>
        <v/>
      </c>
      <c r="C1816" s="217"/>
      <c r="D1816" s="218" t="str">
        <f t="shared" si="542"/>
        <v/>
      </c>
      <c r="E1816" s="219"/>
      <c r="F1816" s="220">
        <f t="shared" si="543"/>
        <v>0</v>
      </c>
      <c r="G1816" s="280">
        <f t="shared" si="545"/>
        <v>0</v>
      </c>
    </row>
    <row r="1817" spans="1:123" s="223" customFormat="1" ht="24" customHeight="1" x14ac:dyDescent="0.25">
      <c r="A1817" s="218" t="str">
        <f t="shared" si="541"/>
        <v/>
      </c>
      <c r="B1817" s="216" t="str">
        <f t="shared" si="544"/>
        <v/>
      </c>
      <c r="C1817" s="217"/>
      <c r="D1817" s="218" t="str">
        <f t="shared" si="542"/>
        <v/>
      </c>
      <c r="E1817" s="219"/>
      <c r="F1817" s="220">
        <f t="shared" si="543"/>
        <v>0</v>
      </c>
      <c r="G1817" s="280">
        <f t="shared" si="545"/>
        <v>0</v>
      </c>
    </row>
    <row r="1818" spans="1:123" s="223" customFormat="1" ht="24" customHeight="1" x14ac:dyDescent="0.25">
      <c r="A1818" s="218" t="str">
        <f t="shared" si="541"/>
        <v/>
      </c>
      <c r="B1818" s="216" t="str">
        <f t="shared" si="544"/>
        <v/>
      </c>
      <c r="C1818" s="217"/>
      <c r="D1818" s="218" t="str">
        <f t="shared" si="542"/>
        <v/>
      </c>
      <c r="E1818" s="219"/>
      <c r="F1818" s="220">
        <f t="shared" si="543"/>
        <v>0</v>
      </c>
      <c r="G1818" s="280">
        <f t="shared" si="545"/>
        <v>0</v>
      </c>
    </row>
    <row r="1819" spans="1:123" s="223" customFormat="1" ht="24" customHeight="1" x14ac:dyDescent="0.25">
      <c r="A1819" s="218" t="str">
        <f t="shared" si="541"/>
        <v/>
      </c>
      <c r="B1819" s="216" t="str">
        <f t="shared" si="544"/>
        <v/>
      </c>
      <c r="C1819" s="217"/>
      <c r="D1819" s="218" t="str">
        <f t="shared" si="542"/>
        <v/>
      </c>
      <c r="E1819" s="219"/>
      <c r="F1819" s="220">
        <f t="shared" si="543"/>
        <v>0</v>
      </c>
      <c r="G1819" s="280">
        <f t="shared" si="545"/>
        <v>0</v>
      </c>
    </row>
    <row r="1820" spans="1:123" s="223" customFormat="1" ht="24" customHeight="1" x14ac:dyDescent="0.25">
      <c r="A1820" s="218" t="str">
        <f t="shared" si="541"/>
        <v/>
      </c>
      <c r="B1820" s="216" t="str">
        <f t="shared" si="544"/>
        <v/>
      </c>
      <c r="C1820" s="217"/>
      <c r="D1820" s="218" t="str">
        <f t="shared" si="542"/>
        <v/>
      </c>
      <c r="E1820" s="219"/>
      <c r="F1820" s="220">
        <f t="shared" si="543"/>
        <v>0</v>
      </c>
      <c r="G1820" s="280">
        <f t="shared" si="545"/>
        <v>0</v>
      </c>
    </row>
    <row r="1821" spans="1:123" s="223" customFormat="1" ht="24" customHeight="1" x14ac:dyDescent="0.25">
      <c r="A1821" s="218" t="str">
        <f t="shared" si="541"/>
        <v/>
      </c>
      <c r="B1821" s="216" t="str">
        <f t="shared" si="544"/>
        <v/>
      </c>
      <c r="C1821" s="217"/>
      <c r="D1821" s="218" t="str">
        <f t="shared" si="542"/>
        <v/>
      </c>
      <c r="E1821" s="219"/>
      <c r="F1821" s="220">
        <f t="shared" si="543"/>
        <v>0</v>
      </c>
      <c r="G1821" s="280">
        <f t="shared" si="545"/>
        <v>0</v>
      </c>
    </row>
    <row r="1822" spans="1:123" s="223" customFormat="1" ht="24" customHeight="1" x14ac:dyDescent="0.25">
      <c r="A1822" s="218" t="str">
        <f t="shared" si="541"/>
        <v/>
      </c>
      <c r="B1822" s="216" t="str">
        <f t="shared" si="544"/>
        <v/>
      </c>
      <c r="C1822" s="217"/>
      <c r="D1822" s="218" t="str">
        <f t="shared" si="542"/>
        <v/>
      </c>
      <c r="E1822" s="219"/>
      <c r="F1822" s="220">
        <f t="shared" si="543"/>
        <v>0</v>
      </c>
      <c r="G1822" s="280">
        <f t="shared" si="545"/>
        <v>0</v>
      </c>
    </row>
    <row r="1823" spans="1:123" s="223" customFormat="1" ht="24" customHeight="1" x14ac:dyDescent="0.25">
      <c r="A1823" s="218" t="str">
        <f t="shared" si="541"/>
        <v/>
      </c>
      <c r="B1823" s="216" t="str">
        <f t="shared" si="544"/>
        <v/>
      </c>
      <c r="C1823" s="217"/>
      <c r="D1823" s="218" t="str">
        <f t="shared" si="542"/>
        <v/>
      </c>
      <c r="E1823" s="219"/>
      <c r="F1823" s="220">
        <f t="shared" si="543"/>
        <v>0</v>
      </c>
      <c r="G1823" s="280">
        <f t="shared" si="545"/>
        <v>0</v>
      </c>
    </row>
    <row r="1824" spans="1:123" s="223" customFormat="1" ht="24" customHeight="1" x14ac:dyDescent="0.25">
      <c r="A1824" s="218" t="str">
        <f t="shared" si="541"/>
        <v/>
      </c>
      <c r="B1824" s="216" t="str">
        <f t="shared" si="544"/>
        <v/>
      </c>
      <c r="C1824" s="217"/>
      <c r="D1824" s="218" t="str">
        <f t="shared" si="542"/>
        <v/>
      </c>
      <c r="E1824" s="219"/>
      <c r="F1824" s="220">
        <f t="shared" si="543"/>
        <v>0</v>
      </c>
      <c r="G1824" s="280">
        <f t="shared" si="545"/>
        <v>0</v>
      </c>
    </row>
    <row r="1825" spans="1:7" s="223" customFormat="1" ht="24" customHeight="1" x14ac:dyDescent="0.25">
      <c r="A1825" s="218" t="str">
        <f t="shared" si="541"/>
        <v/>
      </c>
      <c r="B1825" s="216" t="str">
        <f t="shared" si="544"/>
        <v/>
      </c>
      <c r="C1825" s="217"/>
      <c r="D1825" s="218" t="str">
        <f t="shared" si="542"/>
        <v/>
      </c>
      <c r="E1825" s="219"/>
      <c r="F1825" s="221">
        <f t="shared" si="543"/>
        <v>0</v>
      </c>
      <c r="G1825" s="280">
        <f t="shared" si="545"/>
        <v>0</v>
      </c>
    </row>
    <row r="1826" spans="1:7" ht="24" customHeight="1" x14ac:dyDescent="0.25">
      <c r="A1826" s="281"/>
      <c r="D1826" s="94"/>
      <c r="E1826" s="95"/>
      <c r="F1826" s="267" t="s">
        <v>31</v>
      </c>
      <c r="G1826" s="282">
        <f>SUBTOTAL(9,G1812:G1825)</f>
        <v>0</v>
      </c>
    </row>
    <row r="1827" spans="1:7" ht="24" customHeight="1" x14ac:dyDescent="0.25">
      <c r="A1827" s="281"/>
      <c r="C1827" s="104" t="s">
        <v>605</v>
      </c>
      <c r="D1827" s="94"/>
      <c r="E1827" s="95"/>
      <c r="G1827" s="283"/>
    </row>
    <row r="1828" spans="1:7" s="223" customFormat="1" ht="24" customHeight="1" x14ac:dyDescent="0.25">
      <c r="A1828" s="218" t="str">
        <f t="shared" ref="A1828:A1835" si="546">IFERROR(VLOOKUP(C1828,Tabla_Insumos,4,FALSE),"")</f>
        <v/>
      </c>
      <c r="B1828" s="216">
        <f t="shared" ref="B1828:B1835" si="547">IFERROR(VLOOKUP(A1828,Tabla_Indices,5,FALSE),"")</f>
        <v>0</v>
      </c>
      <c r="C1828" s="217"/>
      <c r="D1828" s="218" t="str">
        <f t="shared" ref="D1828:D1835" si="548">IFERROR(VLOOKUP(C1828,Tabla_Insumos,2,FALSE),"")</f>
        <v/>
      </c>
      <c r="E1828" s="219"/>
      <c r="F1828" s="222">
        <f t="shared" ref="F1828:F1835" si="549">IFERROR(VLOOKUP(C1828,Tabla_Insumos,3,FALSE),0)</f>
        <v>0</v>
      </c>
      <c r="G1828" s="280">
        <f>ROUND(E1828*F1828,2)</f>
        <v>0</v>
      </c>
    </row>
    <row r="1829" spans="1:7" s="223" customFormat="1" ht="24" customHeight="1" x14ac:dyDescent="0.25">
      <c r="A1829" s="218" t="str">
        <f t="shared" si="546"/>
        <v/>
      </c>
      <c r="B1829" s="216">
        <f t="shared" si="547"/>
        <v>0</v>
      </c>
      <c r="C1829" s="217"/>
      <c r="D1829" s="218" t="str">
        <f t="shared" si="548"/>
        <v/>
      </c>
      <c r="E1829" s="219"/>
      <c r="F1829" s="222">
        <f t="shared" si="549"/>
        <v>0</v>
      </c>
      <c r="G1829" s="280">
        <f>ROUND(E1829*F1829,2)</f>
        <v>0</v>
      </c>
    </row>
    <row r="1830" spans="1:7" s="223" customFormat="1" ht="24" customHeight="1" x14ac:dyDescent="0.25">
      <c r="A1830" s="218" t="str">
        <f t="shared" si="546"/>
        <v/>
      </c>
      <c r="B1830" s="216">
        <f t="shared" si="547"/>
        <v>0</v>
      </c>
      <c r="C1830" s="217"/>
      <c r="D1830" s="218" t="str">
        <f t="shared" si="548"/>
        <v/>
      </c>
      <c r="E1830" s="219"/>
      <c r="F1830" s="222">
        <f t="shared" si="549"/>
        <v>0</v>
      </c>
      <c r="G1830" s="280">
        <f t="shared" ref="G1830:G1835" si="550">ROUND(E1830*F1830,2)</f>
        <v>0</v>
      </c>
    </row>
    <row r="1831" spans="1:7" s="223" customFormat="1" ht="24" customHeight="1" x14ac:dyDescent="0.25">
      <c r="A1831" s="218" t="str">
        <f t="shared" si="546"/>
        <v/>
      </c>
      <c r="B1831" s="216">
        <f t="shared" si="547"/>
        <v>0</v>
      </c>
      <c r="C1831" s="217"/>
      <c r="D1831" s="218" t="str">
        <f t="shared" si="548"/>
        <v/>
      </c>
      <c r="E1831" s="219"/>
      <c r="F1831" s="222">
        <f t="shared" si="549"/>
        <v>0</v>
      </c>
      <c r="G1831" s="280">
        <f t="shared" si="550"/>
        <v>0</v>
      </c>
    </row>
    <row r="1832" spans="1:7" s="223" customFormat="1" ht="24" customHeight="1" x14ac:dyDescent="0.25">
      <c r="A1832" s="218" t="str">
        <f t="shared" si="546"/>
        <v/>
      </c>
      <c r="B1832" s="216">
        <f t="shared" si="547"/>
        <v>0</v>
      </c>
      <c r="C1832" s="217"/>
      <c r="D1832" s="218" t="str">
        <f t="shared" si="548"/>
        <v/>
      </c>
      <c r="E1832" s="219"/>
      <c r="F1832" s="220">
        <f t="shared" si="549"/>
        <v>0</v>
      </c>
      <c r="G1832" s="280">
        <f t="shared" si="550"/>
        <v>0</v>
      </c>
    </row>
    <row r="1833" spans="1:7" s="223" customFormat="1" ht="24" customHeight="1" x14ac:dyDescent="0.25">
      <c r="A1833" s="218" t="str">
        <f t="shared" si="546"/>
        <v/>
      </c>
      <c r="B1833" s="216">
        <f t="shared" si="547"/>
        <v>0</v>
      </c>
      <c r="C1833" s="217"/>
      <c r="D1833" s="218" t="str">
        <f t="shared" si="548"/>
        <v/>
      </c>
      <c r="E1833" s="219"/>
      <c r="F1833" s="220">
        <f t="shared" si="549"/>
        <v>0</v>
      </c>
      <c r="G1833" s="280">
        <f t="shared" si="550"/>
        <v>0</v>
      </c>
    </row>
    <row r="1834" spans="1:7" s="223" customFormat="1" ht="24" customHeight="1" x14ac:dyDescent="0.25">
      <c r="A1834" s="218" t="str">
        <f t="shared" si="546"/>
        <v/>
      </c>
      <c r="B1834" s="216">
        <f t="shared" si="547"/>
        <v>0</v>
      </c>
      <c r="C1834" s="217"/>
      <c r="D1834" s="218" t="str">
        <f t="shared" si="548"/>
        <v/>
      </c>
      <c r="E1834" s="219"/>
      <c r="F1834" s="220">
        <f t="shared" si="549"/>
        <v>0</v>
      </c>
      <c r="G1834" s="280">
        <f t="shared" si="550"/>
        <v>0</v>
      </c>
    </row>
    <row r="1835" spans="1:7" s="223" customFormat="1" ht="24" customHeight="1" x14ac:dyDescent="0.25">
      <c r="A1835" s="218" t="str">
        <f t="shared" si="546"/>
        <v/>
      </c>
      <c r="B1835" s="216">
        <f t="shared" si="547"/>
        <v>0</v>
      </c>
      <c r="C1835" s="217"/>
      <c r="D1835" s="218" t="str">
        <f t="shared" si="548"/>
        <v/>
      </c>
      <c r="E1835" s="219"/>
      <c r="F1835" s="220">
        <f t="shared" si="549"/>
        <v>0</v>
      </c>
      <c r="G1835" s="280">
        <f t="shared" si="550"/>
        <v>0</v>
      </c>
    </row>
    <row r="1836" spans="1:7" ht="24" customHeight="1" x14ac:dyDescent="0.25">
      <c r="A1836" s="281"/>
      <c r="D1836" s="94"/>
      <c r="E1836" s="95"/>
      <c r="F1836" s="267" t="s">
        <v>32</v>
      </c>
      <c r="G1836" s="282">
        <f>SUBTOTAL(9,G1828:G1835)</f>
        <v>0</v>
      </c>
    </row>
    <row r="1837" spans="1:7" ht="24" customHeight="1" x14ac:dyDescent="0.25">
      <c r="A1837" s="281"/>
      <c r="C1837" s="104" t="s">
        <v>606</v>
      </c>
      <c r="D1837" s="94"/>
      <c r="E1837" s="95"/>
      <c r="G1837" s="283"/>
    </row>
    <row r="1838" spans="1:7" s="223" customFormat="1" ht="24" customHeight="1" x14ac:dyDescent="0.25">
      <c r="A1838" s="218" t="str">
        <f t="shared" ref="A1838:A1846" si="551">IFERROR(VLOOKUP(C1838,Tabla_Insumos,4,FALSE),"")</f>
        <v/>
      </c>
      <c r="B1838" s="216" t="str">
        <f t="shared" ref="B1838:B1846" si="552">IFERROR(VLOOKUP(C1838,Tabla_Insumos,5,FALSE),"")</f>
        <v/>
      </c>
      <c r="C1838" s="217"/>
      <c r="D1838" s="218" t="str">
        <f t="shared" ref="D1838:D1846" si="553">IFERROR(VLOOKUP(C1838,Tabla_Insumos,2,FALSE),"")</f>
        <v/>
      </c>
      <c r="E1838" s="219"/>
      <c r="F1838" s="220">
        <f t="shared" ref="F1838:F1846" si="554">IFERROR(VLOOKUP(C1838,Tabla_Insumos,3,FALSE),0)</f>
        <v>0</v>
      </c>
      <c r="G1838" s="280">
        <f t="shared" ref="G1838:G1846" si="555">ROUND(E1838*F1838,2)</f>
        <v>0</v>
      </c>
    </row>
    <row r="1839" spans="1:7" s="223" customFormat="1" ht="24" customHeight="1" x14ac:dyDescent="0.25">
      <c r="A1839" s="218" t="str">
        <f t="shared" si="551"/>
        <v/>
      </c>
      <c r="B1839" s="216" t="str">
        <f t="shared" si="552"/>
        <v/>
      </c>
      <c r="C1839" s="217"/>
      <c r="D1839" s="218" t="str">
        <f t="shared" si="553"/>
        <v/>
      </c>
      <c r="E1839" s="219"/>
      <c r="F1839" s="220">
        <f t="shared" si="554"/>
        <v>0</v>
      </c>
      <c r="G1839" s="280">
        <f t="shared" si="555"/>
        <v>0</v>
      </c>
    </row>
    <row r="1840" spans="1:7" s="223" customFormat="1" ht="24" customHeight="1" x14ac:dyDescent="0.25">
      <c r="A1840" s="218" t="str">
        <f t="shared" si="551"/>
        <v/>
      </c>
      <c r="B1840" s="216" t="str">
        <f t="shared" si="552"/>
        <v/>
      </c>
      <c r="C1840" s="217"/>
      <c r="D1840" s="218" t="str">
        <f t="shared" si="553"/>
        <v/>
      </c>
      <c r="E1840" s="219"/>
      <c r="F1840" s="220">
        <f t="shared" si="554"/>
        <v>0</v>
      </c>
      <c r="G1840" s="280">
        <f t="shared" si="555"/>
        <v>0</v>
      </c>
    </row>
    <row r="1841" spans="1:7" s="223" customFormat="1" ht="24" customHeight="1" x14ac:dyDescent="0.25">
      <c r="A1841" s="218" t="str">
        <f t="shared" si="551"/>
        <v/>
      </c>
      <c r="B1841" s="216" t="str">
        <f t="shared" si="552"/>
        <v/>
      </c>
      <c r="C1841" s="217"/>
      <c r="D1841" s="218" t="str">
        <f t="shared" si="553"/>
        <v/>
      </c>
      <c r="E1841" s="219"/>
      <c r="F1841" s="220">
        <f t="shared" si="554"/>
        <v>0</v>
      </c>
      <c r="G1841" s="280">
        <f t="shared" si="555"/>
        <v>0</v>
      </c>
    </row>
    <row r="1842" spans="1:7" s="223" customFormat="1" ht="24" customHeight="1" x14ac:dyDescent="0.25">
      <c r="A1842" s="218" t="str">
        <f t="shared" si="551"/>
        <v/>
      </c>
      <c r="B1842" s="216" t="str">
        <f t="shared" si="552"/>
        <v/>
      </c>
      <c r="C1842" s="217"/>
      <c r="D1842" s="218" t="str">
        <f t="shared" si="553"/>
        <v/>
      </c>
      <c r="E1842" s="219"/>
      <c r="F1842" s="220">
        <f t="shared" si="554"/>
        <v>0</v>
      </c>
      <c r="G1842" s="280">
        <f t="shared" si="555"/>
        <v>0</v>
      </c>
    </row>
    <row r="1843" spans="1:7" s="223" customFormat="1" ht="24" customHeight="1" x14ac:dyDescent="0.25">
      <c r="A1843" s="218" t="str">
        <f t="shared" si="551"/>
        <v/>
      </c>
      <c r="B1843" s="216" t="str">
        <f t="shared" si="552"/>
        <v/>
      </c>
      <c r="C1843" s="217"/>
      <c r="D1843" s="218" t="str">
        <f t="shared" si="553"/>
        <v/>
      </c>
      <c r="E1843" s="219"/>
      <c r="F1843" s="220">
        <f t="shared" si="554"/>
        <v>0</v>
      </c>
      <c r="G1843" s="280">
        <f t="shared" si="555"/>
        <v>0</v>
      </c>
    </row>
    <row r="1844" spans="1:7" s="223" customFormat="1" ht="24" customHeight="1" x14ac:dyDescent="0.25">
      <c r="A1844" s="218" t="str">
        <f t="shared" si="551"/>
        <v/>
      </c>
      <c r="B1844" s="216" t="str">
        <f t="shared" si="552"/>
        <v/>
      </c>
      <c r="C1844" s="217"/>
      <c r="D1844" s="218" t="str">
        <f t="shared" si="553"/>
        <v/>
      </c>
      <c r="E1844" s="219"/>
      <c r="F1844" s="220">
        <f t="shared" si="554"/>
        <v>0</v>
      </c>
      <c r="G1844" s="280">
        <f t="shared" si="555"/>
        <v>0</v>
      </c>
    </row>
    <row r="1845" spans="1:7" s="223" customFormat="1" ht="24" customHeight="1" x14ac:dyDescent="0.25">
      <c r="A1845" s="218" t="str">
        <f t="shared" si="551"/>
        <v/>
      </c>
      <c r="B1845" s="216" t="str">
        <f t="shared" si="552"/>
        <v/>
      </c>
      <c r="C1845" s="217"/>
      <c r="D1845" s="218" t="str">
        <f t="shared" si="553"/>
        <v/>
      </c>
      <c r="E1845" s="219"/>
      <c r="F1845" s="220">
        <f t="shared" si="554"/>
        <v>0</v>
      </c>
      <c r="G1845" s="280">
        <f t="shared" si="555"/>
        <v>0</v>
      </c>
    </row>
    <row r="1846" spans="1:7" s="223" customFormat="1" ht="24" customHeight="1" x14ac:dyDescent="0.25">
      <c r="A1846" s="218" t="str">
        <f t="shared" si="551"/>
        <v/>
      </c>
      <c r="B1846" s="216" t="str">
        <f t="shared" si="552"/>
        <v/>
      </c>
      <c r="C1846" s="217"/>
      <c r="D1846" s="218" t="str">
        <f t="shared" si="553"/>
        <v/>
      </c>
      <c r="E1846" s="219"/>
      <c r="F1846" s="220">
        <f t="shared" si="554"/>
        <v>0</v>
      </c>
      <c r="G1846" s="280">
        <f t="shared" si="555"/>
        <v>0</v>
      </c>
    </row>
    <row r="1847" spans="1:7" ht="24" customHeight="1" x14ac:dyDescent="0.25">
      <c r="A1847" s="284"/>
      <c r="B1847" s="94"/>
      <c r="D1847" s="94"/>
      <c r="E1847" s="95"/>
      <c r="F1847" s="267" t="s">
        <v>33</v>
      </c>
      <c r="G1847" s="282">
        <f>SUBTOTAL(9,G1838:G1846)</f>
        <v>0</v>
      </c>
    </row>
    <row r="1848" spans="1:7" ht="24" customHeight="1" x14ac:dyDescent="0.25">
      <c r="A1848" s="285"/>
      <c r="B1848" s="94"/>
      <c r="D1848" s="94"/>
      <c r="E1848" s="95"/>
      <c r="G1848" s="283"/>
    </row>
    <row r="1849" spans="1:7" ht="24" customHeight="1" x14ac:dyDescent="0.25">
      <c r="A1849" s="286" t="str">
        <f>B1807</f>
        <v>7.2.1</v>
      </c>
      <c r="B1849" s="287" t="str">
        <f>C1807</f>
        <v>Vigas, correas, y cerramiento</v>
      </c>
      <c r="C1849" s="101"/>
      <c r="D1849" s="101" t="s">
        <v>34</v>
      </c>
      <c r="E1849" s="102"/>
      <c r="F1849" s="289" t="s">
        <v>35</v>
      </c>
      <c r="G1849" s="288">
        <f>SUBTOTAL(9,G1812:G1848)</f>
        <v>0</v>
      </c>
    </row>
    <row r="1851" spans="1:7" ht="24" customHeight="1" x14ac:dyDescent="0.25">
      <c r="A1851" s="268" t="s">
        <v>37</v>
      </c>
      <c r="B1851" s="269"/>
      <c r="C1851" s="269"/>
      <c r="D1851" s="269"/>
      <c r="E1851" s="269"/>
      <c r="F1851" s="269"/>
      <c r="G1851" s="270"/>
    </row>
    <row r="1852" spans="1:7" ht="24" customHeight="1" x14ac:dyDescent="0.25">
      <c r="A1852" s="271" t="s">
        <v>602</v>
      </c>
      <c r="B1852" s="90" t="str">
        <f>Comitente</f>
        <v>SUBSECRETARIA DE ARQUITECTURA</v>
      </c>
      <c r="C1852" s="86"/>
      <c r="D1852" s="91"/>
      <c r="E1852" s="91"/>
      <c r="F1852" s="92"/>
      <c r="G1852" s="272"/>
    </row>
    <row r="1853" spans="1:7" ht="24" customHeight="1" x14ac:dyDescent="0.25">
      <c r="A1853" s="271" t="s">
        <v>603</v>
      </c>
      <c r="B1853" s="90">
        <f>Contratista</f>
        <v>0</v>
      </c>
      <c r="C1853" s="87"/>
      <c r="D1853" s="87"/>
      <c r="E1853" s="87"/>
      <c r="F1853" s="93"/>
      <c r="G1853" s="273"/>
    </row>
    <row r="1854" spans="1:7" ht="24" customHeight="1" x14ac:dyDescent="0.25">
      <c r="A1854" s="271" t="s">
        <v>24</v>
      </c>
      <c r="B1854" s="90" t="str">
        <f>Obra</f>
        <v>PERFORACION DE POZO DE AGUA Y CONST. DE SALA DE BOMBA ESC. AGROIND. 25 DE MAYO</v>
      </c>
      <c r="C1854" s="87"/>
      <c r="D1854" s="87"/>
      <c r="E1854" s="87"/>
      <c r="F1854" s="93" t="s">
        <v>38</v>
      </c>
      <c r="G1854" s="274">
        <f>Fecha_Base</f>
        <v>0</v>
      </c>
    </row>
    <row r="1855" spans="1:7" ht="24" customHeight="1" x14ac:dyDescent="0.25">
      <c r="A1855" s="275" t="s">
        <v>601</v>
      </c>
      <c r="B1855" s="88" t="str">
        <f>Ubicación</f>
        <v>Calle San Martin s/n - 25 de Mayo</v>
      </c>
      <c r="C1855" s="88"/>
      <c r="D1855" s="94"/>
      <c r="E1855" s="95"/>
      <c r="G1855" s="276"/>
    </row>
    <row r="1856" spans="1:7" ht="24" customHeight="1" x14ac:dyDescent="0.25">
      <c r="A1856" s="275" t="s">
        <v>39</v>
      </c>
      <c r="B1856" s="97">
        <f>IFERROR(VALUE(LEFT(B1857,FIND(".",B1857)-1)),"")</f>
        <v>8</v>
      </c>
      <c r="C1856" s="89" t="str">
        <f>IFERROR(VLOOKUP(B1856,Tabla_CyP,2,FALSE),"")</f>
        <v/>
      </c>
      <c r="E1856" s="95"/>
      <c r="G1856" s="276"/>
    </row>
    <row r="1857" spans="1:123" ht="24" customHeight="1" x14ac:dyDescent="0.25">
      <c r="A1857" s="275" t="s">
        <v>25</v>
      </c>
      <c r="B1857" s="98" t="str">
        <f>IFERROR(VLOOKUP(COUNTIF($A$1:A1857,"ANALISIS DE PRECIOS"),Tabla_NumeroItem,2,FALSE),"")</f>
        <v>8.1.1</v>
      </c>
      <c r="C1857" s="89" t="str">
        <f>IFERROR(VLOOKUP(B1857,Tabla_CyP,2,FALSE),"")</f>
        <v>Mamposterías  de 0,20 m</v>
      </c>
      <c r="D1857" s="94"/>
      <c r="E1857" s="95"/>
      <c r="F1857" s="93" t="s">
        <v>26</v>
      </c>
      <c r="G1857" s="277" t="str">
        <f>IFERROR(VLOOKUP(B1857,Tabla_CyP,4,FALSE),"")</f>
        <v>m2</v>
      </c>
    </row>
    <row r="1858" spans="1:123" ht="24" customHeight="1" x14ac:dyDescent="0.25">
      <c r="A1858" s="275"/>
      <c r="B1858" s="88"/>
      <c r="D1858" s="94"/>
      <c r="E1858" s="95"/>
      <c r="G1858" s="276"/>
    </row>
    <row r="1859" spans="1:123" ht="24" customHeight="1" x14ac:dyDescent="0.25">
      <c r="A1859" s="338" t="s">
        <v>507</v>
      </c>
      <c r="B1859" s="339"/>
      <c r="C1859" s="340" t="s">
        <v>0</v>
      </c>
      <c r="D1859" s="340" t="s">
        <v>27</v>
      </c>
      <c r="E1859" s="342" t="s">
        <v>28</v>
      </c>
      <c r="F1859" s="344" t="s">
        <v>29</v>
      </c>
      <c r="G1859" s="344" t="s">
        <v>30</v>
      </c>
    </row>
    <row r="1860" spans="1:123" s="94" customFormat="1" ht="24" customHeight="1" x14ac:dyDescent="0.25">
      <c r="A1860" s="99" t="s">
        <v>508</v>
      </c>
      <c r="B1860" s="99" t="s">
        <v>509</v>
      </c>
      <c r="C1860" s="341"/>
      <c r="D1860" s="341"/>
      <c r="E1860" s="343"/>
      <c r="F1860" s="345"/>
      <c r="G1860" s="345"/>
      <c r="H1860" s="224"/>
      <c r="I1860" s="224"/>
      <c r="J1860" s="224"/>
      <c r="K1860" s="224"/>
      <c r="L1860" s="224"/>
      <c r="M1860" s="224"/>
      <c r="N1860" s="224"/>
      <c r="O1860" s="224"/>
      <c r="P1860" s="224"/>
      <c r="Q1860" s="224"/>
      <c r="R1860" s="224"/>
      <c r="S1860" s="224"/>
      <c r="T1860" s="224"/>
      <c r="U1860" s="224"/>
      <c r="V1860" s="224"/>
      <c r="W1860" s="224"/>
      <c r="X1860" s="224"/>
      <c r="Y1860" s="224"/>
      <c r="Z1860" s="224"/>
      <c r="AA1860" s="224"/>
      <c r="AB1860" s="224"/>
      <c r="AC1860" s="224"/>
      <c r="AD1860" s="224"/>
      <c r="AE1860" s="224"/>
      <c r="AF1860" s="224"/>
      <c r="AG1860" s="224"/>
      <c r="AH1860" s="224"/>
      <c r="AI1860" s="224"/>
      <c r="AJ1860" s="224"/>
      <c r="AK1860" s="224"/>
      <c r="AL1860" s="224"/>
      <c r="AM1860" s="224"/>
      <c r="AN1860" s="224"/>
      <c r="AO1860" s="224"/>
      <c r="AP1860" s="224"/>
      <c r="AQ1860" s="224"/>
      <c r="AR1860" s="224"/>
      <c r="AS1860" s="224"/>
      <c r="AT1860" s="224"/>
      <c r="AU1860" s="224"/>
      <c r="AV1860" s="224"/>
      <c r="AW1860" s="224"/>
      <c r="AX1860" s="224"/>
      <c r="AY1860" s="224"/>
      <c r="AZ1860" s="224"/>
      <c r="BA1860" s="224"/>
      <c r="BB1860" s="224"/>
      <c r="BC1860" s="224"/>
      <c r="BD1860" s="224"/>
      <c r="BE1860" s="224"/>
      <c r="BF1860" s="224"/>
      <c r="BG1860" s="224"/>
      <c r="BH1860" s="224"/>
      <c r="BI1860" s="224"/>
      <c r="BJ1860" s="224"/>
      <c r="BK1860" s="224"/>
      <c r="BL1860" s="224"/>
      <c r="BM1860" s="224"/>
      <c r="BN1860" s="224"/>
      <c r="BO1860" s="224"/>
      <c r="BP1860" s="224"/>
      <c r="BQ1860" s="224"/>
      <c r="BR1860" s="224"/>
      <c r="BS1860" s="224"/>
      <c r="BT1860" s="224"/>
      <c r="BU1860" s="224"/>
      <c r="BV1860" s="224"/>
      <c r="BW1860" s="224"/>
      <c r="BX1860" s="224"/>
      <c r="BY1860" s="224"/>
      <c r="BZ1860" s="224"/>
      <c r="CA1860" s="224"/>
      <c r="CB1860" s="224"/>
      <c r="CC1860" s="224"/>
      <c r="CD1860" s="224"/>
      <c r="CE1860" s="224"/>
      <c r="CF1860" s="224"/>
      <c r="CG1860" s="224"/>
      <c r="CH1860" s="224"/>
      <c r="CI1860" s="224"/>
      <c r="CJ1860" s="224"/>
      <c r="CK1860" s="224"/>
      <c r="CL1860" s="224"/>
      <c r="CM1860" s="224"/>
      <c r="CN1860" s="224"/>
      <c r="CO1860" s="224"/>
      <c r="CP1860" s="224"/>
      <c r="CQ1860" s="224"/>
      <c r="CR1860" s="224"/>
      <c r="CS1860" s="224"/>
      <c r="CT1860" s="224"/>
      <c r="CU1860" s="224"/>
      <c r="CV1860" s="224"/>
      <c r="CW1860" s="224"/>
      <c r="CX1860" s="224"/>
      <c r="CY1860" s="224"/>
      <c r="CZ1860" s="224"/>
      <c r="DA1860" s="224"/>
      <c r="DB1860" s="224"/>
      <c r="DC1860" s="224"/>
      <c r="DD1860" s="224"/>
      <c r="DE1860" s="224"/>
      <c r="DF1860" s="224"/>
      <c r="DG1860" s="224"/>
      <c r="DH1860" s="224"/>
      <c r="DI1860" s="224"/>
      <c r="DJ1860" s="224"/>
      <c r="DK1860" s="224"/>
      <c r="DL1860" s="224"/>
      <c r="DM1860" s="224"/>
      <c r="DN1860" s="224"/>
      <c r="DO1860" s="224"/>
      <c r="DP1860" s="224"/>
      <c r="DQ1860" s="224"/>
      <c r="DR1860" s="224"/>
      <c r="DS1860" s="224"/>
    </row>
    <row r="1861" spans="1:123" ht="24" customHeight="1" x14ac:dyDescent="0.25">
      <c r="A1861" s="278"/>
      <c r="B1861" s="100"/>
      <c r="C1861" s="137" t="s">
        <v>604</v>
      </c>
      <c r="D1861" s="101"/>
      <c r="E1861" s="102"/>
      <c r="F1861" s="103"/>
      <c r="G1861" s="279"/>
    </row>
    <row r="1862" spans="1:123" s="223" customFormat="1" ht="24" customHeight="1" x14ac:dyDescent="0.25">
      <c r="A1862" s="218" t="str">
        <f t="shared" ref="A1862:A1875" si="556">IFERROR(VLOOKUP(C1862,Tabla_Insumos,4,FALSE),"")</f>
        <v/>
      </c>
      <c r="B1862" s="216" t="str">
        <f>IFERROR(VLOOKUP(C1862,Tabla_Insumos,5,FALSE),"")</f>
        <v/>
      </c>
      <c r="C1862" s="217"/>
      <c r="D1862" s="218" t="str">
        <f t="shared" ref="D1862:D1875" si="557">IFERROR(VLOOKUP(C1862,Tabla_Insumos,2,FALSE),"")</f>
        <v/>
      </c>
      <c r="E1862" s="219"/>
      <c r="F1862" s="220">
        <f t="shared" ref="F1862:F1875" si="558">IFERROR(VLOOKUP(C1862,Tabla_Insumos,3,FALSE),0)</f>
        <v>0</v>
      </c>
      <c r="G1862" s="280">
        <f>ROUND(E1862*F1862,2)</f>
        <v>0</v>
      </c>
    </row>
    <row r="1863" spans="1:123" s="223" customFormat="1" ht="24" customHeight="1" x14ac:dyDescent="0.25">
      <c r="A1863" s="218" t="str">
        <f t="shared" si="556"/>
        <v/>
      </c>
      <c r="B1863" s="216" t="str">
        <f t="shared" ref="B1863:B1875" si="559">IFERROR(VLOOKUP(C1863,Tabla_Insumos,5,FALSE),"")</f>
        <v/>
      </c>
      <c r="C1863" s="217"/>
      <c r="D1863" s="218" t="str">
        <f t="shared" si="557"/>
        <v/>
      </c>
      <c r="E1863" s="219"/>
      <c r="F1863" s="220">
        <f t="shared" si="558"/>
        <v>0</v>
      </c>
      <c r="G1863" s="280">
        <f t="shared" ref="G1863:G1875" si="560">ROUND(E1863*F1863,2)</f>
        <v>0</v>
      </c>
    </row>
    <row r="1864" spans="1:123" s="223" customFormat="1" ht="24" customHeight="1" x14ac:dyDescent="0.25">
      <c r="A1864" s="218" t="str">
        <f t="shared" si="556"/>
        <v/>
      </c>
      <c r="B1864" s="216" t="str">
        <f t="shared" si="559"/>
        <v/>
      </c>
      <c r="C1864" s="217"/>
      <c r="D1864" s="218" t="str">
        <f t="shared" si="557"/>
        <v/>
      </c>
      <c r="E1864" s="219"/>
      <c r="F1864" s="220">
        <f t="shared" si="558"/>
        <v>0</v>
      </c>
      <c r="G1864" s="280">
        <f t="shared" si="560"/>
        <v>0</v>
      </c>
    </row>
    <row r="1865" spans="1:123" s="223" customFormat="1" ht="24" customHeight="1" x14ac:dyDescent="0.25">
      <c r="A1865" s="218" t="str">
        <f t="shared" si="556"/>
        <v/>
      </c>
      <c r="B1865" s="216" t="str">
        <f t="shared" si="559"/>
        <v/>
      </c>
      <c r="C1865" s="217"/>
      <c r="D1865" s="218" t="str">
        <f t="shared" si="557"/>
        <v/>
      </c>
      <c r="E1865" s="219"/>
      <c r="F1865" s="220">
        <f t="shared" si="558"/>
        <v>0</v>
      </c>
      <c r="G1865" s="280">
        <f t="shared" si="560"/>
        <v>0</v>
      </c>
    </row>
    <row r="1866" spans="1:123" s="223" customFormat="1" ht="24" customHeight="1" x14ac:dyDescent="0.25">
      <c r="A1866" s="218" t="str">
        <f t="shared" si="556"/>
        <v/>
      </c>
      <c r="B1866" s="216" t="str">
        <f t="shared" si="559"/>
        <v/>
      </c>
      <c r="C1866" s="217"/>
      <c r="D1866" s="218" t="str">
        <f t="shared" si="557"/>
        <v/>
      </c>
      <c r="E1866" s="219"/>
      <c r="F1866" s="220">
        <f t="shared" si="558"/>
        <v>0</v>
      </c>
      <c r="G1866" s="280">
        <f t="shared" si="560"/>
        <v>0</v>
      </c>
    </row>
    <row r="1867" spans="1:123" s="223" customFormat="1" ht="24" customHeight="1" x14ac:dyDescent="0.25">
      <c r="A1867" s="218" t="str">
        <f t="shared" si="556"/>
        <v/>
      </c>
      <c r="B1867" s="216" t="str">
        <f t="shared" si="559"/>
        <v/>
      </c>
      <c r="C1867" s="217"/>
      <c r="D1867" s="218" t="str">
        <f t="shared" si="557"/>
        <v/>
      </c>
      <c r="E1867" s="219"/>
      <c r="F1867" s="220">
        <f t="shared" si="558"/>
        <v>0</v>
      </c>
      <c r="G1867" s="280">
        <f t="shared" si="560"/>
        <v>0</v>
      </c>
    </row>
    <row r="1868" spans="1:123" s="223" customFormat="1" ht="24" customHeight="1" x14ac:dyDescent="0.25">
      <c r="A1868" s="218" t="str">
        <f t="shared" si="556"/>
        <v/>
      </c>
      <c r="B1868" s="216" t="str">
        <f t="shared" si="559"/>
        <v/>
      </c>
      <c r="C1868" s="217"/>
      <c r="D1868" s="218" t="str">
        <f t="shared" si="557"/>
        <v/>
      </c>
      <c r="E1868" s="219"/>
      <c r="F1868" s="220">
        <f t="shared" si="558"/>
        <v>0</v>
      </c>
      <c r="G1868" s="280">
        <f t="shared" si="560"/>
        <v>0</v>
      </c>
    </row>
    <row r="1869" spans="1:123" s="223" customFormat="1" ht="24" customHeight="1" x14ac:dyDescent="0.25">
      <c r="A1869" s="218" t="str">
        <f t="shared" si="556"/>
        <v/>
      </c>
      <c r="B1869" s="216" t="str">
        <f t="shared" si="559"/>
        <v/>
      </c>
      <c r="C1869" s="217"/>
      <c r="D1869" s="218" t="str">
        <f t="shared" si="557"/>
        <v/>
      </c>
      <c r="E1869" s="219"/>
      <c r="F1869" s="220">
        <f t="shared" si="558"/>
        <v>0</v>
      </c>
      <c r="G1869" s="280">
        <f t="shared" si="560"/>
        <v>0</v>
      </c>
    </row>
    <row r="1870" spans="1:123" s="223" customFormat="1" ht="24" customHeight="1" x14ac:dyDescent="0.25">
      <c r="A1870" s="218" t="str">
        <f t="shared" si="556"/>
        <v/>
      </c>
      <c r="B1870" s="216" t="str">
        <f t="shared" si="559"/>
        <v/>
      </c>
      <c r="C1870" s="217"/>
      <c r="D1870" s="218" t="str">
        <f t="shared" si="557"/>
        <v/>
      </c>
      <c r="E1870" s="219"/>
      <c r="F1870" s="220">
        <f t="shared" si="558"/>
        <v>0</v>
      </c>
      <c r="G1870" s="280">
        <f t="shared" si="560"/>
        <v>0</v>
      </c>
    </row>
    <row r="1871" spans="1:123" s="223" customFormat="1" ht="24" customHeight="1" x14ac:dyDescent="0.25">
      <c r="A1871" s="218" t="str">
        <f t="shared" si="556"/>
        <v/>
      </c>
      <c r="B1871" s="216" t="str">
        <f t="shared" si="559"/>
        <v/>
      </c>
      <c r="C1871" s="217"/>
      <c r="D1871" s="218" t="str">
        <f t="shared" si="557"/>
        <v/>
      </c>
      <c r="E1871" s="219"/>
      <c r="F1871" s="220">
        <f t="shared" si="558"/>
        <v>0</v>
      </c>
      <c r="G1871" s="280">
        <f t="shared" si="560"/>
        <v>0</v>
      </c>
    </row>
    <row r="1872" spans="1:123" s="223" customFormat="1" ht="24" customHeight="1" x14ac:dyDescent="0.25">
      <c r="A1872" s="218" t="str">
        <f t="shared" si="556"/>
        <v/>
      </c>
      <c r="B1872" s="216" t="str">
        <f t="shared" si="559"/>
        <v/>
      </c>
      <c r="C1872" s="217"/>
      <c r="D1872" s="218" t="str">
        <f t="shared" si="557"/>
        <v/>
      </c>
      <c r="E1872" s="219"/>
      <c r="F1872" s="220">
        <f t="shared" si="558"/>
        <v>0</v>
      </c>
      <c r="G1872" s="280">
        <f t="shared" si="560"/>
        <v>0</v>
      </c>
    </row>
    <row r="1873" spans="1:7" s="223" customFormat="1" ht="24" customHeight="1" x14ac:dyDescent="0.25">
      <c r="A1873" s="218" t="str">
        <f t="shared" si="556"/>
        <v/>
      </c>
      <c r="B1873" s="216" t="str">
        <f t="shared" si="559"/>
        <v/>
      </c>
      <c r="C1873" s="217"/>
      <c r="D1873" s="218" t="str">
        <f t="shared" si="557"/>
        <v/>
      </c>
      <c r="E1873" s="219"/>
      <c r="F1873" s="220">
        <f t="shared" si="558"/>
        <v>0</v>
      </c>
      <c r="G1873" s="280">
        <f t="shared" si="560"/>
        <v>0</v>
      </c>
    </row>
    <row r="1874" spans="1:7" s="223" customFormat="1" ht="24" customHeight="1" x14ac:dyDescent="0.25">
      <c r="A1874" s="218" t="str">
        <f t="shared" si="556"/>
        <v/>
      </c>
      <c r="B1874" s="216" t="str">
        <f t="shared" si="559"/>
        <v/>
      </c>
      <c r="C1874" s="217"/>
      <c r="D1874" s="218" t="str">
        <f t="shared" si="557"/>
        <v/>
      </c>
      <c r="E1874" s="219"/>
      <c r="F1874" s="220">
        <f t="shared" si="558"/>
        <v>0</v>
      </c>
      <c r="G1874" s="280">
        <f t="shared" si="560"/>
        <v>0</v>
      </c>
    </row>
    <row r="1875" spans="1:7" s="223" customFormat="1" ht="24" customHeight="1" x14ac:dyDescent="0.25">
      <c r="A1875" s="218" t="str">
        <f t="shared" si="556"/>
        <v/>
      </c>
      <c r="B1875" s="216" t="str">
        <f t="shared" si="559"/>
        <v/>
      </c>
      <c r="C1875" s="217"/>
      <c r="D1875" s="218" t="str">
        <f t="shared" si="557"/>
        <v/>
      </c>
      <c r="E1875" s="219"/>
      <c r="F1875" s="221">
        <f t="shared" si="558"/>
        <v>0</v>
      </c>
      <c r="G1875" s="280">
        <f t="shared" si="560"/>
        <v>0</v>
      </c>
    </row>
    <row r="1876" spans="1:7" ht="24" customHeight="1" x14ac:dyDescent="0.25">
      <c r="A1876" s="281"/>
      <c r="D1876" s="94"/>
      <c r="E1876" s="95"/>
      <c r="F1876" s="267" t="s">
        <v>31</v>
      </c>
      <c r="G1876" s="282">
        <f>SUBTOTAL(9,G1862:G1875)</f>
        <v>0</v>
      </c>
    </row>
    <row r="1877" spans="1:7" ht="24" customHeight="1" x14ac:dyDescent="0.25">
      <c r="A1877" s="281"/>
      <c r="C1877" s="104" t="s">
        <v>605</v>
      </c>
      <c r="D1877" s="94"/>
      <c r="E1877" s="95"/>
      <c r="G1877" s="283"/>
    </row>
    <row r="1878" spans="1:7" s="223" customFormat="1" ht="24" customHeight="1" x14ac:dyDescent="0.25">
      <c r="A1878" s="218" t="str">
        <f t="shared" ref="A1878:A1885" si="561">IFERROR(VLOOKUP(C1878,Tabla_Insumos,4,FALSE),"")</f>
        <v/>
      </c>
      <c r="B1878" s="216">
        <f t="shared" ref="B1878:B1885" si="562">IFERROR(VLOOKUP(A1878,Tabla_Indices,5,FALSE),"")</f>
        <v>0</v>
      </c>
      <c r="C1878" s="217"/>
      <c r="D1878" s="218" t="str">
        <f t="shared" ref="D1878:D1885" si="563">IFERROR(VLOOKUP(C1878,Tabla_Insumos,2,FALSE),"")</f>
        <v/>
      </c>
      <c r="E1878" s="219"/>
      <c r="F1878" s="222">
        <f t="shared" ref="F1878:F1885" si="564">IFERROR(VLOOKUP(C1878,Tabla_Insumos,3,FALSE),0)</f>
        <v>0</v>
      </c>
      <c r="G1878" s="280">
        <f>ROUND(E1878*F1878,2)</f>
        <v>0</v>
      </c>
    </row>
    <row r="1879" spans="1:7" s="223" customFormat="1" ht="24" customHeight="1" x14ac:dyDescent="0.25">
      <c r="A1879" s="218" t="str">
        <f t="shared" si="561"/>
        <v/>
      </c>
      <c r="B1879" s="216">
        <f t="shared" si="562"/>
        <v>0</v>
      </c>
      <c r="C1879" s="217"/>
      <c r="D1879" s="218" t="str">
        <f t="shared" si="563"/>
        <v/>
      </c>
      <c r="E1879" s="219"/>
      <c r="F1879" s="222">
        <f t="shared" si="564"/>
        <v>0</v>
      </c>
      <c r="G1879" s="280">
        <f>ROUND(E1879*F1879,2)</f>
        <v>0</v>
      </c>
    </row>
    <row r="1880" spans="1:7" s="223" customFormat="1" ht="24" customHeight="1" x14ac:dyDescent="0.25">
      <c r="A1880" s="218" t="str">
        <f t="shared" si="561"/>
        <v/>
      </c>
      <c r="B1880" s="216">
        <f t="shared" si="562"/>
        <v>0</v>
      </c>
      <c r="C1880" s="217"/>
      <c r="D1880" s="218" t="str">
        <f t="shared" si="563"/>
        <v/>
      </c>
      <c r="E1880" s="219"/>
      <c r="F1880" s="222">
        <f t="shared" si="564"/>
        <v>0</v>
      </c>
      <c r="G1880" s="280">
        <f t="shared" ref="G1880:G1885" si="565">ROUND(E1880*F1880,2)</f>
        <v>0</v>
      </c>
    </row>
    <row r="1881" spans="1:7" s="223" customFormat="1" ht="24" customHeight="1" x14ac:dyDescent="0.25">
      <c r="A1881" s="218" t="str">
        <f t="shared" si="561"/>
        <v/>
      </c>
      <c r="B1881" s="216">
        <f t="shared" si="562"/>
        <v>0</v>
      </c>
      <c r="C1881" s="217"/>
      <c r="D1881" s="218" t="str">
        <f t="shared" si="563"/>
        <v/>
      </c>
      <c r="E1881" s="219"/>
      <c r="F1881" s="222">
        <f t="shared" si="564"/>
        <v>0</v>
      </c>
      <c r="G1881" s="280">
        <f t="shared" si="565"/>
        <v>0</v>
      </c>
    </row>
    <row r="1882" spans="1:7" s="223" customFormat="1" ht="24" customHeight="1" x14ac:dyDescent="0.25">
      <c r="A1882" s="218" t="str">
        <f t="shared" si="561"/>
        <v/>
      </c>
      <c r="B1882" s="216">
        <f t="shared" si="562"/>
        <v>0</v>
      </c>
      <c r="C1882" s="217"/>
      <c r="D1882" s="218" t="str">
        <f t="shared" si="563"/>
        <v/>
      </c>
      <c r="E1882" s="219"/>
      <c r="F1882" s="220">
        <f t="shared" si="564"/>
        <v>0</v>
      </c>
      <c r="G1882" s="280">
        <f t="shared" si="565"/>
        <v>0</v>
      </c>
    </row>
    <row r="1883" spans="1:7" s="223" customFormat="1" ht="24" customHeight="1" x14ac:dyDescent="0.25">
      <c r="A1883" s="218" t="str">
        <f t="shared" si="561"/>
        <v/>
      </c>
      <c r="B1883" s="216">
        <f t="shared" si="562"/>
        <v>0</v>
      </c>
      <c r="C1883" s="217"/>
      <c r="D1883" s="218" t="str">
        <f t="shared" si="563"/>
        <v/>
      </c>
      <c r="E1883" s="219"/>
      <c r="F1883" s="220">
        <f t="shared" si="564"/>
        <v>0</v>
      </c>
      <c r="G1883" s="280">
        <f t="shared" si="565"/>
        <v>0</v>
      </c>
    </row>
    <row r="1884" spans="1:7" s="223" customFormat="1" ht="24" customHeight="1" x14ac:dyDescent="0.25">
      <c r="A1884" s="218" t="str">
        <f t="shared" si="561"/>
        <v/>
      </c>
      <c r="B1884" s="216">
        <f t="shared" si="562"/>
        <v>0</v>
      </c>
      <c r="C1884" s="217"/>
      <c r="D1884" s="218" t="str">
        <f t="shared" si="563"/>
        <v/>
      </c>
      <c r="E1884" s="219"/>
      <c r="F1884" s="220">
        <f t="shared" si="564"/>
        <v>0</v>
      </c>
      <c r="G1884" s="280">
        <f t="shared" si="565"/>
        <v>0</v>
      </c>
    </row>
    <row r="1885" spans="1:7" s="223" customFormat="1" ht="24" customHeight="1" x14ac:dyDescent="0.25">
      <c r="A1885" s="218" t="str">
        <f t="shared" si="561"/>
        <v/>
      </c>
      <c r="B1885" s="216">
        <f t="shared" si="562"/>
        <v>0</v>
      </c>
      <c r="C1885" s="217"/>
      <c r="D1885" s="218" t="str">
        <f t="shared" si="563"/>
        <v/>
      </c>
      <c r="E1885" s="219"/>
      <c r="F1885" s="220">
        <f t="shared" si="564"/>
        <v>0</v>
      </c>
      <c r="G1885" s="280">
        <f t="shared" si="565"/>
        <v>0</v>
      </c>
    </row>
    <row r="1886" spans="1:7" ht="24" customHeight="1" x14ac:dyDescent="0.25">
      <c r="A1886" s="281"/>
      <c r="D1886" s="94"/>
      <c r="E1886" s="95"/>
      <c r="F1886" s="267" t="s">
        <v>32</v>
      </c>
      <c r="G1886" s="282">
        <f>SUBTOTAL(9,G1878:G1885)</f>
        <v>0</v>
      </c>
    </row>
    <row r="1887" spans="1:7" ht="24" customHeight="1" x14ac:dyDescent="0.25">
      <c r="A1887" s="281"/>
      <c r="C1887" s="104" t="s">
        <v>606</v>
      </c>
      <c r="D1887" s="94"/>
      <c r="E1887" s="95"/>
      <c r="G1887" s="283"/>
    </row>
    <row r="1888" spans="1:7" s="223" customFormat="1" ht="24" customHeight="1" x14ac:dyDescent="0.25">
      <c r="A1888" s="218" t="str">
        <f t="shared" ref="A1888:A1896" si="566">IFERROR(VLOOKUP(C1888,Tabla_Insumos,4,FALSE),"")</f>
        <v/>
      </c>
      <c r="B1888" s="216" t="str">
        <f t="shared" ref="B1888:B1896" si="567">IFERROR(VLOOKUP(C1888,Tabla_Insumos,5,FALSE),"")</f>
        <v/>
      </c>
      <c r="C1888" s="217"/>
      <c r="D1888" s="218" t="str">
        <f t="shared" ref="D1888:D1896" si="568">IFERROR(VLOOKUP(C1888,Tabla_Insumos,2,FALSE),"")</f>
        <v/>
      </c>
      <c r="E1888" s="219"/>
      <c r="F1888" s="220">
        <f t="shared" ref="F1888:F1896" si="569">IFERROR(VLOOKUP(C1888,Tabla_Insumos,3,FALSE),0)</f>
        <v>0</v>
      </c>
      <c r="G1888" s="280">
        <f t="shared" ref="G1888:G1896" si="570">ROUND(E1888*F1888,2)</f>
        <v>0</v>
      </c>
    </row>
    <row r="1889" spans="1:7" s="223" customFormat="1" ht="24" customHeight="1" x14ac:dyDescent="0.25">
      <c r="A1889" s="218" t="str">
        <f t="shared" si="566"/>
        <v/>
      </c>
      <c r="B1889" s="216" t="str">
        <f t="shared" si="567"/>
        <v/>
      </c>
      <c r="C1889" s="217"/>
      <c r="D1889" s="218" t="str">
        <f t="shared" si="568"/>
        <v/>
      </c>
      <c r="E1889" s="219"/>
      <c r="F1889" s="220">
        <f t="shared" si="569"/>
        <v>0</v>
      </c>
      <c r="G1889" s="280">
        <f t="shared" si="570"/>
        <v>0</v>
      </c>
    </row>
    <row r="1890" spans="1:7" s="223" customFormat="1" ht="24" customHeight="1" x14ac:dyDescent="0.25">
      <c r="A1890" s="218" t="str">
        <f t="shared" si="566"/>
        <v/>
      </c>
      <c r="B1890" s="216" t="str">
        <f t="shared" si="567"/>
        <v/>
      </c>
      <c r="C1890" s="217"/>
      <c r="D1890" s="218" t="str">
        <f t="shared" si="568"/>
        <v/>
      </c>
      <c r="E1890" s="219"/>
      <c r="F1890" s="220">
        <f t="shared" si="569"/>
        <v>0</v>
      </c>
      <c r="G1890" s="280">
        <f t="shared" si="570"/>
        <v>0</v>
      </c>
    </row>
    <row r="1891" spans="1:7" s="223" customFormat="1" ht="24" customHeight="1" x14ac:dyDescent="0.25">
      <c r="A1891" s="218" t="str">
        <f t="shared" si="566"/>
        <v/>
      </c>
      <c r="B1891" s="216" t="str">
        <f t="shared" si="567"/>
        <v/>
      </c>
      <c r="C1891" s="217"/>
      <c r="D1891" s="218" t="str">
        <f t="shared" si="568"/>
        <v/>
      </c>
      <c r="E1891" s="219"/>
      <c r="F1891" s="220">
        <f t="shared" si="569"/>
        <v>0</v>
      </c>
      <c r="G1891" s="280">
        <f t="shared" si="570"/>
        <v>0</v>
      </c>
    </row>
    <row r="1892" spans="1:7" s="223" customFormat="1" ht="24" customHeight="1" x14ac:dyDescent="0.25">
      <c r="A1892" s="218" t="str">
        <f t="shared" si="566"/>
        <v/>
      </c>
      <c r="B1892" s="216" t="str">
        <f t="shared" si="567"/>
        <v/>
      </c>
      <c r="C1892" s="217"/>
      <c r="D1892" s="218" t="str">
        <f t="shared" si="568"/>
        <v/>
      </c>
      <c r="E1892" s="219"/>
      <c r="F1892" s="220">
        <f t="shared" si="569"/>
        <v>0</v>
      </c>
      <c r="G1892" s="280">
        <f t="shared" si="570"/>
        <v>0</v>
      </c>
    </row>
    <row r="1893" spans="1:7" s="223" customFormat="1" ht="24" customHeight="1" x14ac:dyDescent="0.25">
      <c r="A1893" s="218" t="str">
        <f t="shared" si="566"/>
        <v/>
      </c>
      <c r="B1893" s="216" t="str">
        <f t="shared" si="567"/>
        <v/>
      </c>
      <c r="C1893" s="217"/>
      <c r="D1893" s="218" t="str">
        <f t="shared" si="568"/>
        <v/>
      </c>
      <c r="E1893" s="219"/>
      <c r="F1893" s="220">
        <f t="shared" si="569"/>
        <v>0</v>
      </c>
      <c r="G1893" s="280">
        <f t="shared" si="570"/>
        <v>0</v>
      </c>
    </row>
    <row r="1894" spans="1:7" s="223" customFormat="1" ht="24" customHeight="1" x14ac:dyDescent="0.25">
      <c r="A1894" s="218" t="str">
        <f t="shared" si="566"/>
        <v/>
      </c>
      <c r="B1894" s="216" t="str">
        <f t="shared" si="567"/>
        <v/>
      </c>
      <c r="C1894" s="217"/>
      <c r="D1894" s="218" t="str">
        <f t="shared" si="568"/>
        <v/>
      </c>
      <c r="E1894" s="219"/>
      <c r="F1894" s="220">
        <f t="shared" si="569"/>
        <v>0</v>
      </c>
      <c r="G1894" s="280">
        <f t="shared" si="570"/>
        <v>0</v>
      </c>
    </row>
    <row r="1895" spans="1:7" s="223" customFormat="1" ht="24" customHeight="1" x14ac:dyDescent="0.25">
      <c r="A1895" s="218" t="str">
        <f t="shared" si="566"/>
        <v/>
      </c>
      <c r="B1895" s="216" t="str">
        <f t="shared" si="567"/>
        <v/>
      </c>
      <c r="C1895" s="217"/>
      <c r="D1895" s="218" t="str">
        <f t="shared" si="568"/>
        <v/>
      </c>
      <c r="E1895" s="219"/>
      <c r="F1895" s="220">
        <f t="shared" si="569"/>
        <v>0</v>
      </c>
      <c r="G1895" s="280">
        <f t="shared" si="570"/>
        <v>0</v>
      </c>
    </row>
    <row r="1896" spans="1:7" s="223" customFormat="1" ht="24" customHeight="1" x14ac:dyDescent="0.25">
      <c r="A1896" s="218" t="str">
        <f t="shared" si="566"/>
        <v/>
      </c>
      <c r="B1896" s="216" t="str">
        <f t="shared" si="567"/>
        <v/>
      </c>
      <c r="C1896" s="217"/>
      <c r="D1896" s="218" t="str">
        <f t="shared" si="568"/>
        <v/>
      </c>
      <c r="E1896" s="219"/>
      <c r="F1896" s="220">
        <f t="shared" si="569"/>
        <v>0</v>
      </c>
      <c r="G1896" s="280">
        <f t="shared" si="570"/>
        <v>0</v>
      </c>
    </row>
    <row r="1897" spans="1:7" ht="24" customHeight="1" x14ac:dyDescent="0.25">
      <c r="A1897" s="284"/>
      <c r="B1897" s="94"/>
      <c r="D1897" s="94"/>
      <c r="E1897" s="95"/>
      <c r="F1897" s="267" t="s">
        <v>33</v>
      </c>
      <c r="G1897" s="282">
        <f>SUBTOTAL(9,G1888:G1896)</f>
        <v>0</v>
      </c>
    </row>
    <row r="1898" spans="1:7" ht="24" customHeight="1" x14ac:dyDescent="0.25">
      <c r="A1898" s="285"/>
      <c r="B1898" s="94"/>
      <c r="D1898" s="94"/>
      <c r="E1898" s="95"/>
      <c r="G1898" s="283"/>
    </row>
    <row r="1899" spans="1:7" ht="24" customHeight="1" x14ac:dyDescent="0.25">
      <c r="A1899" s="286" t="str">
        <f>B1857</f>
        <v>8.1.1</v>
      </c>
      <c r="B1899" s="287" t="str">
        <f>C1857</f>
        <v>Mamposterías  de 0,20 m</v>
      </c>
      <c r="C1899" s="101"/>
      <c r="D1899" s="101" t="s">
        <v>34</v>
      </c>
      <c r="E1899" s="102"/>
      <c r="F1899" s="289" t="s">
        <v>35</v>
      </c>
      <c r="G1899" s="288">
        <f>SUBTOTAL(9,G1862:G1898)</f>
        <v>0</v>
      </c>
    </row>
    <row r="1901" spans="1:7" ht="24" customHeight="1" x14ac:dyDescent="0.25">
      <c r="A1901" s="268" t="s">
        <v>37</v>
      </c>
      <c r="B1901" s="269"/>
      <c r="C1901" s="269"/>
      <c r="D1901" s="269"/>
      <c r="E1901" s="269"/>
      <c r="F1901" s="269"/>
      <c r="G1901" s="270"/>
    </row>
    <row r="1902" spans="1:7" ht="24" customHeight="1" x14ac:dyDescent="0.25">
      <c r="A1902" s="271" t="s">
        <v>602</v>
      </c>
      <c r="B1902" s="90" t="str">
        <f>Comitente</f>
        <v>SUBSECRETARIA DE ARQUITECTURA</v>
      </c>
      <c r="C1902" s="86"/>
      <c r="D1902" s="91"/>
      <c r="E1902" s="91"/>
      <c r="F1902" s="92"/>
      <c r="G1902" s="272"/>
    </row>
    <row r="1903" spans="1:7" ht="24" customHeight="1" x14ac:dyDescent="0.25">
      <c r="A1903" s="271" t="s">
        <v>603</v>
      </c>
      <c r="B1903" s="90">
        <f>Contratista</f>
        <v>0</v>
      </c>
      <c r="C1903" s="87"/>
      <c r="D1903" s="87"/>
      <c r="E1903" s="87"/>
      <c r="F1903" s="93"/>
      <c r="G1903" s="273"/>
    </row>
    <row r="1904" spans="1:7" ht="24" customHeight="1" x14ac:dyDescent="0.25">
      <c r="A1904" s="271" t="s">
        <v>24</v>
      </c>
      <c r="B1904" s="90" t="str">
        <f>Obra</f>
        <v>PERFORACION DE POZO DE AGUA Y CONST. DE SALA DE BOMBA ESC. AGROIND. 25 DE MAYO</v>
      </c>
      <c r="C1904" s="87"/>
      <c r="D1904" s="87"/>
      <c r="E1904" s="87"/>
      <c r="F1904" s="93" t="s">
        <v>38</v>
      </c>
      <c r="G1904" s="274">
        <f>Fecha_Base</f>
        <v>0</v>
      </c>
    </row>
    <row r="1905" spans="1:123" ht="24" customHeight="1" x14ac:dyDescent="0.25">
      <c r="A1905" s="275" t="s">
        <v>601</v>
      </c>
      <c r="B1905" s="88" t="str">
        <f>Ubicación</f>
        <v>Calle San Martin s/n - 25 de Mayo</v>
      </c>
      <c r="C1905" s="88"/>
      <c r="D1905" s="94"/>
      <c r="E1905" s="95"/>
      <c r="G1905" s="276"/>
    </row>
    <row r="1906" spans="1:123" ht="24" customHeight="1" x14ac:dyDescent="0.25">
      <c r="A1906" s="275" t="s">
        <v>39</v>
      </c>
      <c r="B1906" s="97">
        <f>IFERROR(VALUE(LEFT(B1907,FIND(".",B1907)-1)),"")</f>
        <v>8</v>
      </c>
      <c r="C1906" s="89" t="str">
        <f>IFERROR(VLOOKUP(B1906,Tabla_CyP,2,FALSE),"")</f>
        <v/>
      </c>
      <c r="E1906" s="95"/>
      <c r="G1906" s="276"/>
    </row>
    <row r="1907" spans="1:123" ht="24" customHeight="1" x14ac:dyDescent="0.25">
      <c r="A1907" s="275" t="s">
        <v>25</v>
      </c>
      <c r="B1907" s="98" t="str">
        <f>IFERROR(VLOOKUP(COUNTIF($A$1:A1907,"ANALISIS DE PRECIOS"),Tabla_NumeroItem,2,FALSE),"")</f>
        <v>8.2.1</v>
      </c>
      <c r="C1907" s="89" t="str">
        <f>IFERROR(VLOOKUP(B1907,Tabla_CyP,2,FALSE),"")</f>
        <v>Capa Aisladora Horizontal y Vertical</v>
      </c>
      <c r="D1907" s="94"/>
      <c r="E1907" s="95"/>
      <c r="F1907" s="93" t="s">
        <v>26</v>
      </c>
      <c r="G1907" s="277" t="str">
        <f>IFERROR(VLOOKUP(B1907,Tabla_CyP,4,FALSE),"")</f>
        <v>m2</v>
      </c>
    </row>
    <row r="1908" spans="1:123" ht="24" customHeight="1" x14ac:dyDescent="0.25">
      <c r="A1908" s="275"/>
      <c r="B1908" s="88"/>
      <c r="D1908" s="94"/>
      <c r="E1908" s="95"/>
      <c r="G1908" s="276"/>
    </row>
    <row r="1909" spans="1:123" ht="24" customHeight="1" x14ac:dyDescent="0.25">
      <c r="A1909" s="338" t="s">
        <v>507</v>
      </c>
      <c r="B1909" s="339"/>
      <c r="C1909" s="340" t="s">
        <v>0</v>
      </c>
      <c r="D1909" s="340" t="s">
        <v>27</v>
      </c>
      <c r="E1909" s="342" t="s">
        <v>28</v>
      </c>
      <c r="F1909" s="344" t="s">
        <v>29</v>
      </c>
      <c r="G1909" s="344" t="s">
        <v>30</v>
      </c>
    </row>
    <row r="1910" spans="1:123" s="94" customFormat="1" ht="24" customHeight="1" x14ac:dyDescent="0.25">
      <c r="A1910" s="99" t="s">
        <v>508</v>
      </c>
      <c r="B1910" s="99" t="s">
        <v>509</v>
      </c>
      <c r="C1910" s="341"/>
      <c r="D1910" s="341"/>
      <c r="E1910" s="343"/>
      <c r="F1910" s="345"/>
      <c r="G1910" s="345"/>
      <c r="H1910" s="224"/>
      <c r="I1910" s="224"/>
      <c r="J1910" s="224"/>
      <c r="K1910" s="224"/>
      <c r="L1910" s="224"/>
      <c r="M1910" s="224"/>
      <c r="N1910" s="224"/>
      <c r="O1910" s="224"/>
      <c r="P1910" s="224"/>
      <c r="Q1910" s="224"/>
      <c r="R1910" s="224"/>
      <c r="S1910" s="224"/>
      <c r="T1910" s="224"/>
      <c r="U1910" s="224"/>
      <c r="V1910" s="224"/>
      <c r="W1910" s="224"/>
      <c r="X1910" s="224"/>
      <c r="Y1910" s="224"/>
      <c r="Z1910" s="224"/>
      <c r="AA1910" s="224"/>
      <c r="AB1910" s="224"/>
      <c r="AC1910" s="224"/>
      <c r="AD1910" s="224"/>
      <c r="AE1910" s="224"/>
      <c r="AF1910" s="224"/>
      <c r="AG1910" s="224"/>
      <c r="AH1910" s="224"/>
      <c r="AI1910" s="224"/>
      <c r="AJ1910" s="224"/>
      <c r="AK1910" s="224"/>
      <c r="AL1910" s="224"/>
      <c r="AM1910" s="224"/>
      <c r="AN1910" s="224"/>
      <c r="AO1910" s="224"/>
      <c r="AP1910" s="224"/>
      <c r="AQ1910" s="224"/>
      <c r="AR1910" s="224"/>
      <c r="AS1910" s="224"/>
      <c r="AT1910" s="224"/>
      <c r="AU1910" s="224"/>
      <c r="AV1910" s="224"/>
      <c r="AW1910" s="224"/>
      <c r="AX1910" s="224"/>
      <c r="AY1910" s="224"/>
      <c r="AZ1910" s="224"/>
      <c r="BA1910" s="224"/>
      <c r="BB1910" s="224"/>
      <c r="BC1910" s="224"/>
      <c r="BD1910" s="224"/>
      <c r="BE1910" s="224"/>
      <c r="BF1910" s="224"/>
      <c r="BG1910" s="224"/>
      <c r="BH1910" s="224"/>
      <c r="BI1910" s="224"/>
      <c r="BJ1910" s="224"/>
      <c r="BK1910" s="224"/>
      <c r="BL1910" s="224"/>
      <c r="BM1910" s="224"/>
      <c r="BN1910" s="224"/>
      <c r="BO1910" s="224"/>
      <c r="BP1910" s="224"/>
      <c r="BQ1910" s="224"/>
      <c r="BR1910" s="224"/>
      <c r="BS1910" s="224"/>
      <c r="BT1910" s="224"/>
      <c r="BU1910" s="224"/>
      <c r="BV1910" s="224"/>
      <c r="BW1910" s="224"/>
      <c r="BX1910" s="224"/>
      <c r="BY1910" s="224"/>
      <c r="BZ1910" s="224"/>
      <c r="CA1910" s="224"/>
      <c r="CB1910" s="224"/>
      <c r="CC1910" s="224"/>
      <c r="CD1910" s="224"/>
      <c r="CE1910" s="224"/>
      <c r="CF1910" s="224"/>
      <c r="CG1910" s="224"/>
      <c r="CH1910" s="224"/>
      <c r="CI1910" s="224"/>
      <c r="CJ1910" s="224"/>
      <c r="CK1910" s="224"/>
      <c r="CL1910" s="224"/>
      <c r="CM1910" s="224"/>
      <c r="CN1910" s="224"/>
      <c r="CO1910" s="224"/>
      <c r="CP1910" s="224"/>
      <c r="CQ1910" s="224"/>
      <c r="CR1910" s="224"/>
      <c r="CS1910" s="224"/>
      <c r="CT1910" s="224"/>
      <c r="CU1910" s="224"/>
      <c r="CV1910" s="224"/>
      <c r="CW1910" s="224"/>
      <c r="CX1910" s="224"/>
      <c r="CY1910" s="224"/>
      <c r="CZ1910" s="224"/>
      <c r="DA1910" s="224"/>
      <c r="DB1910" s="224"/>
      <c r="DC1910" s="224"/>
      <c r="DD1910" s="224"/>
      <c r="DE1910" s="224"/>
      <c r="DF1910" s="224"/>
      <c r="DG1910" s="224"/>
      <c r="DH1910" s="224"/>
      <c r="DI1910" s="224"/>
      <c r="DJ1910" s="224"/>
      <c r="DK1910" s="224"/>
      <c r="DL1910" s="224"/>
      <c r="DM1910" s="224"/>
      <c r="DN1910" s="224"/>
      <c r="DO1910" s="224"/>
      <c r="DP1910" s="224"/>
      <c r="DQ1910" s="224"/>
      <c r="DR1910" s="224"/>
      <c r="DS1910" s="224"/>
    </row>
    <row r="1911" spans="1:123" ht="24" customHeight="1" x14ac:dyDescent="0.25">
      <c r="A1911" s="278"/>
      <c r="B1911" s="100"/>
      <c r="C1911" s="137" t="s">
        <v>604</v>
      </c>
      <c r="D1911" s="101"/>
      <c r="E1911" s="102"/>
      <c r="F1911" s="103"/>
      <c r="G1911" s="279"/>
    </row>
    <row r="1912" spans="1:123" s="223" customFormat="1" ht="24" customHeight="1" x14ac:dyDescent="0.25">
      <c r="A1912" s="218" t="str">
        <f t="shared" ref="A1912:A1925" si="571">IFERROR(VLOOKUP(C1912,Tabla_Insumos,4,FALSE),"")</f>
        <v/>
      </c>
      <c r="B1912" s="216" t="str">
        <f>IFERROR(VLOOKUP(C1912,Tabla_Insumos,5,FALSE),"")</f>
        <v/>
      </c>
      <c r="C1912" s="217"/>
      <c r="D1912" s="218" t="str">
        <f t="shared" ref="D1912:D1925" si="572">IFERROR(VLOOKUP(C1912,Tabla_Insumos,2,FALSE),"")</f>
        <v/>
      </c>
      <c r="E1912" s="219"/>
      <c r="F1912" s="220">
        <f t="shared" ref="F1912:F1925" si="573">IFERROR(VLOOKUP(C1912,Tabla_Insumos,3,FALSE),0)</f>
        <v>0</v>
      </c>
      <c r="G1912" s="280">
        <f>ROUND(E1912*F1912,2)</f>
        <v>0</v>
      </c>
    </row>
    <row r="1913" spans="1:123" s="223" customFormat="1" ht="24" customHeight="1" x14ac:dyDescent="0.25">
      <c r="A1913" s="218" t="str">
        <f t="shared" si="571"/>
        <v/>
      </c>
      <c r="B1913" s="216" t="str">
        <f t="shared" ref="B1913:B1925" si="574">IFERROR(VLOOKUP(C1913,Tabla_Insumos,5,FALSE),"")</f>
        <v/>
      </c>
      <c r="C1913" s="217"/>
      <c r="D1913" s="218" t="str">
        <f t="shared" si="572"/>
        <v/>
      </c>
      <c r="E1913" s="219"/>
      <c r="F1913" s="220">
        <f t="shared" si="573"/>
        <v>0</v>
      </c>
      <c r="G1913" s="280">
        <f t="shared" ref="G1913:G1925" si="575">ROUND(E1913*F1913,2)</f>
        <v>0</v>
      </c>
    </row>
    <row r="1914" spans="1:123" s="223" customFormat="1" ht="24" customHeight="1" x14ac:dyDescent="0.25">
      <c r="A1914" s="218" t="str">
        <f t="shared" si="571"/>
        <v/>
      </c>
      <c r="B1914" s="216" t="str">
        <f t="shared" si="574"/>
        <v/>
      </c>
      <c r="C1914" s="217"/>
      <c r="D1914" s="218" t="str">
        <f t="shared" si="572"/>
        <v/>
      </c>
      <c r="E1914" s="219"/>
      <c r="F1914" s="220">
        <f t="shared" si="573"/>
        <v>0</v>
      </c>
      <c r="G1914" s="280">
        <f t="shared" si="575"/>
        <v>0</v>
      </c>
    </row>
    <row r="1915" spans="1:123" s="223" customFormat="1" ht="24" customHeight="1" x14ac:dyDescent="0.25">
      <c r="A1915" s="218" t="str">
        <f t="shared" si="571"/>
        <v/>
      </c>
      <c r="B1915" s="216" t="str">
        <f t="shared" si="574"/>
        <v/>
      </c>
      <c r="C1915" s="217"/>
      <c r="D1915" s="218" t="str">
        <f t="shared" si="572"/>
        <v/>
      </c>
      <c r="E1915" s="219"/>
      <c r="F1915" s="220">
        <f t="shared" si="573"/>
        <v>0</v>
      </c>
      <c r="G1915" s="280">
        <f t="shared" si="575"/>
        <v>0</v>
      </c>
    </row>
    <row r="1916" spans="1:123" s="223" customFormat="1" ht="24" customHeight="1" x14ac:dyDescent="0.25">
      <c r="A1916" s="218" t="str">
        <f t="shared" si="571"/>
        <v/>
      </c>
      <c r="B1916" s="216" t="str">
        <f t="shared" si="574"/>
        <v/>
      </c>
      <c r="C1916" s="217"/>
      <c r="D1916" s="218" t="str">
        <f t="shared" si="572"/>
        <v/>
      </c>
      <c r="E1916" s="219"/>
      <c r="F1916" s="220">
        <f t="shared" si="573"/>
        <v>0</v>
      </c>
      <c r="G1916" s="280">
        <f t="shared" si="575"/>
        <v>0</v>
      </c>
    </row>
    <row r="1917" spans="1:123" s="223" customFormat="1" ht="24" customHeight="1" x14ac:dyDescent="0.25">
      <c r="A1917" s="218" t="str">
        <f t="shared" si="571"/>
        <v/>
      </c>
      <c r="B1917" s="216" t="str">
        <f t="shared" si="574"/>
        <v/>
      </c>
      <c r="C1917" s="217"/>
      <c r="D1917" s="218" t="str">
        <f t="shared" si="572"/>
        <v/>
      </c>
      <c r="E1917" s="219"/>
      <c r="F1917" s="220">
        <f t="shared" si="573"/>
        <v>0</v>
      </c>
      <c r="G1917" s="280">
        <f t="shared" si="575"/>
        <v>0</v>
      </c>
    </row>
    <row r="1918" spans="1:123" s="223" customFormat="1" ht="24" customHeight="1" x14ac:dyDescent="0.25">
      <c r="A1918" s="218" t="str">
        <f t="shared" si="571"/>
        <v/>
      </c>
      <c r="B1918" s="216" t="str">
        <f t="shared" si="574"/>
        <v/>
      </c>
      <c r="C1918" s="217"/>
      <c r="D1918" s="218" t="str">
        <f t="shared" si="572"/>
        <v/>
      </c>
      <c r="E1918" s="219"/>
      <c r="F1918" s="220">
        <f t="shared" si="573"/>
        <v>0</v>
      </c>
      <c r="G1918" s="280">
        <f t="shared" si="575"/>
        <v>0</v>
      </c>
    </row>
    <row r="1919" spans="1:123" s="223" customFormat="1" ht="24" customHeight="1" x14ac:dyDescent="0.25">
      <c r="A1919" s="218" t="str">
        <f t="shared" si="571"/>
        <v/>
      </c>
      <c r="B1919" s="216" t="str">
        <f t="shared" si="574"/>
        <v/>
      </c>
      <c r="C1919" s="217"/>
      <c r="D1919" s="218" t="str">
        <f t="shared" si="572"/>
        <v/>
      </c>
      <c r="E1919" s="219"/>
      <c r="F1919" s="220">
        <f t="shared" si="573"/>
        <v>0</v>
      </c>
      <c r="G1919" s="280">
        <f t="shared" si="575"/>
        <v>0</v>
      </c>
    </row>
    <row r="1920" spans="1:123" s="223" customFormat="1" ht="24" customHeight="1" x14ac:dyDescent="0.25">
      <c r="A1920" s="218" t="str">
        <f t="shared" si="571"/>
        <v/>
      </c>
      <c r="B1920" s="216" t="str">
        <f t="shared" si="574"/>
        <v/>
      </c>
      <c r="C1920" s="217"/>
      <c r="D1920" s="218" t="str">
        <f t="shared" si="572"/>
        <v/>
      </c>
      <c r="E1920" s="219"/>
      <c r="F1920" s="220">
        <f t="shared" si="573"/>
        <v>0</v>
      </c>
      <c r="G1920" s="280">
        <f t="shared" si="575"/>
        <v>0</v>
      </c>
    </row>
    <row r="1921" spans="1:7" s="223" customFormat="1" ht="24" customHeight="1" x14ac:dyDescent="0.25">
      <c r="A1921" s="218" t="str">
        <f t="shared" si="571"/>
        <v/>
      </c>
      <c r="B1921" s="216" t="str">
        <f t="shared" si="574"/>
        <v/>
      </c>
      <c r="C1921" s="217"/>
      <c r="D1921" s="218" t="str">
        <f t="shared" si="572"/>
        <v/>
      </c>
      <c r="E1921" s="219"/>
      <c r="F1921" s="220">
        <f t="shared" si="573"/>
        <v>0</v>
      </c>
      <c r="G1921" s="280">
        <f t="shared" si="575"/>
        <v>0</v>
      </c>
    </row>
    <row r="1922" spans="1:7" s="223" customFormat="1" ht="24" customHeight="1" x14ac:dyDescent="0.25">
      <c r="A1922" s="218" t="str">
        <f t="shared" si="571"/>
        <v/>
      </c>
      <c r="B1922" s="216" t="str">
        <f t="shared" si="574"/>
        <v/>
      </c>
      <c r="C1922" s="217"/>
      <c r="D1922" s="218" t="str">
        <f t="shared" si="572"/>
        <v/>
      </c>
      <c r="E1922" s="219"/>
      <c r="F1922" s="220">
        <f t="shared" si="573"/>
        <v>0</v>
      </c>
      <c r="G1922" s="280">
        <f t="shared" si="575"/>
        <v>0</v>
      </c>
    </row>
    <row r="1923" spans="1:7" s="223" customFormat="1" ht="24" customHeight="1" x14ac:dyDescent="0.25">
      <c r="A1923" s="218" t="str">
        <f t="shared" si="571"/>
        <v/>
      </c>
      <c r="B1923" s="216" t="str">
        <f t="shared" si="574"/>
        <v/>
      </c>
      <c r="C1923" s="217"/>
      <c r="D1923" s="218" t="str">
        <f t="shared" si="572"/>
        <v/>
      </c>
      <c r="E1923" s="219"/>
      <c r="F1923" s="220">
        <f t="shared" si="573"/>
        <v>0</v>
      </c>
      <c r="G1923" s="280">
        <f t="shared" si="575"/>
        <v>0</v>
      </c>
    </row>
    <row r="1924" spans="1:7" s="223" customFormat="1" ht="24" customHeight="1" x14ac:dyDescent="0.25">
      <c r="A1924" s="218" t="str">
        <f t="shared" si="571"/>
        <v/>
      </c>
      <c r="B1924" s="216" t="str">
        <f t="shared" si="574"/>
        <v/>
      </c>
      <c r="C1924" s="217"/>
      <c r="D1924" s="218" t="str">
        <f t="shared" si="572"/>
        <v/>
      </c>
      <c r="E1924" s="219"/>
      <c r="F1924" s="220">
        <f t="shared" si="573"/>
        <v>0</v>
      </c>
      <c r="G1924" s="280">
        <f t="shared" si="575"/>
        <v>0</v>
      </c>
    </row>
    <row r="1925" spans="1:7" s="223" customFormat="1" ht="24" customHeight="1" x14ac:dyDescent="0.25">
      <c r="A1925" s="218" t="str">
        <f t="shared" si="571"/>
        <v/>
      </c>
      <c r="B1925" s="216" t="str">
        <f t="shared" si="574"/>
        <v/>
      </c>
      <c r="C1925" s="217"/>
      <c r="D1925" s="218" t="str">
        <f t="shared" si="572"/>
        <v/>
      </c>
      <c r="E1925" s="219"/>
      <c r="F1925" s="221">
        <f t="shared" si="573"/>
        <v>0</v>
      </c>
      <c r="G1925" s="280">
        <f t="shared" si="575"/>
        <v>0</v>
      </c>
    </row>
    <row r="1926" spans="1:7" ht="24" customHeight="1" x14ac:dyDescent="0.25">
      <c r="A1926" s="281"/>
      <c r="D1926" s="94"/>
      <c r="E1926" s="95"/>
      <c r="F1926" s="267" t="s">
        <v>31</v>
      </c>
      <c r="G1926" s="282">
        <f>SUBTOTAL(9,G1912:G1925)</f>
        <v>0</v>
      </c>
    </row>
    <row r="1927" spans="1:7" ht="24" customHeight="1" x14ac:dyDescent="0.25">
      <c r="A1927" s="281"/>
      <c r="C1927" s="104" t="s">
        <v>605</v>
      </c>
      <c r="D1927" s="94"/>
      <c r="E1927" s="95"/>
      <c r="G1927" s="283"/>
    </row>
    <row r="1928" spans="1:7" s="223" customFormat="1" ht="24" customHeight="1" x14ac:dyDescent="0.25">
      <c r="A1928" s="218" t="str">
        <f t="shared" ref="A1928:A1935" si="576">IFERROR(VLOOKUP(C1928,Tabla_Insumos,4,FALSE),"")</f>
        <v/>
      </c>
      <c r="B1928" s="216">
        <f t="shared" ref="B1928:B1935" si="577">IFERROR(VLOOKUP(A1928,Tabla_Indices,5,FALSE),"")</f>
        <v>0</v>
      </c>
      <c r="C1928" s="217"/>
      <c r="D1928" s="218" t="str">
        <f t="shared" ref="D1928:D1935" si="578">IFERROR(VLOOKUP(C1928,Tabla_Insumos,2,FALSE),"")</f>
        <v/>
      </c>
      <c r="E1928" s="219"/>
      <c r="F1928" s="222">
        <f t="shared" ref="F1928:F1935" si="579">IFERROR(VLOOKUP(C1928,Tabla_Insumos,3,FALSE),0)</f>
        <v>0</v>
      </c>
      <c r="G1928" s="280">
        <f>ROUND(E1928*F1928,2)</f>
        <v>0</v>
      </c>
    </row>
    <row r="1929" spans="1:7" s="223" customFormat="1" ht="24" customHeight="1" x14ac:dyDescent="0.25">
      <c r="A1929" s="218" t="str">
        <f t="shared" si="576"/>
        <v/>
      </c>
      <c r="B1929" s="216">
        <f t="shared" si="577"/>
        <v>0</v>
      </c>
      <c r="C1929" s="217"/>
      <c r="D1929" s="218" t="str">
        <f t="shared" si="578"/>
        <v/>
      </c>
      <c r="E1929" s="219"/>
      <c r="F1929" s="222">
        <f t="shared" si="579"/>
        <v>0</v>
      </c>
      <c r="G1929" s="280">
        <f>ROUND(E1929*F1929,2)</f>
        <v>0</v>
      </c>
    </row>
    <row r="1930" spans="1:7" s="223" customFormat="1" ht="24" customHeight="1" x14ac:dyDescent="0.25">
      <c r="A1930" s="218" t="str">
        <f t="shared" si="576"/>
        <v/>
      </c>
      <c r="B1930" s="216">
        <f t="shared" si="577"/>
        <v>0</v>
      </c>
      <c r="C1930" s="217"/>
      <c r="D1930" s="218" t="str">
        <f t="shared" si="578"/>
        <v/>
      </c>
      <c r="E1930" s="219"/>
      <c r="F1930" s="222">
        <f t="shared" si="579"/>
        <v>0</v>
      </c>
      <c r="G1930" s="280">
        <f t="shared" ref="G1930:G1935" si="580">ROUND(E1930*F1930,2)</f>
        <v>0</v>
      </c>
    </row>
    <row r="1931" spans="1:7" s="223" customFormat="1" ht="24" customHeight="1" x14ac:dyDescent="0.25">
      <c r="A1931" s="218" t="str">
        <f t="shared" si="576"/>
        <v/>
      </c>
      <c r="B1931" s="216">
        <f t="shared" si="577"/>
        <v>0</v>
      </c>
      <c r="C1931" s="217"/>
      <c r="D1931" s="218" t="str">
        <f t="shared" si="578"/>
        <v/>
      </c>
      <c r="E1931" s="219"/>
      <c r="F1931" s="222">
        <f t="shared" si="579"/>
        <v>0</v>
      </c>
      <c r="G1931" s="280">
        <f t="shared" si="580"/>
        <v>0</v>
      </c>
    </row>
    <row r="1932" spans="1:7" s="223" customFormat="1" ht="24" customHeight="1" x14ac:dyDescent="0.25">
      <c r="A1932" s="218" t="str">
        <f t="shared" si="576"/>
        <v/>
      </c>
      <c r="B1932" s="216">
        <f t="shared" si="577"/>
        <v>0</v>
      </c>
      <c r="C1932" s="217"/>
      <c r="D1932" s="218" t="str">
        <f t="shared" si="578"/>
        <v/>
      </c>
      <c r="E1932" s="219"/>
      <c r="F1932" s="220">
        <f t="shared" si="579"/>
        <v>0</v>
      </c>
      <c r="G1932" s="280">
        <f t="shared" si="580"/>
        <v>0</v>
      </c>
    </row>
    <row r="1933" spans="1:7" s="223" customFormat="1" ht="24" customHeight="1" x14ac:dyDescent="0.25">
      <c r="A1933" s="218" t="str">
        <f t="shared" si="576"/>
        <v/>
      </c>
      <c r="B1933" s="216">
        <f t="shared" si="577"/>
        <v>0</v>
      </c>
      <c r="C1933" s="217"/>
      <c r="D1933" s="218" t="str">
        <f t="shared" si="578"/>
        <v/>
      </c>
      <c r="E1933" s="219"/>
      <c r="F1933" s="220">
        <f t="shared" si="579"/>
        <v>0</v>
      </c>
      <c r="G1933" s="280">
        <f t="shared" si="580"/>
        <v>0</v>
      </c>
    </row>
    <row r="1934" spans="1:7" s="223" customFormat="1" ht="24" customHeight="1" x14ac:dyDescent="0.25">
      <c r="A1934" s="218" t="str">
        <f t="shared" si="576"/>
        <v/>
      </c>
      <c r="B1934" s="216">
        <f t="shared" si="577"/>
        <v>0</v>
      </c>
      <c r="C1934" s="217"/>
      <c r="D1934" s="218" t="str">
        <f t="shared" si="578"/>
        <v/>
      </c>
      <c r="E1934" s="219"/>
      <c r="F1934" s="220">
        <f t="shared" si="579"/>
        <v>0</v>
      </c>
      <c r="G1934" s="280">
        <f t="shared" si="580"/>
        <v>0</v>
      </c>
    </row>
    <row r="1935" spans="1:7" s="223" customFormat="1" ht="24" customHeight="1" x14ac:dyDescent="0.25">
      <c r="A1935" s="218" t="str">
        <f t="shared" si="576"/>
        <v/>
      </c>
      <c r="B1935" s="216">
        <f t="shared" si="577"/>
        <v>0</v>
      </c>
      <c r="C1935" s="217"/>
      <c r="D1935" s="218" t="str">
        <f t="shared" si="578"/>
        <v/>
      </c>
      <c r="E1935" s="219"/>
      <c r="F1935" s="220">
        <f t="shared" si="579"/>
        <v>0</v>
      </c>
      <c r="G1935" s="280">
        <f t="shared" si="580"/>
        <v>0</v>
      </c>
    </row>
    <row r="1936" spans="1:7" ht="24" customHeight="1" x14ac:dyDescent="0.25">
      <c r="A1936" s="281"/>
      <c r="D1936" s="94"/>
      <c r="E1936" s="95"/>
      <c r="F1936" s="267" t="s">
        <v>32</v>
      </c>
      <c r="G1936" s="282">
        <f>SUBTOTAL(9,G1928:G1935)</f>
        <v>0</v>
      </c>
    </row>
    <row r="1937" spans="1:7" ht="24" customHeight="1" x14ac:dyDescent="0.25">
      <c r="A1937" s="281"/>
      <c r="C1937" s="104" t="s">
        <v>606</v>
      </c>
      <c r="D1937" s="94"/>
      <c r="E1937" s="95"/>
      <c r="G1937" s="283"/>
    </row>
    <row r="1938" spans="1:7" s="223" customFormat="1" ht="24" customHeight="1" x14ac:dyDescent="0.25">
      <c r="A1938" s="218" t="str">
        <f t="shared" ref="A1938:A1946" si="581">IFERROR(VLOOKUP(C1938,Tabla_Insumos,4,FALSE),"")</f>
        <v/>
      </c>
      <c r="B1938" s="216" t="str">
        <f t="shared" ref="B1938:B1946" si="582">IFERROR(VLOOKUP(C1938,Tabla_Insumos,5,FALSE),"")</f>
        <v/>
      </c>
      <c r="C1938" s="217"/>
      <c r="D1938" s="218" t="str">
        <f t="shared" ref="D1938:D1946" si="583">IFERROR(VLOOKUP(C1938,Tabla_Insumos,2,FALSE),"")</f>
        <v/>
      </c>
      <c r="E1938" s="219"/>
      <c r="F1938" s="220">
        <f t="shared" ref="F1938:F1946" si="584">IFERROR(VLOOKUP(C1938,Tabla_Insumos,3,FALSE),0)</f>
        <v>0</v>
      </c>
      <c r="G1938" s="280">
        <f t="shared" ref="G1938:G1946" si="585">ROUND(E1938*F1938,2)</f>
        <v>0</v>
      </c>
    </row>
    <row r="1939" spans="1:7" s="223" customFormat="1" ht="24" customHeight="1" x14ac:dyDescent="0.25">
      <c r="A1939" s="218" t="str">
        <f t="shared" si="581"/>
        <v/>
      </c>
      <c r="B1939" s="216" t="str">
        <f t="shared" si="582"/>
        <v/>
      </c>
      <c r="C1939" s="217"/>
      <c r="D1939" s="218" t="str">
        <f t="shared" si="583"/>
        <v/>
      </c>
      <c r="E1939" s="219"/>
      <c r="F1939" s="220">
        <f t="shared" si="584"/>
        <v>0</v>
      </c>
      <c r="G1939" s="280">
        <f t="shared" si="585"/>
        <v>0</v>
      </c>
    </row>
    <row r="1940" spans="1:7" s="223" customFormat="1" ht="24" customHeight="1" x14ac:dyDescent="0.25">
      <c r="A1940" s="218" t="str">
        <f t="shared" si="581"/>
        <v/>
      </c>
      <c r="B1940" s="216" t="str">
        <f t="shared" si="582"/>
        <v/>
      </c>
      <c r="C1940" s="217"/>
      <c r="D1940" s="218" t="str">
        <f t="shared" si="583"/>
        <v/>
      </c>
      <c r="E1940" s="219"/>
      <c r="F1940" s="220">
        <f t="shared" si="584"/>
        <v>0</v>
      </c>
      <c r="G1940" s="280">
        <f t="shared" si="585"/>
        <v>0</v>
      </c>
    </row>
    <row r="1941" spans="1:7" s="223" customFormat="1" ht="24" customHeight="1" x14ac:dyDescent="0.25">
      <c r="A1941" s="218" t="str">
        <f t="shared" si="581"/>
        <v/>
      </c>
      <c r="B1941" s="216" t="str">
        <f t="shared" si="582"/>
        <v/>
      </c>
      <c r="C1941" s="217"/>
      <c r="D1941" s="218" t="str">
        <f t="shared" si="583"/>
        <v/>
      </c>
      <c r="E1941" s="219"/>
      <c r="F1941" s="220">
        <f t="shared" si="584"/>
        <v>0</v>
      </c>
      <c r="G1941" s="280">
        <f t="shared" si="585"/>
        <v>0</v>
      </c>
    </row>
    <row r="1942" spans="1:7" s="223" customFormat="1" ht="24" customHeight="1" x14ac:dyDescent="0.25">
      <c r="A1942" s="218" t="str">
        <f t="shared" si="581"/>
        <v/>
      </c>
      <c r="B1942" s="216" t="str">
        <f t="shared" si="582"/>
        <v/>
      </c>
      <c r="C1942" s="217"/>
      <c r="D1942" s="218" t="str">
        <f t="shared" si="583"/>
        <v/>
      </c>
      <c r="E1942" s="219"/>
      <c r="F1942" s="220">
        <f t="shared" si="584"/>
        <v>0</v>
      </c>
      <c r="G1942" s="280">
        <f t="shared" si="585"/>
        <v>0</v>
      </c>
    </row>
    <row r="1943" spans="1:7" s="223" customFormat="1" ht="24" customHeight="1" x14ac:dyDescent="0.25">
      <c r="A1943" s="218" t="str">
        <f t="shared" si="581"/>
        <v/>
      </c>
      <c r="B1943" s="216" t="str">
        <f t="shared" si="582"/>
        <v/>
      </c>
      <c r="C1943" s="217"/>
      <c r="D1943" s="218" t="str">
        <f t="shared" si="583"/>
        <v/>
      </c>
      <c r="E1943" s="219"/>
      <c r="F1943" s="220">
        <f t="shared" si="584"/>
        <v>0</v>
      </c>
      <c r="G1943" s="280">
        <f t="shared" si="585"/>
        <v>0</v>
      </c>
    </row>
    <row r="1944" spans="1:7" s="223" customFormat="1" ht="24" customHeight="1" x14ac:dyDescent="0.25">
      <c r="A1944" s="218" t="str">
        <f t="shared" si="581"/>
        <v/>
      </c>
      <c r="B1944" s="216" t="str">
        <f t="shared" si="582"/>
        <v/>
      </c>
      <c r="C1944" s="217"/>
      <c r="D1944" s="218" t="str">
        <f t="shared" si="583"/>
        <v/>
      </c>
      <c r="E1944" s="219"/>
      <c r="F1944" s="220">
        <f t="shared" si="584"/>
        <v>0</v>
      </c>
      <c r="G1944" s="280">
        <f t="shared" si="585"/>
        <v>0</v>
      </c>
    </row>
    <row r="1945" spans="1:7" s="223" customFormat="1" ht="24" customHeight="1" x14ac:dyDescent="0.25">
      <c r="A1945" s="218" t="str">
        <f t="shared" si="581"/>
        <v/>
      </c>
      <c r="B1945" s="216" t="str">
        <f t="shared" si="582"/>
        <v/>
      </c>
      <c r="C1945" s="217"/>
      <c r="D1945" s="218" t="str">
        <f t="shared" si="583"/>
        <v/>
      </c>
      <c r="E1945" s="219"/>
      <c r="F1945" s="220">
        <f t="shared" si="584"/>
        <v>0</v>
      </c>
      <c r="G1945" s="280">
        <f t="shared" si="585"/>
        <v>0</v>
      </c>
    </row>
    <row r="1946" spans="1:7" s="223" customFormat="1" ht="24" customHeight="1" x14ac:dyDescent="0.25">
      <c r="A1946" s="218" t="str">
        <f t="shared" si="581"/>
        <v/>
      </c>
      <c r="B1946" s="216" t="str">
        <f t="shared" si="582"/>
        <v/>
      </c>
      <c r="C1946" s="217"/>
      <c r="D1946" s="218" t="str">
        <f t="shared" si="583"/>
        <v/>
      </c>
      <c r="E1946" s="219"/>
      <c r="F1946" s="220">
        <f t="shared" si="584"/>
        <v>0</v>
      </c>
      <c r="G1946" s="280">
        <f t="shared" si="585"/>
        <v>0</v>
      </c>
    </row>
    <row r="1947" spans="1:7" ht="24" customHeight="1" x14ac:dyDescent="0.25">
      <c r="A1947" s="284"/>
      <c r="B1947" s="94"/>
      <c r="D1947" s="94"/>
      <c r="E1947" s="95"/>
      <c r="F1947" s="267" t="s">
        <v>33</v>
      </c>
      <c r="G1947" s="282">
        <f>SUBTOTAL(9,G1938:G1946)</f>
        <v>0</v>
      </c>
    </row>
    <row r="1948" spans="1:7" ht="24" customHeight="1" x14ac:dyDescent="0.25">
      <c r="A1948" s="285"/>
      <c r="B1948" s="94"/>
      <c r="D1948" s="94"/>
      <c r="E1948" s="95"/>
      <c r="G1948" s="283"/>
    </row>
    <row r="1949" spans="1:7" ht="24" customHeight="1" x14ac:dyDescent="0.25">
      <c r="A1949" s="286" t="str">
        <f>B1907</f>
        <v>8.2.1</v>
      </c>
      <c r="B1949" s="287" t="str">
        <f>C1907</f>
        <v>Capa Aisladora Horizontal y Vertical</v>
      </c>
      <c r="C1949" s="101"/>
      <c r="D1949" s="101" t="s">
        <v>34</v>
      </c>
      <c r="E1949" s="102"/>
      <c r="F1949" s="289" t="s">
        <v>35</v>
      </c>
      <c r="G1949" s="288">
        <f>SUBTOTAL(9,G1912:G1948)</f>
        <v>0</v>
      </c>
    </row>
    <row r="1951" spans="1:7" ht="24" customHeight="1" x14ac:dyDescent="0.25">
      <c r="A1951" s="268" t="s">
        <v>37</v>
      </c>
      <c r="B1951" s="269"/>
      <c r="C1951" s="269"/>
      <c r="D1951" s="269"/>
      <c r="E1951" s="269"/>
      <c r="F1951" s="269"/>
      <c r="G1951" s="270"/>
    </row>
    <row r="1952" spans="1:7" ht="24" customHeight="1" x14ac:dyDescent="0.25">
      <c r="A1952" s="271" t="s">
        <v>602</v>
      </c>
      <c r="B1952" s="90" t="str">
        <f>Comitente</f>
        <v>SUBSECRETARIA DE ARQUITECTURA</v>
      </c>
      <c r="C1952" s="86"/>
      <c r="D1952" s="91"/>
      <c r="E1952" s="91"/>
      <c r="F1952" s="92"/>
      <c r="G1952" s="272"/>
    </row>
    <row r="1953" spans="1:123" ht="24" customHeight="1" x14ac:dyDescent="0.25">
      <c r="A1953" s="271" t="s">
        <v>603</v>
      </c>
      <c r="B1953" s="90">
        <f>Contratista</f>
        <v>0</v>
      </c>
      <c r="C1953" s="87"/>
      <c r="D1953" s="87"/>
      <c r="E1953" s="87"/>
      <c r="F1953" s="93"/>
      <c r="G1953" s="273"/>
    </row>
    <row r="1954" spans="1:123" ht="24" customHeight="1" x14ac:dyDescent="0.25">
      <c r="A1954" s="271" t="s">
        <v>24</v>
      </c>
      <c r="B1954" s="90" t="str">
        <f>Obra</f>
        <v>PERFORACION DE POZO DE AGUA Y CONST. DE SALA DE BOMBA ESC. AGROIND. 25 DE MAYO</v>
      </c>
      <c r="C1954" s="87"/>
      <c r="D1954" s="87"/>
      <c r="E1954" s="87"/>
      <c r="F1954" s="93" t="s">
        <v>38</v>
      </c>
      <c r="G1954" s="274">
        <f>Fecha_Base</f>
        <v>0</v>
      </c>
    </row>
    <row r="1955" spans="1:123" ht="24" customHeight="1" x14ac:dyDescent="0.25">
      <c r="A1955" s="275" t="s">
        <v>601</v>
      </c>
      <c r="B1955" s="88" t="str">
        <f>Ubicación</f>
        <v>Calle San Martin s/n - 25 de Mayo</v>
      </c>
      <c r="C1955" s="88"/>
      <c r="D1955" s="94"/>
      <c r="E1955" s="95"/>
      <c r="G1955" s="276"/>
    </row>
    <row r="1956" spans="1:123" ht="24" customHeight="1" x14ac:dyDescent="0.25">
      <c r="A1956" s="275" t="s">
        <v>39</v>
      </c>
      <c r="B1956" s="97">
        <f>IFERROR(VALUE(LEFT(B1957,FIND(".",B1957)-1)),"")</f>
        <v>8</v>
      </c>
      <c r="C1956" s="89" t="str">
        <f>IFERROR(VLOOKUP(B1956,Tabla_CyP,2,FALSE),"")</f>
        <v/>
      </c>
      <c r="E1956" s="95"/>
      <c r="G1956" s="276"/>
    </row>
    <row r="1957" spans="1:123" ht="24" customHeight="1" x14ac:dyDescent="0.25">
      <c r="A1957" s="275" t="s">
        <v>25</v>
      </c>
      <c r="B1957" s="98" t="str">
        <f>IFERROR(VLOOKUP(COUNTIF($A$1:A1957,"ANALISIS DE PRECIOS"),Tabla_NumeroItem,2,FALSE),"")</f>
        <v>8.3.1</v>
      </c>
      <c r="C1957" s="89" t="str">
        <f>IFERROR(VLOOKUP(B1957,Tabla_CyP,2,FALSE),"")</f>
        <v>Jaharro a la cal  interior y exterior</v>
      </c>
      <c r="D1957" s="94"/>
      <c r="E1957" s="95"/>
      <c r="F1957" s="93" t="s">
        <v>26</v>
      </c>
      <c r="G1957" s="277" t="str">
        <f>IFERROR(VLOOKUP(B1957,Tabla_CyP,4,FALSE),"")</f>
        <v>m2</v>
      </c>
    </row>
    <row r="1958" spans="1:123" ht="24" customHeight="1" x14ac:dyDescent="0.25">
      <c r="A1958" s="275"/>
      <c r="B1958" s="88"/>
      <c r="D1958" s="94"/>
      <c r="E1958" s="95"/>
      <c r="G1958" s="276"/>
    </row>
    <row r="1959" spans="1:123" ht="24" customHeight="1" x14ac:dyDescent="0.25">
      <c r="A1959" s="338" t="s">
        <v>507</v>
      </c>
      <c r="B1959" s="339"/>
      <c r="C1959" s="340" t="s">
        <v>0</v>
      </c>
      <c r="D1959" s="340" t="s">
        <v>27</v>
      </c>
      <c r="E1959" s="342" t="s">
        <v>28</v>
      </c>
      <c r="F1959" s="344" t="s">
        <v>29</v>
      </c>
      <c r="G1959" s="344" t="s">
        <v>30</v>
      </c>
    </row>
    <row r="1960" spans="1:123" s="94" customFormat="1" ht="24" customHeight="1" x14ac:dyDescent="0.25">
      <c r="A1960" s="99" t="s">
        <v>508</v>
      </c>
      <c r="B1960" s="99" t="s">
        <v>509</v>
      </c>
      <c r="C1960" s="341"/>
      <c r="D1960" s="341"/>
      <c r="E1960" s="343"/>
      <c r="F1960" s="345"/>
      <c r="G1960" s="345"/>
      <c r="H1960" s="224"/>
      <c r="I1960" s="224"/>
      <c r="J1960" s="224"/>
      <c r="K1960" s="224"/>
      <c r="L1960" s="224"/>
      <c r="M1960" s="224"/>
      <c r="N1960" s="224"/>
      <c r="O1960" s="224"/>
      <c r="P1960" s="224"/>
      <c r="Q1960" s="224"/>
      <c r="R1960" s="224"/>
      <c r="S1960" s="224"/>
      <c r="T1960" s="224"/>
      <c r="U1960" s="224"/>
      <c r="V1960" s="224"/>
      <c r="W1960" s="224"/>
      <c r="X1960" s="224"/>
      <c r="Y1960" s="224"/>
      <c r="Z1960" s="224"/>
      <c r="AA1960" s="224"/>
      <c r="AB1960" s="224"/>
      <c r="AC1960" s="224"/>
      <c r="AD1960" s="224"/>
      <c r="AE1960" s="224"/>
      <c r="AF1960" s="224"/>
      <c r="AG1960" s="224"/>
      <c r="AH1960" s="224"/>
      <c r="AI1960" s="224"/>
      <c r="AJ1960" s="224"/>
      <c r="AK1960" s="224"/>
      <c r="AL1960" s="224"/>
      <c r="AM1960" s="224"/>
      <c r="AN1960" s="224"/>
      <c r="AO1960" s="224"/>
      <c r="AP1960" s="224"/>
      <c r="AQ1960" s="224"/>
      <c r="AR1960" s="224"/>
      <c r="AS1960" s="224"/>
      <c r="AT1960" s="224"/>
      <c r="AU1960" s="224"/>
      <c r="AV1960" s="224"/>
      <c r="AW1960" s="224"/>
      <c r="AX1960" s="224"/>
      <c r="AY1960" s="224"/>
      <c r="AZ1960" s="224"/>
      <c r="BA1960" s="224"/>
      <c r="BB1960" s="224"/>
      <c r="BC1960" s="224"/>
      <c r="BD1960" s="224"/>
      <c r="BE1960" s="224"/>
      <c r="BF1960" s="224"/>
      <c r="BG1960" s="224"/>
      <c r="BH1960" s="224"/>
      <c r="BI1960" s="224"/>
      <c r="BJ1960" s="224"/>
      <c r="BK1960" s="224"/>
      <c r="BL1960" s="224"/>
      <c r="BM1960" s="224"/>
      <c r="BN1960" s="224"/>
      <c r="BO1960" s="224"/>
      <c r="BP1960" s="224"/>
      <c r="BQ1960" s="224"/>
      <c r="BR1960" s="224"/>
      <c r="BS1960" s="224"/>
      <c r="BT1960" s="224"/>
      <c r="BU1960" s="224"/>
      <c r="BV1960" s="224"/>
      <c r="BW1960" s="224"/>
      <c r="BX1960" s="224"/>
      <c r="BY1960" s="224"/>
      <c r="BZ1960" s="224"/>
      <c r="CA1960" s="224"/>
      <c r="CB1960" s="224"/>
      <c r="CC1960" s="224"/>
      <c r="CD1960" s="224"/>
      <c r="CE1960" s="224"/>
      <c r="CF1960" s="224"/>
      <c r="CG1960" s="224"/>
      <c r="CH1960" s="224"/>
      <c r="CI1960" s="224"/>
      <c r="CJ1960" s="224"/>
      <c r="CK1960" s="224"/>
      <c r="CL1960" s="224"/>
      <c r="CM1960" s="224"/>
      <c r="CN1960" s="224"/>
      <c r="CO1960" s="224"/>
      <c r="CP1960" s="224"/>
      <c r="CQ1960" s="224"/>
      <c r="CR1960" s="224"/>
      <c r="CS1960" s="224"/>
      <c r="CT1960" s="224"/>
      <c r="CU1960" s="224"/>
      <c r="CV1960" s="224"/>
      <c r="CW1960" s="224"/>
      <c r="CX1960" s="224"/>
      <c r="CY1960" s="224"/>
      <c r="CZ1960" s="224"/>
      <c r="DA1960" s="224"/>
      <c r="DB1960" s="224"/>
      <c r="DC1960" s="224"/>
      <c r="DD1960" s="224"/>
      <c r="DE1960" s="224"/>
      <c r="DF1960" s="224"/>
      <c r="DG1960" s="224"/>
      <c r="DH1960" s="224"/>
      <c r="DI1960" s="224"/>
      <c r="DJ1960" s="224"/>
      <c r="DK1960" s="224"/>
      <c r="DL1960" s="224"/>
      <c r="DM1960" s="224"/>
      <c r="DN1960" s="224"/>
      <c r="DO1960" s="224"/>
      <c r="DP1960" s="224"/>
      <c r="DQ1960" s="224"/>
      <c r="DR1960" s="224"/>
      <c r="DS1960" s="224"/>
    </row>
    <row r="1961" spans="1:123" ht="24" customHeight="1" x14ac:dyDescent="0.25">
      <c r="A1961" s="278"/>
      <c r="B1961" s="100"/>
      <c r="C1961" s="137" t="s">
        <v>604</v>
      </c>
      <c r="D1961" s="101"/>
      <c r="E1961" s="102"/>
      <c r="F1961" s="103"/>
      <c r="G1961" s="279"/>
    </row>
    <row r="1962" spans="1:123" s="223" customFormat="1" ht="24" customHeight="1" x14ac:dyDescent="0.25">
      <c r="A1962" s="218" t="str">
        <f t="shared" ref="A1962:A1975" si="586">IFERROR(VLOOKUP(C1962,Tabla_Insumos,4,FALSE),"")</f>
        <v/>
      </c>
      <c r="B1962" s="216" t="str">
        <f>IFERROR(VLOOKUP(C1962,Tabla_Insumos,5,FALSE),"")</f>
        <v/>
      </c>
      <c r="C1962" s="217"/>
      <c r="D1962" s="218" t="str">
        <f t="shared" ref="D1962:D1975" si="587">IFERROR(VLOOKUP(C1962,Tabla_Insumos,2,FALSE),"")</f>
        <v/>
      </c>
      <c r="E1962" s="219"/>
      <c r="F1962" s="220">
        <f t="shared" ref="F1962:F1975" si="588">IFERROR(VLOOKUP(C1962,Tabla_Insumos,3,FALSE),0)</f>
        <v>0</v>
      </c>
      <c r="G1962" s="280">
        <f>ROUND(E1962*F1962,2)</f>
        <v>0</v>
      </c>
    </row>
    <row r="1963" spans="1:123" s="223" customFormat="1" ht="24" customHeight="1" x14ac:dyDescent="0.25">
      <c r="A1963" s="218" t="str">
        <f t="shared" si="586"/>
        <v/>
      </c>
      <c r="B1963" s="216" t="str">
        <f t="shared" ref="B1963:B1975" si="589">IFERROR(VLOOKUP(C1963,Tabla_Insumos,5,FALSE),"")</f>
        <v/>
      </c>
      <c r="C1963" s="217"/>
      <c r="D1963" s="218" t="str">
        <f t="shared" si="587"/>
        <v/>
      </c>
      <c r="E1963" s="219"/>
      <c r="F1963" s="220">
        <f t="shared" si="588"/>
        <v>0</v>
      </c>
      <c r="G1963" s="280">
        <f t="shared" ref="G1963:G1975" si="590">ROUND(E1963*F1963,2)</f>
        <v>0</v>
      </c>
    </row>
    <row r="1964" spans="1:123" s="223" customFormat="1" ht="24" customHeight="1" x14ac:dyDescent="0.25">
      <c r="A1964" s="218" t="str">
        <f t="shared" si="586"/>
        <v/>
      </c>
      <c r="B1964" s="216" t="str">
        <f t="shared" si="589"/>
        <v/>
      </c>
      <c r="C1964" s="217"/>
      <c r="D1964" s="218" t="str">
        <f t="shared" si="587"/>
        <v/>
      </c>
      <c r="E1964" s="219"/>
      <c r="F1964" s="220">
        <f t="shared" si="588"/>
        <v>0</v>
      </c>
      <c r="G1964" s="280">
        <f t="shared" si="590"/>
        <v>0</v>
      </c>
    </row>
    <row r="1965" spans="1:123" s="223" customFormat="1" ht="24" customHeight="1" x14ac:dyDescent="0.25">
      <c r="A1965" s="218" t="str">
        <f t="shared" si="586"/>
        <v/>
      </c>
      <c r="B1965" s="216" t="str">
        <f t="shared" si="589"/>
        <v/>
      </c>
      <c r="C1965" s="217"/>
      <c r="D1965" s="218" t="str">
        <f t="shared" si="587"/>
        <v/>
      </c>
      <c r="E1965" s="219"/>
      <c r="F1965" s="220">
        <f t="shared" si="588"/>
        <v>0</v>
      </c>
      <c r="G1965" s="280">
        <f t="shared" si="590"/>
        <v>0</v>
      </c>
    </row>
    <row r="1966" spans="1:123" s="223" customFormat="1" ht="24" customHeight="1" x14ac:dyDescent="0.25">
      <c r="A1966" s="218" t="str">
        <f t="shared" si="586"/>
        <v/>
      </c>
      <c r="B1966" s="216" t="str">
        <f t="shared" si="589"/>
        <v/>
      </c>
      <c r="C1966" s="217"/>
      <c r="D1966" s="218" t="str">
        <f t="shared" si="587"/>
        <v/>
      </c>
      <c r="E1966" s="219"/>
      <c r="F1966" s="220">
        <f t="shared" si="588"/>
        <v>0</v>
      </c>
      <c r="G1966" s="280">
        <f t="shared" si="590"/>
        <v>0</v>
      </c>
    </row>
    <row r="1967" spans="1:123" s="223" customFormat="1" ht="24" customHeight="1" x14ac:dyDescent="0.25">
      <c r="A1967" s="218" t="str">
        <f t="shared" si="586"/>
        <v/>
      </c>
      <c r="B1967" s="216" t="str">
        <f t="shared" si="589"/>
        <v/>
      </c>
      <c r="C1967" s="217"/>
      <c r="D1967" s="218" t="str">
        <f t="shared" si="587"/>
        <v/>
      </c>
      <c r="E1967" s="219"/>
      <c r="F1967" s="220">
        <f t="shared" si="588"/>
        <v>0</v>
      </c>
      <c r="G1967" s="280">
        <f t="shared" si="590"/>
        <v>0</v>
      </c>
    </row>
    <row r="1968" spans="1:123" s="223" customFormat="1" ht="24" customHeight="1" x14ac:dyDescent="0.25">
      <c r="A1968" s="218" t="str">
        <f t="shared" si="586"/>
        <v/>
      </c>
      <c r="B1968" s="216" t="str">
        <f t="shared" si="589"/>
        <v/>
      </c>
      <c r="C1968" s="217"/>
      <c r="D1968" s="218" t="str">
        <f t="shared" si="587"/>
        <v/>
      </c>
      <c r="E1968" s="219"/>
      <c r="F1968" s="220">
        <f t="shared" si="588"/>
        <v>0</v>
      </c>
      <c r="G1968" s="280">
        <f t="shared" si="590"/>
        <v>0</v>
      </c>
    </row>
    <row r="1969" spans="1:7" s="223" customFormat="1" ht="24" customHeight="1" x14ac:dyDescent="0.25">
      <c r="A1969" s="218" t="str">
        <f t="shared" si="586"/>
        <v/>
      </c>
      <c r="B1969" s="216" t="str">
        <f t="shared" si="589"/>
        <v/>
      </c>
      <c r="C1969" s="217"/>
      <c r="D1969" s="218" t="str">
        <f t="shared" si="587"/>
        <v/>
      </c>
      <c r="E1969" s="219"/>
      <c r="F1969" s="220">
        <f t="shared" si="588"/>
        <v>0</v>
      </c>
      <c r="G1969" s="280">
        <f t="shared" si="590"/>
        <v>0</v>
      </c>
    </row>
    <row r="1970" spans="1:7" s="223" customFormat="1" ht="24" customHeight="1" x14ac:dyDescent="0.25">
      <c r="A1970" s="218" t="str">
        <f t="shared" si="586"/>
        <v/>
      </c>
      <c r="B1970" s="216" t="str">
        <f t="shared" si="589"/>
        <v/>
      </c>
      <c r="C1970" s="217"/>
      <c r="D1970" s="218" t="str">
        <f t="shared" si="587"/>
        <v/>
      </c>
      <c r="E1970" s="219"/>
      <c r="F1970" s="220">
        <f t="shared" si="588"/>
        <v>0</v>
      </c>
      <c r="G1970" s="280">
        <f t="shared" si="590"/>
        <v>0</v>
      </c>
    </row>
    <row r="1971" spans="1:7" s="223" customFormat="1" ht="24" customHeight="1" x14ac:dyDescent="0.25">
      <c r="A1971" s="218" t="str">
        <f t="shared" si="586"/>
        <v/>
      </c>
      <c r="B1971" s="216" t="str">
        <f t="shared" si="589"/>
        <v/>
      </c>
      <c r="C1971" s="217"/>
      <c r="D1971" s="218" t="str">
        <f t="shared" si="587"/>
        <v/>
      </c>
      <c r="E1971" s="219"/>
      <c r="F1971" s="220">
        <f t="shared" si="588"/>
        <v>0</v>
      </c>
      <c r="G1971" s="280">
        <f t="shared" si="590"/>
        <v>0</v>
      </c>
    </row>
    <row r="1972" spans="1:7" s="223" customFormat="1" ht="24" customHeight="1" x14ac:dyDescent="0.25">
      <c r="A1972" s="218" t="str">
        <f t="shared" si="586"/>
        <v/>
      </c>
      <c r="B1972" s="216" t="str">
        <f t="shared" si="589"/>
        <v/>
      </c>
      <c r="C1972" s="217"/>
      <c r="D1972" s="218" t="str">
        <f t="shared" si="587"/>
        <v/>
      </c>
      <c r="E1972" s="219"/>
      <c r="F1972" s="220">
        <f t="shared" si="588"/>
        <v>0</v>
      </c>
      <c r="G1972" s="280">
        <f t="shared" si="590"/>
        <v>0</v>
      </c>
    </row>
    <row r="1973" spans="1:7" s="223" customFormat="1" ht="24" customHeight="1" x14ac:dyDescent="0.25">
      <c r="A1973" s="218" t="str">
        <f t="shared" si="586"/>
        <v/>
      </c>
      <c r="B1973" s="216" t="str">
        <f t="shared" si="589"/>
        <v/>
      </c>
      <c r="C1973" s="217"/>
      <c r="D1973" s="218" t="str">
        <f t="shared" si="587"/>
        <v/>
      </c>
      <c r="E1973" s="219"/>
      <c r="F1973" s="220">
        <f t="shared" si="588"/>
        <v>0</v>
      </c>
      <c r="G1973" s="280">
        <f t="shared" si="590"/>
        <v>0</v>
      </c>
    </row>
    <row r="1974" spans="1:7" s="223" customFormat="1" ht="24" customHeight="1" x14ac:dyDescent="0.25">
      <c r="A1974" s="218" t="str">
        <f t="shared" si="586"/>
        <v/>
      </c>
      <c r="B1974" s="216" t="str">
        <f t="shared" si="589"/>
        <v/>
      </c>
      <c r="C1974" s="217"/>
      <c r="D1974" s="218" t="str">
        <f t="shared" si="587"/>
        <v/>
      </c>
      <c r="E1974" s="219"/>
      <c r="F1974" s="220">
        <f t="shared" si="588"/>
        <v>0</v>
      </c>
      <c r="G1974" s="280">
        <f t="shared" si="590"/>
        <v>0</v>
      </c>
    </row>
    <row r="1975" spans="1:7" s="223" customFormat="1" ht="24" customHeight="1" x14ac:dyDescent="0.25">
      <c r="A1975" s="218" t="str">
        <f t="shared" si="586"/>
        <v/>
      </c>
      <c r="B1975" s="216" t="str">
        <f t="shared" si="589"/>
        <v/>
      </c>
      <c r="C1975" s="217"/>
      <c r="D1975" s="218" t="str">
        <f t="shared" si="587"/>
        <v/>
      </c>
      <c r="E1975" s="219"/>
      <c r="F1975" s="221">
        <f t="shared" si="588"/>
        <v>0</v>
      </c>
      <c r="G1975" s="280">
        <f t="shared" si="590"/>
        <v>0</v>
      </c>
    </row>
    <row r="1976" spans="1:7" ht="24" customHeight="1" x14ac:dyDescent="0.25">
      <c r="A1976" s="281"/>
      <c r="D1976" s="94"/>
      <c r="E1976" s="95"/>
      <c r="F1976" s="267" t="s">
        <v>31</v>
      </c>
      <c r="G1976" s="282">
        <f>SUBTOTAL(9,G1962:G1975)</f>
        <v>0</v>
      </c>
    </row>
    <row r="1977" spans="1:7" ht="24" customHeight="1" x14ac:dyDescent="0.25">
      <c r="A1977" s="281"/>
      <c r="C1977" s="104" t="s">
        <v>605</v>
      </c>
      <c r="D1977" s="94"/>
      <c r="E1977" s="95"/>
      <c r="G1977" s="283"/>
    </row>
    <row r="1978" spans="1:7" s="223" customFormat="1" ht="24" customHeight="1" x14ac:dyDescent="0.25">
      <c r="A1978" s="218" t="str">
        <f t="shared" ref="A1978:A1985" si="591">IFERROR(VLOOKUP(C1978,Tabla_Insumos,4,FALSE),"")</f>
        <v/>
      </c>
      <c r="B1978" s="216">
        <f t="shared" ref="B1978:B1985" si="592">IFERROR(VLOOKUP(A1978,Tabla_Indices,5,FALSE),"")</f>
        <v>0</v>
      </c>
      <c r="C1978" s="217"/>
      <c r="D1978" s="218" t="str">
        <f t="shared" ref="D1978:D1985" si="593">IFERROR(VLOOKUP(C1978,Tabla_Insumos,2,FALSE),"")</f>
        <v/>
      </c>
      <c r="E1978" s="219"/>
      <c r="F1978" s="222">
        <f t="shared" ref="F1978:F1985" si="594">IFERROR(VLOOKUP(C1978,Tabla_Insumos,3,FALSE),0)</f>
        <v>0</v>
      </c>
      <c r="G1978" s="280">
        <f>ROUND(E1978*F1978,2)</f>
        <v>0</v>
      </c>
    </row>
    <row r="1979" spans="1:7" s="223" customFormat="1" ht="24" customHeight="1" x14ac:dyDescent="0.25">
      <c r="A1979" s="218" t="str">
        <f t="shared" si="591"/>
        <v/>
      </c>
      <c r="B1979" s="216">
        <f t="shared" si="592"/>
        <v>0</v>
      </c>
      <c r="C1979" s="217"/>
      <c r="D1979" s="218" t="str">
        <f t="shared" si="593"/>
        <v/>
      </c>
      <c r="E1979" s="219"/>
      <c r="F1979" s="222">
        <f t="shared" si="594"/>
        <v>0</v>
      </c>
      <c r="G1979" s="280">
        <f>ROUND(E1979*F1979,2)</f>
        <v>0</v>
      </c>
    </row>
    <row r="1980" spans="1:7" s="223" customFormat="1" ht="24" customHeight="1" x14ac:dyDescent="0.25">
      <c r="A1980" s="218" t="str">
        <f t="shared" si="591"/>
        <v/>
      </c>
      <c r="B1980" s="216">
        <f t="shared" si="592"/>
        <v>0</v>
      </c>
      <c r="C1980" s="217"/>
      <c r="D1980" s="218" t="str">
        <f t="shared" si="593"/>
        <v/>
      </c>
      <c r="E1980" s="219"/>
      <c r="F1980" s="222">
        <f t="shared" si="594"/>
        <v>0</v>
      </c>
      <c r="G1980" s="280">
        <f t="shared" ref="G1980:G1985" si="595">ROUND(E1980*F1980,2)</f>
        <v>0</v>
      </c>
    </row>
    <row r="1981" spans="1:7" s="223" customFormat="1" ht="24" customHeight="1" x14ac:dyDescent="0.25">
      <c r="A1981" s="218" t="str">
        <f t="shared" si="591"/>
        <v/>
      </c>
      <c r="B1981" s="216">
        <f t="shared" si="592"/>
        <v>0</v>
      </c>
      <c r="C1981" s="217"/>
      <c r="D1981" s="218" t="str">
        <f t="shared" si="593"/>
        <v/>
      </c>
      <c r="E1981" s="219"/>
      <c r="F1981" s="222">
        <f t="shared" si="594"/>
        <v>0</v>
      </c>
      <c r="G1981" s="280">
        <f t="shared" si="595"/>
        <v>0</v>
      </c>
    </row>
    <row r="1982" spans="1:7" s="223" customFormat="1" ht="24" customHeight="1" x14ac:dyDescent="0.25">
      <c r="A1982" s="218" t="str">
        <f t="shared" si="591"/>
        <v/>
      </c>
      <c r="B1982" s="216">
        <f t="shared" si="592"/>
        <v>0</v>
      </c>
      <c r="C1982" s="217"/>
      <c r="D1982" s="218" t="str">
        <f t="shared" si="593"/>
        <v/>
      </c>
      <c r="E1982" s="219"/>
      <c r="F1982" s="220">
        <f t="shared" si="594"/>
        <v>0</v>
      </c>
      <c r="G1982" s="280">
        <f t="shared" si="595"/>
        <v>0</v>
      </c>
    </row>
    <row r="1983" spans="1:7" s="223" customFormat="1" ht="24" customHeight="1" x14ac:dyDescent="0.25">
      <c r="A1983" s="218" t="str">
        <f t="shared" si="591"/>
        <v/>
      </c>
      <c r="B1983" s="216">
        <f t="shared" si="592"/>
        <v>0</v>
      </c>
      <c r="C1983" s="217"/>
      <c r="D1983" s="218" t="str">
        <f t="shared" si="593"/>
        <v/>
      </c>
      <c r="E1983" s="219"/>
      <c r="F1983" s="220">
        <f t="shared" si="594"/>
        <v>0</v>
      </c>
      <c r="G1983" s="280">
        <f t="shared" si="595"/>
        <v>0</v>
      </c>
    </row>
    <row r="1984" spans="1:7" s="223" customFormat="1" ht="24" customHeight="1" x14ac:dyDescent="0.25">
      <c r="A1984" s="218" t="str">
        <f t="shared" si="591"/>
        <v/>
      </c>
      <c r="B1984" s="216">
        <f t="shared" si="592"/>
        <v>0</v>
      </c>
      <c r="C1984" s="217"/>
      <c r="D1984" s="218" t="str">
        <f t="shared" si="593"/>
        <v/>
      </c>
      <c r="E1984" s="219"/>
      <c r="F1984" s="220">
        <f t="shared" si="594"/>
        <v>0</v>
      </c>
      <c r="G1984" s="280">
        <f t="shared" si="595"/>
        <v>0</v>
      </c>
    </row>
    <row r="1985" spans="1:7" s="223" customFormat="1" ht="24" customHeight="1" x14ac:dyDescent="0.25">
      <c r="A1985" s="218" t="str">
        <f t="shared" si="591"/>
        <v/>
      </c>
      <c r="B1985" s="216">
        <f t="shared" si="592"/>
        <v>0</v>
      </c>
      <c r="C1985" s="217"/>
      <c r="D1985" s="218" t="str">
        <f t="shared" si="593"/>
        <v/>
      </c>
      <c r="E1985" s="219"/>
      <c r="F1985" s="220">
        <f t="shared" si="594"/>
        <v>0</v>
      </c>
      <c r="G1985" s="280">
        <f t="shared" si="595"/>
        <v>0</v>
      </c>
    </row>
    <row r="1986" spans="1:7" ht="24" customHeight="1" x14ac:dyDescent="0.25">
      <c r="A1986" s="281"/>
      <c r="D1986" s="94"/>
      <c r="E1986" s="95"/>
      <c r="F1986" s="267" t="s">
        <v>32</v>
      </c>
      <c r="G1986" s="282">
        <f>SUBTOTAL(9,G1978:G1985)</f>
        <v>0</v>
      </c>
    </row>
    <row r="1987" spans="1:7" ht="24" customHeight="1" x14ac:dyDescent="0.25">
      <c r="A1987" s="281"/>
      <c r="C1987" s="104" t="s">
        <v>606</v>
      </c>
      <c r="D1987" s="94"/>
      <c r="E1987" s="95"/>
      <c r="G1987" s="283"/>
    </row>
    <row r="1988" spans="1:7" s="223" customFormat="1" ht="24" customHeight="1" x14ac:dyDescent="0.25">
      <c r="A1988" s="218" t="str">
        <f t="shared" ref="A1988:A1996" si="596">IFERROR(VLOOKUP(C1988,Tabla_Insumos,4,FALSE),"")</f>
        <v/>
      </c>
      <c r="B1988" s="216" t="str">
        <f t="shared" ref="B1988:B1996" si="597">IFERROR(VLOOKUP(C1988,Tabla_Insumos,5,FALSE),"")</f>
        <v/>
      </c>
      <c r="C1988" s="217"/>
      <c r="D1988" s="218" t="str">
        <f t="shared" ref="D1988:D1996" si="598">IFERROR(VLOOKUP(C1988,Tabla_Insumos,2,FALSE),"")</f>
        <v/>
      </c>
      <c r="E1988" s="219"/>
      <c r="F1988" s="220">
        <f t="shared" ref="F1988:F1996" si="599">IFERROR(VLOOKUP(C1988,Tabla_Insumos,3,FALSE),0)</f>
        <v>0</v>
      </c>
      <c r="G1988" s="280">
        <f t="shared" ref="G1988:G1996" si="600">ROUND(E1988*F1988,2)</f>
        <v>0</v>
      </c>
    </row>
    <row r="1989" spans="1:7" s="223" customFormat="1" ht="24" customHeight="1" x14ac:dyDescent="0.25">
      <c r="A1989" s="218" t="str">
        <f t="shared" si="596"/>
        <v/>
      </c>
      <c r="B1989" s="216" t="str">
        <f t="shared" si="597"/>
        <v/>
      </c>
      <c r="C1989" s="217"/>
      <c r="D1989" s="218" t="str">
        <f t="shared" si="598"/>
        <v/>
      </c>
      <c r="E1989" s="219"/>
      <c r="F1989" s="220">
        <f t="shared" si="599"/>
        <v>0</v>
      </c>
      <c r="G1989" s="280">
        <f t="shared" si="600"/>
        <v>0</v>
      </c>
    </row>
    <row r="1990" spans="1:7" s="223" customFormat="1" ht="24" customHeight="1" x14ac:dyDescent="0.25">
      <c r="A1990" s="218" t="str">
        <f t="shared" si="596"/>
        <v/>
      </c>
      <c r="B1990" s="216" t="str">
        <f t="shared" si="597"/>
        <v/>
      </c>
      <c r="C1990" s="217"/>
      <c r="D1990" s="218" t="str">
        <f t="shared" si="598"/>
        <v/>
      </c>
      <c r="E1990" s="219"/>
      <c r="F1990" s="220">
        <f t="shared" si="599"/>
        <v>0</v>
      </c>
      <c r="G1990" s="280">
        <f t="shared" si="600"/>
        <v>0</v>
      </c>
    </row>
    <row r="1991" spans="1:7" s="223" customFormat="1" ht="24" customHeight="1" x14ac:dyDescent="0.25">
      <c r="A1991" s="218" t="str">
        <f t="shared" si="596"/>
        <v/>
      </c>
      <c r="B1991" s="216" t="str">
        <f t="shared" si="597"/>
        <v/>
      </c>
      <c r="C1991" s="217"/>
      <c r="D1991" s="218" t="str">
        <f t="shared" si="598"/>
        <v/>
      </c>
      <c r="E1991" s="219"/>
      <c r="F1991" s="220">
        <f t="shared" si="599"/>
        <v>0</v>
      </c>
      <c r="G1991" s="280">
        <f t="shared" si="600"/>
        <v>0</v>
      </c>
    </row>
    <row r="1992" spans="1:7" s="223" customFormat="1" ht="24" customHeight="1" x14ac:dyDescent="0.25">
      <c r="A1992" s="218" t="str">
        <f t="shared" si="596"/>
        <v/>
      </c>
      <c r="B1992" s="216" t="str">
        <f t="shared" si="597"/>
        <v/>
      </c>
      <c r="C1992" s="217"/>
      <c r="D1992" s="218" t="str">
        <f t="shared" si="598"/>
        <v/>
      </c>
      <c r="E1992" s="219"/>
      <c r="F1992" s="220">
        <f t="shared" si="599"/>
        <v>0</v>
      </c>
      <c r="G1992" s="280">
        <f t="shared" si="600"/>
        <v>0</v>
      </c>
    </row>
    <row r="1993" spans="1:7" s="223" customFormat="1" ht="24" customHeight="1" x14ac:dyDescent="0.25">
      <c r="A1993" s="218" t="str">
        <f t="shared" si="596"/>
        <v/>
      </c>
      <c r="B1993" s="216" t="str">
        <f t="shared" si="597"/>
        <v/>
      </c>
      <c r="C1993" s="217"/>
      <c r="D1993" s="218" t="str">
        <f t="shared" si="598"/>
        <v/>
      </c>
      <c r="E1993" s="219"/>
      <c r="F1993" s="220">
        <f t="shared" si="599"/>
        <v>0</v>
      </c>
      <c r="G1993" s="280">
        <f t="shared" si="600"/>
        <v>0</v>
      </c>
    </row>
    <row r="1994" spans="1:7" s="223" customFormat="1" ht="24" customHeight="1" x14ac:dyDescent="0.25">
      <c r="A1994" s="218" t="str">
        <f t="shared" si="596"/>
        <v/>
      </c>
      <c r="B1994" s="216" t="str">
        <f t="shared" si="597"/>
        <v/>
      </c>
      <c r="C1994" s="217"/>
      <c r="D1994" s="218" t="str">
        <f t="shared" si="598"/>
        <v/>
      </c>
      <c r="E1994" s="219"/>
      <c r="F1994" s="220">
        <f t="shared" si="599"/>
        <v>0</v>
      </c>
      <c r="G1994" s="280">
        <f t="shared" si="600"/>
        <v>0</v>
      </c>
    </row>
    <row r="1995" spans="1:7" s="223" customFormat="1" ht="24" customHeight="1" x14ac:dyDescent="0.25">
      <c r="A1995" s="218" t="str">
        <f t="shared" si="596"/>
        <v/>
      </c>
      <c r="B1995" s="216" t="str">
        <f t="shared" si="597"/>
        <v/>
      </c>
      <c r="C1995" s="217"/>
      <c r="D1995" s="218" t="str">
        <f t="shared" si="598"/>
        <v/>
      </c>
      <c r="E1995" s="219"/>
      <c r="F1995" s="220">
        <f t="shared" si="599"/>
        <v>0</v>
      </c>
      <c r="G1995" s="280">
        <f t="shared" si="600"/>
        <v>0</v>
      </c>
    </row>
    <row r="1996" spans="1:7" s="223" customFormat="1" ht="24" customHeight="1" x14ac:dyDescent="0.25">
      <c r="A1996" s="218" t="str">
        <f t="shared" si="596"/>
        <v/>
      </c>
      <c r="B1996" s="216" t="str">
        <f t="shared" si="597"/>
        <v/>
      </c>
      <c r="C1996" s="217"/>
      <c r="D1996" s="218" t="str">
        <f t="shared" si="598"/>
        <v/>
      </c>
      <c r="E1996" s="219"/>
      <c r="F1996" s="220">
        <f t="shared" si="599"/>
        <v>0</v>
      </c>
      <c r="G1996" s="280">
        <f t="shared" si="600"/>
        <v>0</v>
      </c>
    </row>
    <row r="1997" spans="1:7" ht="24" customHeight="1" x14ac:dyDescent="0.25">
      <c r="A1997" s="284"/>
      <c r="B1997" s="94"/>
      <c r="D1997" s="94"/>
      <c r="E1997" s="95"/>
      <c r="F1997" s="267" t="s">
        <v>33</v>
      </c>
      <c r="G1997" s="282">
        <f>SUBTOTAL(9,G1988:G1996)</f>
        <v>0</v>
      </c>
    </row>
    <row r="1998" spans="1:7" ht="24" customHeight="1" x14ac:dyDescent="0.25">
      <c r="A1998" s="285"/>
      <c r="B1998" s="94"/>
      <c r="D1998" s="94"/>
      <c r="E1998" s="95"/>
      <c r="G1998" s="283"/>
    </row>
    <row r="1999" spans="1:7" ht="24" customHeight="1" x14ac:dyDescent="0.25">
      <c r="A1999" s="286" t="str">
        <f>B1957</f>
        <v>8.3.1</v>
      </c>
      <c r="B1999" s="287" t="str">
        <f>C1957</f>
        <v>Jaharro a la cal  interior y exterior</v>
      </c>
      <c r="C1999" s="101"/>
      <c r="D1999" s="101" t="s">
        <v>34</v>
      </c>
      <c r="E1999" s="102"/>
      <c r="F1999" s="289" t="s">
        <v>35</v>
      </c>
      <c r="G1999" s="288">
        <f>SUBTOTAL(9,G1962:G1998)</f>
        <v>0</v>
      </c>
    </row>
    <row r="2001" spans="1:123" ht="24" customHeight="1" x14ac:dyDescent="0.25">
      <c r="A2001" s="268" t="s">
        <v>37</v>
      </c>
      <c r="B2001" s="269"/>
      <c r="C2001" s="269"/>
      <c r="D2001" s="269"/>
      <c r="E2001" s="269"/>
      <c r="F2001" s="269"/>
      <c r="G2001" s="270"/>
    </row>
    <row r="2002" spans="1:123" ht="24" customHeight="1" x14ac:dyDescent="0.25">
      <c r="A2002" s="271" t="s">
        <v>602</v>
      </c>
      <c r="B2002" s="90" t="str">
        <f>Comitente</f>
        <v>SUBSECRETARIA DE ARQUITECTURA</v>
      </c>
      <c r="C2002" s="86"/>
      <c r="D2002" s="91"/>
      <c r="E2002" s="91"/>
      <c r="F2002" s="92"/>
      <c r="G2002" s="272"/>
    </row>
    <row r="2003" spans="1:123" ht="24" customHeight="1" x14ac:dyDescent="0.25">
      <c r="A2003" s="271" t="s">
        <v>603</v>
      </c>
      <c r="B2003" s="90">
        <f>Contratista</f>
        <v>0</v>
      </c>
      <c r="C2003" s="87"/>
      <c r="D2003" s="87"/>
      <c r="E2003" s="87"/>
      <c r="F2003" s="93"/>
      <c r="G2003" s="273"/>
    </row>
    <row r="2004" spans="1:123" ht="24" customHeight="1" x14ac:dyDescent="0.25">
      <c r="A2004" s="271" t="s">
        <v>24</v>
      </c>
      <c r="B2004" s="90" t="str">
        <f>Obra</f>
        <v>PERFORACION DE POZO DE AGUA Y CONST. DE SALA DE BOMBA ESC. AGROIND. 25 DE MAYO</v>
      </c>
      <c r="C2004" s="87"/>
      <c r="D2004" s="87"/>
      <c r="E2004" s="87"/>
      <c r="F2004" s="93" t="s">
        <v>38</v>
      </c>
      <c r="G2004" s="274">
        <f>Fecha_Base</f>
        <v>0</v>
      </c>
    </row>
    <row r="2005" spans="1:123" ht="24" customHeight="1" x14ac:dyDescent="0.25">
      <c r="A2005" s="275" t="s">
        <v>601</v>
      </c>
      <c r="B2005" s="88" t="str">
        <f>Ubicación</f>
        <v>Calle San Martin s/n - 25 de Mayo</v>
      </c>
      <c r="C2005" s="88"/>
      <c r="D2005" s="94"/>
      <c r="E2005" s="95"/>
      <c r="G2005" s="276"/>
    </row>
    <row r="2006" spans="1:123" ht="24" customHeight="1" x14ac:dyDescent="0.25">
      <c r="A2006" s="275" t="s">
        <v>39</v>
      </c>
      <c r="B2006" s="97">
        <f>IFERROR(VALUE(LEFT(B2007,FIND(".",B2007)-1)),"")</f>
        <v>8</v>
      </c>
      <c r="C2006" s="89" t="str">
        <f>IFERROR(VLOOKUP(B2006,Tabla_CyP,2,FALSE),"")</f>
        <v/>
      </c>
      <c r="E2006" s="95"/>
      <c r="G2006" s="276"/>
    </row>
    <row r="2007" spans="1:123" ht="24" customHeight="1" x14ac:dyDescent="0.25">
      <c r="A2007" s="275" t="s">
        <v>25</v>
      </c>
      <c r="B2007" s="98" t="str">
        <f>IFERROR(VLOOKUP(COUNTIF($A$1:A2007,"ANALISIS DE PRECIOS"),Tabla_NumeroItem,2,FALSE),"")</f>
        <v>8.3.2</v>
      </c>
      <c r="C2007" s="89" t="str">
        <f>IFERROR(VLOOKUP(B2007,Tabla_CyP,2,FALSE),"")</f>
        <v>Revoque  impermeable</v>
      </c>
      <c r="D2007" s="94"/>
      <c r="E2007" s="95"/>
      <c r="F2007" s="93" t="s">
        <v>26</v>
      </c>
      <c r="G2007" s="277" t="str">
        <f>IFERROR(VLOOKUP(B2007,Tabla_CyP,4,FALSE),"")</f>
        <v>m2</v>
      </c>
    </row>
    <row r="2008" spans="1:123" ht="24" customHeight="1" x14ac:dyDescent="0.25">
      <c r="A2008" s="275"/>
      <c r="B2008" s="88"/>
      <c r="D2008" s="94"/>
      <c r="E2008" s="95"/>
      <c r="G2008" s="276"/>
    </row>
    <row r="2009" spans="1:123" ht="24" customHeight="1" x14ac:dyDescent="0.25">
      <c r="A2009" s="338" t="s">
        <v>507</v>
      </c>
      <c r="B2009" s="339"/>
      <c r="C2009" s="340" t="s">
        <v>0</v>
      </c>
      <c r="D2009" s="340" t="s">
        <v>27</v>
      </c>
      <c r="E2009" s="342" t="s">
        <v>28</v>
      </c>
      <c r="F2009" s="344" t="s">
        <v>29</v>
      </c>
      <c r="G2009" s="344" t="s">
        <v>30</v>
      </c>
    </row>
    <row r="2010" spans="1:123" s="94" customFormat="1" ht="24" customHeight="1" x14ac:dyDescent="0.25">
      <c r="A2010" s="99" t="s">
        <v>508</v>
      </c>
      <c r="B2010" s="99" t="s">
        <v>509</v>
      </c>
      <c r="C2010" s="341"/>
      <c r="D2010" s="341"/>
      <c r="E2010" s="343"/>
      <c r="F2010" s="345"/>
      <c r="G2010" s="345"/>
      <c r="H2010" s="224"/>
      <c r="I2010" s="224"/>
      <c r="J2010" s="224"/>
      <c r="K2010" s="224"/>
      <c r="L2010" s="224"/>
      <c r="M2010" s="224"/>
      <c r="N2010" s="224"/>
      <c r="O2010" s="224"/>
      <c r="P2010" s="224"/>
      <c r="Q2010" s="224"/>
      <c r="R2010" s="224"/>
      <c r="S2010" s="224"/>
      <c r="T2010" s="224"/>
      <c r="U2010" s="224"/>
      <c r="V2010" s="224"/>
      <c r="W2010" s="224"/>
      <c r="X2010" s="224"/>
      <c r="Y2010" s="224"/>
      <c r="Z2010" s="224"/>
      <c r="AA2010" s="224"/>
      <c r="AB2010" s="224"/>
      <c r="AC2010" s="224"/>
      <c r="AD2010" s="224"/>
      <c r="AE2010" s="224"/>
      <c r="AF2010" s="224"/>
      <c r="AG2010" s="224"/>
      <c r="AH2010" s="224"/>
      <c r="AI2010" s="224"/>
      <c r="AJ2010" s="224"/>
      <c r="AK2010" s="224"/>
      <c r="AL2010" s="224"/>
      <c r="AM2010" s="224"/>
      <c r="AN2010" s="224"/>
      <c r="AO2010" s="224"/>
      <c r="AP2010" s="224"/>
      <c r="AQ2010" s="224"/>
      <c r="AR2010" s="224"/>
      <c r="AS2010" s="224"/>
      <c r="AT2010" s="224"/>
      <c r="AU2010" s="224"/>
      <c r="AV2010" s="224"/>
      <c r="AW2010" s="224"/>
      <c r="AX2010" s="224"/>
      <c r="AY2010" s="224"/>
      <c r="AZ2010" s="224"/>
      <c r="BA2010" s="224"/>
      <c r="BB2010" s="224"/>
      <c r="BC2010" s="224"/>
      <c r="BD2010" s="224"/>
      <c r="BE2010" s="224"/>
      <c r="BF2010" s="224"/>
      <c r="BG2010" s="224"/>
      <c r="BH2010" s="224"/>
      <c r="BI2010" s="224"/>
      <c r="BJ2010" s="224"/>
      <c r="BK2010" s="224"/>
      <c r="BL2010" s="224"/>
      <c r="BM2010" s="224"/>
      <c r="BN2010" s="224"/>
      <c r="BO2010" s="224"/>
      <c r="BP2010" s="224"/>
      <c r="BQ2010" s="224"/>
      <c r="BR2010" s="224"/>
      <c r="BS2010" s="224"/>
      <c r="BT2010" s="224"/>
      <c r="BU2010" s="224"/>
      <c r="BV2010" s="224"/>
      <c r="BW2010" s="224"/>
      <c r="BX2010" s="224"/>
      <c r="BY2010" s="224"/>
      <c r="BZ2010" s="224"/>
      <c r="CA2010" s="224"/>
      <c r="CB2010" s="224"/>
      <c r="CC2010" s="224"/>
      <c r="CD2010" s="224"/>
      <c r="CE2010" s="224"/>
      <c r="CF2010" s="224"/>
      <c r="CG2010" s="224"/>
      <c r="CH2010" s="224"/>
      <c r="CI2010" s="224"/>
      <c r="CJ2010" s="224"/>
      <c r="CK2010" s="224"/>
      <c r="CL2010" s="224"/>
      <c r="CM2010" s="224"/>
      <c r="CN2010" s="224"/>
      <c r="CO2010" s="224"/>
      <c r="CP2010" s="224"/>
      <c r="CQ2010" s="224"/>
      <c r="CR2010" s="224"/>
      <c r="CS2010" s="224"/>
      <c r="CT2010" s="224"/>
      <c r="CU2010" s="224"/>
      <c r="CV2010" s="224"/>
      <c r="CW2010" s="224"/>
      <c r="CX2010" s="224"/>
      <c r="CY2010" s="224"/>
      <c r="CZ2010" s="224"/>
      <c r="DA2010" s="224"/>
      <c r="DB2010" s="224"/>
      <c r="DC2010" s="224"/>
      <c r="DD2010" s="224"/>
      <c r="DE2010" s="224"/>
      <c r="DF2010" s="224"/>
      <c r="DG2010" s="224"/>
      <c r="DH2010" s="224"/>
      <c r="DI2010" s="224"/>
      <c r="DJ2010" s="224"/>
      <c r="DK2010" s="224"/>
      <c r="DL2010" s="224"/>
      <c r="DM2010" s="224"/>
      <c r="DN2010" s="224"/>
      <c r="DO2010" s="224"/>
      <c r="DP2010" s="224"/>
      <c r="DQ2010" s="224"/>
      <c r="DR2010" s="224"/>
      <c r="DS2010" s="224"/>
    </row>
    <row r="2011" spans="1:123" ht="24" customHeight="1" x14ac:dyDescent="0.25">
      <c r="A2011" s="278"/>
      <c r="B2011" s="100"/>
      <c r="C2011" s="137" t="s">
        <v>604</v>
      </c>
      <c r="D2011" s="101"/>
      <c r="E2011" s="102"/>
      <c r="F2011" s="103"/>
      <c r="G2011" s="279"/>
    </row>
    <row r="2012" spans="1:123" s="223" customFormat="1" ht="24" customHeight="1" x14ac:dyDescent="0.25">
      <c r="A2012" s="218" t="str">
        <f t="shared" ref="A2012:A2025" si="601">IFERROR(VLOOKUP(C2012,Tabla_Insumos,4,FALSE),"")</f>
        <v/>
      </c>
      <c r="B2012" s="216" t="str">
        <f>IFERROR(VLOOKUP(C2012,Tabla_Insumos,5,FALSE),"")</f>
        <v/>
      </c>
      <c r="C2012" s="217"/>
      <c r="D2012" s="218" t="str">
        <f t="shared" ref="D2012:D2025" si="602">IFERROR(VLOOKUP(C2012,Tabla_Insumos,2,FALSE),"")</f>
        <v/>
      </c>
      <c r="E2012" s="219"/>
      <c r="F2012" s="220">
        <f t="shared" ref="F2012:F2025" si="603">IFERROR(VLOOKUP(C2012,Tabla_Insumos,3,FALSE),0)</f>
        <v>0</v>
      </c>
      <c r="G2012" s="280">
        <f>ROUND(E2012*F2012,2)</f>
        <v>0</v>
      </c>
    </row>
    <row r="2013" spans="1:123" s="223" customFormat="1" ht="24" customHeight="1" x14ac:dyDescent="0.25">
      <c r="A2013" s="218" t="str">
        <f t="shared" si="601"/>
        <v/>
      </c>
      <c r="B2013" s="216" t="str">
        <f t="shared" ref="B2013:B2025" si="604">IFERROR(VLOOKUP(C2013,Tabla_Insumos,5,FALSE),"")</f>
        <v/>
      </c>
      <c r="C2013" s="217"/>
      <c r="D2013" s="218" t="str">
        <f t="shared" si="602"/>
        <v/>
      </c>
      <c r="E2013" s="219"/>
      <c r="F2013" s="220">
        <f t="shared" si="603"/>
        <v>0</v>
      </c>
      <c r="G2013" s="280">
        <f t="shared" ref="G2013:G2025" si="605">ROUND(E2013*F2013,2)</f>
        <v>0</v>
      </c>
    </row>
    <row r="2014" spans="1:123" s="223" customFormat="1" ht="24" customHeight="1" x14ac:dyDescent="0.25">
      <c r="A2014" s="218" t="str">
        <f t="shared" si="601"/>
        <v/>
      </c>
      <c r="B2014" s="216" t="str">
        <f t="shared" si="604"/>
        <v/>
      </c>
      <c r="C2014" s="217"/>
      <c r="D2014" s="218" t="str">
        <f t="shared" si="602"/>
        <v/>
      </c>
      <c r="E2014" s="219"/>
      <c r="F2014" s="220">
        <f t="shared" si="603"/>
        <v>0</v>
      </c>
      <c r="G2014" s="280">
        <f t="shared" si="605"/>
        <v>0</v>
      </c>
    </row>
    <row r="2015" spans="1:123" s="223" customFormat="1" ht="24" customHeight="1" x14ac:dyDescent="0.25">
      <c r="A2015" s="218" t="str">
        <f t="shared" si="601"/>
        <v/>
      </c>
      <c r="B2015" s="216" t="str">
        <f t="shared" si="604"/>
        <v/>
      </c>
      <c r="C2015" s="217"/>
      <c r="D2015" s="218" t="str">
        <f t="shared" si="602"/>
        <v/>
      </c>
      <c r="E2015" s="219"/>
      <c r="F2015" s="220">
        <f t="shared" si="603"/>
        <v>0</v>
      </c>
      <c r="G2015" s="280">
        <f t="shared" si="605"/>
        <v>0</v>
      </c>
    </row>
    <row r="2016" spans="1:123" s="223" customFormat="1" ht="24" customHeight="1" x14ac:dyDescent="0.25">
      <c r="A2016" s="218" t="str">
        <f t="shared" si="601"/>
        <v/>
      </c>
      <c r="B2016" s="216" t="str">
        <f t="shared" si="604"/>
        <v/>
      </c>
      <c r="C2016" s="217"/>
      <c r="D2016" s="218" t="str">
        <f t="shared" si="602"/>
        <v/>
      </c>
      <c r="E2016" s="219"/>
      <c r="F2016" s="220">
        <f t="shared" si="603"/>
        <v>0</v>
      </c>
      <c r="G2016" s="280">
        <f t="shared" si="605"/>
        <v>0</v>
      </c>
    </row>
    <row r="2017" spans="1:7" s="223" customFormat="1" ht="24" customHeight="1" x14ac:dyDescent="0.25">
      <c r="A2017" s="218" t="str">
        <f t="shared" si="601"/>
        <v/>
      </c>
      <c r="B2017" s="216" t="str">
        <f t="shared" si="604"/>
        <v/>
      </c>
      <c r="C2017" s="217"/>
      <c r="D2017" s="218" t="str">
        <f t="shared" si="602"/>
        <v/>
      </c>
      <c r="E2017" s="219"/>
      <c r="F2017" s="220">
        <f t="shared" si="603"/>
        <v>0</v>
      </c>
      <c r="G2017" s="280">
        <f t="shared" si="605"/>
        <v>0</v>
      </c>
    </row>
    <row r="2018" spans="1:7" s="223" customFormat="1" ht="24" customHeight="1" x14ac:dyDescent="0.25">
      <c r="A2018" s="218" t="str">
        <f t="shared" si="601"/>
        <v/>
      </c>
      <c r="B2018" s="216" t="str">
        <f t="shared" si="604"/>
        <v/>
      </c>
      <c r="C2018" s="217"/>
      <c r="D2018" s="218" t="str">
        <f t="shared" si="602"/>
        <v/>
      </c>
      <c r="E2018" s="219"/>
      <c r="F2018" s="220">
        <f t="shared" si="603"/>
        <v>0</v>
      </c>
      <c r="G2018" s="280">
        <f t="shared" si="605"/>
        <v>0</v>
      </c>
    </row>
    <row r="2019" spans="1:7" s="223" customFormat="1" ht="24" customHeight="1" x14ac:dyDescent="0.25">
      <c r="A2019" s="218" t="str">
        <f t="shared" si="601"/>
        <v/>
      </c>
      <c r="B2019" s="216" t="str">
        <f t="shared" si="604"/>
        <v/>
      </c>
      <c r="C2019" s="217"/>
      <c r="D2019" s="218" t="str">
        <f t="shared" si="602"/>
        <v/>
      </c>
      <c r="E2019" s="219"/>
      <c r="F2019" s="220">
        <f t="shared" si="603"/>
        <v>0</v>
      </c>
      <c r="G2019" s="280">
        <f t="shared" si="605"/>
        <v>0</v>
      </c>
    </row>
    <row r="2020" spans="1:7" s="223" customFormat="1" ht="24" customHeight="1" x14ac:dyDescent="0.25">
      <c r="A2020" s="218" t="str">
        <f t="shared" si="601"/>
        <v/>
      </c>
      <c r="B2020" s="216" t="str">
        <f t="shared" si="604"/>
        <v/>
      </c>
      <c r="C2020" s="217"/>
      <c r="D2020" s="218" t="str">
        <f t="shared" si="602"/>
        <v/>
      </c>
      <c r="E2020" s="219"/>
      <c r="F2020" s="220">
        <f t="shared" si="603"/>
        <v>0</v>
      </c>
      <c r="G2020" s="280">
        <f t="shared" si="605"/>
        <v>0</v>
      </c>
    </row>
    <row r="2021" spans="1:7" s="223" customFormat="1" ht="24" customHeight="1" x14ac:dyDescent="0.25">
      <c r="A2021" s="218" t="str">
        <f t="shared" si="601"/>
        <v/>
      </c>
      <c r="B2021" s="216" t="str">
        <f t="shared" si="604"/>
        <v/>
      </c>
      <c r="C2021" s="217"/>
      <c r="D2021" s="218" t="str">
        <f t="shared" si="602"/>
        <v/>
      </c>
      <c r="E2021" s="219"/>
      <c r="F2021" s="220">
        <f t="shared" si="603"/>
        <v>0</v>
      </c>
      <c r="G2021" s="280">
        <f t="shared" si="605"/>
        <v>0</v>
      </c>
    </row>
    <row r="2022" spans="1:7" s="223" customFormat="1" ht="24" customHeight="1" x14ac:dyDescent="0.25">
      <c r="A2022" s="218" t="str">
        <f t="shared" si="601"/>
        <v/>
      </c>
      <c r="B2022" s="216" t="str">
        <f t="shared" si="604"/>
        <v/>
      </c>
      <c r="C2022" s="217"/>
      <c r="D2022" s="218" t="str">
        <f t="shared" si="602"/>
        <v/>
      </c>
      <c r="E2022" s="219"/>
      <c r="F2022" s="220">
        <f t="shared" si="603"/>
        <v>0</v>
      </c>
      <c r="G2022" s="280">
        <f t="shared" si="605"/>
        <v>0</v>
      </c>
    </row>
    <row r="2023" spans="1:7" s="223" customFormat="1" ht="24" customHeight="1" x14ac:dyDescent="0.25">
      <c r="A2023" s="218" t="str">
        <f t="shared" si="601"/>
        <v/>
      </c>
      <c r="B2023" s="216" t="str">
        <f t="shared" si="604"/>
        <v/>
      </c>
      <c r="C2023" s="217"/>
      <c r="D2023" s="218" t="str">
        <f t="shared" si="602"/>
        <v/>
      </c>
      <c r="E2023" s="219"/>
      <c r="F2023" s="220">
        <f t="shared" si="603"/>
        <v>0</v>
      </c>
      <c r="G2023" s="280">
        <f t="shared" si="605"/>
        <v>0</v>
      </c>
    </row>
    <row r="2024" spans="1:7" s="223" customFormat="1" ht="24" customHeight="1" x14ac:dyDescent="0.25">
      <c r="A2024" s="218" t="str">
        <f t="shared" si="601"/>
        <v/>
      </c>
      <c r="B2024" s="216" t="str">
        <f t="shared" si="604"/>
        <v/>
      </c>
      <c r="C2024" s="217"/>
      <c r="D2024" s="218" t="str">
        <f t="shared" si="602"/>
        <v/>
      </c>
      <c r="E2024" s="219"/>
      <c r="F2024" s="220">
        <f t="shared" si="603"/>
        <v>0</v>
      </c>
      <c r="G2024" s="280">
        <f t="shared" si="605"/>
        <v>0</v>
      </c>
    </row>
    <row r="2025" spans="1:7" s="223" customFormat="1" ht="24" customHeight="1" x14ac:dyDescent="0.25">
      <c r="A2025" s="218" t="str">
        <f t="shared" si="601"/>
        <v/>
      </c>
      <c r="B2025" s="216" t="str">
        <f t="shared" si="604"/>
        <v/>
      </c>
      <c r="C2025" s="217"/>
      <c r="D2025" s="218" t="str">
        <f t="shared" si="602"/>
        <v/>
      </c>
      <c r="E2025" s="219"/>
      <c r="F2025" s="221">
        <f t="shared" si="603"/>
        <v>0</v>
      </c>
      <c r="G2025" s="280">
        <f t="shared" si="605"/>
        <v>0</v>
      </c>
    </row>
    <row r="2026" spans="1:7" ht="24" customHeight="1" x14ac:dyDescent="0.25">
      <c r="A2026" s="281"/>
      <c r="D2026" s="94"/>
      <c r="E2026" s="95"/>
      <c r="F2026" s="267" t="s">
        <v>31</v>
      </c>
      <c r="G2026" s="282">
        <f>SUBTOTAL(9,G2012:G2025)</f>
        <v>0</v>
      </c>
    </row>
    <row r="2027" spans="1:7" ht="24" customHeight="1" x14ac:dyDescent="0.25">
      <c r="A2027" s="281"/>
      <c r="C2027" s="104" t="s">
        <v>605</v>
      </c>
      <c r="D2027" s="94"/>
      <c r="E2027" s="95"/>
      <c r="G2027" s="283"/>
    </row>
    <row r="2028" spans="1:7" s="223" customFormat="1" ht="24" customHeight="1" x14ac:dyDescent="0.25">
      <c r="A2028" s="218" t="str">
        <f t="shared" ref="A2028:A2035" si="606">IFERROR(VLOOKUP(C2028,Tabla_Insumos,4,FALSE),"")</f>
        <v/>
      </c>
      <c r="B2028" s="216">
        <f t="shared" ref="B2028:B2035" si="607">IFERROR(VLOOKUP(A2028,Tabla_Indices,5,FALSE),"")</f>
        <v>0</v>
      </c>
      <c r="C2028" s="217"/>
      <c r="D2028" s="218" t="str">
        <f t="shared" ref="D2028:D2035" si="608">IFERROR(VLOOKUP(C2028,Tabla_Insumos,2,FALSE),"")</f>
        <v/>
      </c>
      <c r="E2028" s="219"/>
      <c r="F2028" s="222">
        <f t="shared" ref="F2028:F2035" si="609">IFERROR(VLOOKUP(C2028,Tabla_Insumos,3,FALSE),0)</f>
        <v>0</v>
      </c>
      <c r="G2028" s="280">
        <f>ROUND(E2028*F2028,2)</f>
        <v>0</v>
      </c>
    </row>
    <row r="2029" spans="1:7" s="223" customFormat="1" ht="24" customHeight="1" x14ac:dyDescent="0.25">
      <c r="A2029" s="218" t="str">
        <f t="shared" si="606"/>
        <v/>
      </c>
      <c r="B2029" s="216">
        <f t="shared" si="607"/>
        <v>0</v>
      </c>
      <c r="C2029" s="217"/>
      <c r="D2029" s="218" t="str">
        <f t="shared" si="608"/>
        <v/>
      </c>
      <c r="E2029" s="219"/>
      <c r="F2029" s="222">
        <f t="shared" si="609"/>
        <v>0</v>
      </c>
      <c r="G2029" s="280">
        <f>ROUND(E2029*F2029,2)</f>
        <v>0</v>
      </c>
    </row>
    <row r="2030" spans="1:7" s="223" customFormat="1" ht="24" customHeight="1" x14ac:dyDescent="0.25">
      <c r="A2030" s="218" t="str">
        <f t="shared" si="606"/>
        <v/>
      </c>
      <c r="B2030" s="216">
        <f t="shared" si="607"/>
        <v>0</v>
      </c>
      <c r="C2030" s="217"/>
      <c r="D2030" s="218" t="str">
        <f t="shared" si="608"/>
        <v/>
      </c>
      <c r="E2030" s="219"/>
      <c r="F2030" s="222">
        <f t="shared" si="609"/>
        <v>0</v>
      </c>
      <c r="G2030" s="280">
        <f t="shared" ref="G2030:G2035" si="610">ROUND(E2030*F2030,2)</f>
        <v>0</v>
      </c>
    </row>
    <row r="2031" spans="1:7" s="223" customFormat="1" ht="24" customHeight="1" x14ac:dyDescent="0.25">
      <c r="A2031" s="218" t="str">
        <f t="shared" si="606"/>
        <v/>
      </c>
      <c r="B2031" s="216">
        <f t="shared" si="607"/>
        <v>0</v>
      </c>
      <c r="C2031" s="217"/>
      <c r="D2031" s="218" t="str">
        <f t="shared" si="608"/>
        <v/>
      </c>
      <c r="E2031" s="219"/>
      <c r="F2031" s="222">
        <f t="shared" si="609"/>
        <v>0</v>
      </c>
      <c r="G2031" s="280">
        <f t="shared" si="610"/>
        <v>0</v>
      </c>
    </row>
    <row r="2032" spans="1:7" s="223" customFormat="1" ht="24" customHeight="1" x14ac:dyDescent="0.25">
      <c r="A2032" s="218" t="str">
        <f t="shared" si="606"/>
        <v/>
      </c>
      <c r="B2032" s="216">
        <f t="shared" si="607"/>
        <v>0</v>
      </c>
      <c r="C2032" s="217"/>
      <c r="D2032" s="218" t="str">
        <f t="shared" si="608"/>
        <v/>
      </c>
      <c r="E2032" s="219"/>
      <c r="F2032" s="220">
        <f t="shared" si="609"/>
        <v>0</v>
      </c>
      <c r="G2032" s="280">
        <f t="shared" si="610"/>
        <v>0</v>
      </c>
    </row>
    <row r="2033" spans="1:7" s="223" customFormat="1" ht="24" customHeight="1" x14ac:dyDescent="0.25">
      <c r="A2033" s="218" t="str">
        <f t="shared" si="606"/>
        <v/>
      </c>
      <c r="B2033" s="216">
        <f t="shared" si="607"/>
        <v>0</v>
      </c>
      <c r="C2033" s="217"/>
      <c r="D2033" s="218" t="str">
        <f t="shared" si="608"/>
        <v/>
      </c>
      <c r="E2033" s="219"/>
      <c r="F2033" s="220">
        <f t="shared" si="609"/>
        <v>0</v>
      </c>
      <c r="G2033" s="280">
        <f t="shared" si="610"/>
        <v>0</v>
      </c>
    </row>
    <row r="2034" spans="1:7" s="223" customFormat="1" ht="24" customHeight="1" x14ac:dyDescent="0.25">
      <c r="A2034" s="218" t="str">
        <f t="shared" si="606"/>
        <v/>
      </c>
      <c r="B2034" s="216">
        <f t="shared" si="607"/>
        <v>0</v>
      </c>
      <c r="C2034" s="217"/>
      <c r="D2034" s="218" t="str">
        <f t="shared" si="608"/>
        <v/>
      </c>
      <c r="E2034" s="219"/>
      <c r="F2034" s="220">
        <f t="shared" si="609"/>
        <v>0</v>
      </c>
      <c r="G2034" s="280">
        <f t="shared" si="610"/>
        <v>0</v>
      </c>
    </row>
    <row r="2035" spans="1:7" s="223" customFormat="1" ht="24" customHeight="1" x14ac:dyDescent="0.25">
      <c r="A2035" s="218" t="str">
        <f t="shared" si="606"/>
        <v/>
      </c>
      <c r="B2035" s="216">
        <f t="shared" si="607"/>
        <v>0</v>
      </c>
      <c r="C2035" s="217"/>
      <c r="D2035" s="218" t="str">
        <f t="shared" si="608"/>
        <v/>
      </c>
      <c r="E2035" s="219"/>
      <c r="F2035" s="220">
        <f t="shared" si="609"/>
        <v>0</v>
      </c>
      <c r="G2035" s="280">
        <f t="shared" si="610"/>
        <v>0</v>
      </c>
    </row>
    <row r="2036" spans="1:7" ht="24" customHeight="1" x14ac:dyDescent="0.25">
      <c r="A2036" s="281"/>
      <c r="D2036" s="94"/>
      <c r="E2036" s="95"/>
      <c r="F2036" s="267" t="s">
        <v>32</v>
      </c>
      <c r="G2036" s="282">
        <f>SUBTOTAL(9,G2028:G2035)</f>
        <v>0</v>
      </c>
    </row>
    <row r="2037" spans="1:7" ht="24" customHeight="1" x14ac:dyDescent="0.25">
      <c r="A2037" s="281"/>
      <c r="C2037" s="104" t="s">
        <v>606</v>
      </c>
      <c r="D2037" s="94"/>
      <c r="E2037" s="95"/>
      <c r="G2037" s="283"/>
    </row>
    <row r="2038" spans="1:7" s="223" customFormat="1" ht="24" customHeight="1" x14ac:dyDescent="0.25">
      <c r="A2038" s="218" t="str">
        <f t="shared" ref="A2038:A2046" si="611">IFERROR(VLOOKUP(C2038,Tabla_Insumos,4,FALSE),"")</f>
        <v/>
      </c>
      <c r="B2038" s="216" t="str">
        <f t="shared" ref="B2038:B2046" si="612">IFERROR(VLOOKUP(C2038,Tabla_Insumos,5,FALSE),"")</f>
        <v/>
      </c>
      <c r="C2038" s="217"/>
      <c r="D2038" s="218" t="str">
        <f t="shared" ref="D2038:D2046" si="613">IFERROR(VLOOKUP(C2038,Tabla_Insumos,2,FALSE),"")</f>
        <v/>
      </c>
      <c r="E2038" s="219"/>
      <c r="F2038" s="220">
        <f t="shared" ref="F2038:F2046" si="614">IFERROR(VLOOKUP(C2038,Tabla_Insumos,3,FALSE),0)</f>
        <v>0</v>
      </c>
      <c r="G2038" s="280">
        <f t="shared" ref="G2038:G2046" si="615">ROUND(E2038*F2038,2)</f>
        <v>0</v>
      </c>
    </row>
    <row r="2039" spans="1:7" s="223" customFormat="1" ht="24" customHeight="1" x14ac:dyDescent="0.25">
      <c r="A2039" s="218" t="str">
        <f t="shared" si="611"/>
        <v/>
      </c>
      <c r="B2039" s="216" t="str">
        <f t="shared" si="612"/>
        <v/>
      </c>
      <c r="C2039" s="217"/>
      <c r="D2039" s="218" t="str">
        <f t="shared" si="613"/>
        <v/>
      </c>
      <c r="E2039" s="219"/>
      <c r="F2039" s="220">
        <f t="shared" si="614"/>
        <v>0</v>
      </c>
      <c r="G2039" s="280">
        <f t="shared" si="615"/>
        <v>0</v>
      </c>
    </row>
    <row r="2040" spans="1:7" s="223" customFormat="1" ht="24" customHeight="1" x14ac:dyDescent="0.25">
      <c r="A2040" s="218" t="str">
        <f t="shared" si="611"/>
        <v/>
      </c>
      <c r="B2040" s="216" t="str">
        <f t="shared" si="612"/>
        <v/>
      </c>
      <c r="C2040" s="217"/>
      <c r="D2040" s="218" t="str">
        <f t="shared" si="613"/>
        <v/>
      </c>
      <c r="E2040" s="219"/>
      <c r="F2040" s="220">
        <f t="shared" si="614"/>
        <v>0</v>
      </c>
      <c r="G2040" s="280">
        <f t="shared" si="615"/>
        <v>0</v>
      </c>
    </row>
    <row r="2041" spans="1:7" s="223" customFormat="1" ht="24" customHeight="1" x14ac:dyDescent="0.25">
      <c r="A2041" s="218" t="str">
        <f t="shared" si="611"/>
        <v/>
      </c>
      <c r="B2041" s="216" t="str">
        <f t="shared" si="612"/>
        <v/>
      </c>
      <c r="C2041" s="217"/>
      <c r="D2041" s="218" t="str">
        <f t="shared" si="613"/>
        <v/>
      </c>
      <c r="E2041" s="219"/>
      <c r="F2041" s="220">
        <f t="shared" si="614"/>
        <v>0</v>
      </c>
      <c r="G2041" s="280">
        <f t="shared" si="615"/>
        <v>0</v>
      </c>
    </row>
    <row r="2042" spans="1:7" s="223" customFormat="1" ht="24" customHeight="1" x14ac:dyDescent="0.25">
      <c r="A2042" s="218" t="str">
        <f t="shared" si="611"/>
        <v/>
      </c>
      <c r="B2042" s="216" t="str">
        <f t="shared" si="612"/>
        <v/>
      </c>
      <c r="C2042" s="217"/>
      <c r="D2042" s="218" t="str">
        <f t="shared" si="613"/>
        <v/>
      </c>
      <c r="E2042" s="219"/>
      <c r="F2042" s="220">
        <f t="shared" si="614"/>
        <v>0</v>
      </c>
      <c r="G2042" s="280">
        <f t="shared" si="615"/>
        <v>0</v>
      </c>
    </row>
    <row r="2043" spans="1:7" s="223" customFormat="1" ht="24" customHeight="1" x14ac:dyDescent="0.25">
      <c r="A2043" s="218" t="str">
        <f t="shared" si="611"/>
        <v/>
      </c>
      <c r="B2043" s="216" t="str">
        <f t="shared" si="612"/>
        <v/>
      </c>
      <c r="C2043" s="217"/>
      <c r="D2043" s="218" t="str">
        <f t="shared" si="613"/>
        <v/>
      </c>
      <c r="E2043" s="219"/>
      <c r="F2043" s="220">
        <f t="shared" si="614"/>
        <v>0</v>
      </c>
      <c r="G2043" s="280">
        <f t="shared" si="615"/>
        <v>0</v>
      </c>
    </row>
    <row r="2044" spans="1:7" s="223" customFormat="1" ht="24" customHeight="1" x14ac:dyDescent="0.25">
      <c r="A2044" s="218" t="str">
        <f t="shared" si="611"/>
        <v/>
      </c>
      <c r="B2044" s="216" t="str">
        <f t="shared" si="612"/>
        <v/>
      </c>
      <c r="C2044" s="217"/>
      <c r="D2044" s="218" t="str">
        <f t="shared" si="613"/>
        <v/>
      </c>
      <c r="E2044" s="219"/>
      <c r="F2044" s="220">
        <f t="shared" si="614"/>
        <v>0</v>
      </c>
      <c r="G2044" s="280">
        <f t="shared" si="615"/>
        <v>0</v>
      </c>
    </row>
    <row r="2045" spans="1:7" s="223" customFormat="1" ht="24" customHeight="1" x14ac:dyDescent="0.25">
      <c r="A2045" s="218" t="str">
        <f t="shared" si="611"/>
        <v/>
      </c>
      <c r="B2045" s="216" t="str">
        <f t="shared" si="612"/>
        <v/>
      </c>
      <c r="C2045" s="217"/>
      <c r="D2045" s="218" t="str">
        <f t="shared" si="613"/>
        <v/>
      </c>
      <c r="E2045" s="219"/>
      <c r="F2045" s="220">
        <f t="shared" si="614"/>
        <v>0</v>
      </c>
      <c r="G2045" s="280">
        <f t="shared" si="615"/>
        <v>0</v>
      </c>
    </row>
    <row r="2046" spans="1:7" s="223" customFormat="1" ht="24" customHeight="1" x14ac:dyDescent="0.25">
      <c r="A2046" s="218" t="str">
        <f t="shared" si="611"/>
        <v/>
      </c>
      <c r="B2046" s="216" t="str">
        <f t="shared" si="612"/>
        <v/>
      </c>
      <c r="C2046" s="217"/>
      <c r="D2046" s="218" t="str">
        <f t="shared" si="613"/>
        <v/>
      </c>
      <c r="E2046" s="219"/>
      <c r="F2046" s="220">
        <f t="shared" si="614"/>
        <v>0</v>
      </c>
      <c r="G2046" s="280">
        <f t="shared" si="615"/>
        <v>0</v>
      </c>
    </row>
    <row r="2047" spans="1:7" ht="24" customHeight="1" x14ac:dyDescent="0.25">
      <c r="A2047" s="284"/>
      <c r="B2047" s="94"/>
      <c r="D2047" s="94"/>
      <c r="E2047" s="95"/>
      <c r="F2047" s="267" t="s">
        <v>33</v>
      </c>
      <c r="G2047" s="282">
        <f>SUBTOTAL(9,G2038:G2046)</f>
        <v>0</v>
      </c>
    </row>
    <row r="2048" spans="1:7" ht="24" customHeight="1" x14ac:dyDescent="0.25">
      <c r="A2048" s="285"/>
      <c r="B2048" s="94"/>
      <c r="D2048" s="94"/>
      <c r="E2048" s="95"/>
      <c r="G2048" s="283"/>
    </row>
    <row r="2049" spans="1:123" ht="24" customHeight="1" x14ac:dyDescent="0.25">
      <c r="A2049" s="286" t="str">
        <f>B2007</f>
        <v>8.3.2</v>
      </c>
      <c r="B2049" s="287" t="str">
        <f>C2007</f>
        <v>Revoque  impermeable</v>
      </c>
      <c r="C2049" s="101"/>
      <c r="D2049" s="101" t="s">
        <v>34</v>
      </c>
      <c r="E2049" s="102"/>
      <c r="F2049" s="289" t="s">
        <v>35</v>
      </c>
      <c r="G2049" s="288">
        <f>SUBTOTAL(9,G2012:G2048)</f>
        <v>0</v>
      </c>
    </row>
    <row r="2051" spans="1:123" ht="24" customHeight="1" x14ac:dyDescent="0.25">
      <c r="A2051" s="268" t="s">
        <v>37</v>
      </c>
      <c r="B2051" s="269"/>
      <c r="C2051" s="269"/>
      <c r="D2051" s="269"/>
      <c r="E2051" s="269"/>
      <c r="F2051" s="269"/>
      <c r="G2051" s="270"/>
    </row>
    <row r="2052" spans="1:123" ht="24" customHeight="1" x14ac:dyDescent="0.25">
      <c r="A2052" s="271" t="s">
        <v>602</v>
      </c>
      <c r="B2052" s="90" t="str">
        <f>Comitente</f>
        <v>SUBSECRETARIA DE ARQUITECTURA</v>
      </c>
      <c r="C2052" s="86"/>
      <c r="D2052" s="91"/>
      <c r="E2052" s="91"/>
      <c r="F2052" s="92"/>
      <c r="G2052" s="272"/>
    </row>
    <row r="2053" spans="1:123" ht="24" customHeight="1" x14ac:dyDescent="0.25">
      <c r="A2053" s="271" t="s">
        <v>603</v>
      </c>
      <c r="B2053" s="90">
        <f>Contratista</f>
        <v>0</v>
      </c>
      <c r="C2053" s="87"/>
      <c r="D2053" s="87"/>
      <c r="E2053" s="87"/>
      <c r="F2053" s="93"/>
      <c r="G2053" s="273"/>
    </row>
    <row r="2054" spans="1:123" ht="24" customHeight="1" x14ac:dyDescent="0.25">
      <c r="A2054" s="271" t="s">
        <v>24</v>
      </c>
      <c r="B2054" s="90" t="str">
        <f>Obra</f>
        <v>PERFORACION DE POZO DE AGUA Y CONST. DE SALA DE BOMBA ESC. AGROIND. 25 DE MAYO</v>
      </c>
      <c r="C2054" s="87"/>
      <c r="D2054" s="87"/>
      <c r="E2054" s="87"/>
      <c r="F2054" s="93" t="s">
        <v>38</v>
      </c>
      <c r="G2054" s="274">
        <f>Fecha_Base</f>
        <v>0</v>
      </c>
    </row>
    <row r="2055" spans="1:123" ht="24" customHeight="1" x14ac:dyDescent="0.25">
      <c r="A2055" s="275" t="s">
        <v>601</v>
      </c>
      <c r="B2055" s="88" t="str">
        <f>Ubicación</f>
        <v>Calle San Martin s/n - 25 de Mayo</v>
      </c>
      <c r="C2055" s="88"/>
      <c r="D2055" s="94"/>
      <c r="E2055" s="95"/>
      <c r="G2055" s="276"/>
    </row>
    <row r="2056" spans="1:123" ht="24" customHeight="1" x14ac:dyDescent="0.25">
      <c r="A2056" s="275" t="s">
        <v>39</v>
      </c>
      <c r="B2056" s="97">
        <f>IFERROR(VALUE(LEFT(B2057,FIND(".",B2057)-1)),"")</f>
        <v>8</v>
      </c>
      <c r="C2056" s="89" t="str">
        <f>IFERROR(VLOOKUP(B2056,Tabla_CyP,2,FALSE),"")</f>
        <v/>
      </c>
      <c r="E2056" s="95"/>
      <c r="G2056" s="276"/>
    </row>
    <row r="2057" spans="1:123" ht="24" customHeight="1" x14ac:dyDescent="0.25">
      <c r="A2057" s="275" t="s">
        <v>25</v>
      </c>
      <c r="B2057" s="98" t="str">
        <f>IFERROR(VLOOKUP(COUNTIF($A$1:A2057,"ANALISIS DE PRECIOS"),Tabla_NumeroItem,2,FALSE),"")</f>
        <v>8.3.3</v>
      </c>
      <c r="C2057" s="89" t="str">
        <f>IFERROR(VLOOKUP(B2057,Tabla_CyP,2,FALSE),"")</f>
        <v>Enlucidos</v>
      </c>
      <c r="D2057" s="94"/>
      <c r="E2057" s="95"/>
      <c r="F2057" s="93" t="s">
        <v>26</v>
      </c>
      <c r="G2057" s="277" t="str">
        <f>IFERROR(VLOOKUP(B2057,Tabla_CyP,4,FALSE),"")</f>
        <v>m2</v>
      </c>
    </row>
    <row r="2058" spans="1:123" ht="24" customHeight="1" x14ac:dyDescent="0.25">
      <c r="A2058" s="275"/>
      <c r="B2058" s="88"/>
      <c r="D2058" s="94"/>
      <c r="E2058" s="95"/>
      <c r="G2058" s="276"/>
    </row>
    <row r="2059" spans="1:123" ht="24" customHeight="1" x14ac:dyDescent="0.25">
      <c r="A2059" s="338" t="s">
        <v>507</v>
      </c>
      <c r="B2059" s="339"/>
      <c r="C2059" s="340" t="s">
        <v>0</v>
      </c>
      <c r="D2059" s="340" t="s">
        <v>27</v>
      </c>
      <c r="E2059" s="342" t="s">
        <v>28</v>
      </c>
      <c r="F2059" s="344" t="s">
        <v>29</v>
      </c>
      <c r="G2059" s="344" t="s">
        <v>30</v>
      </c>
    </row>
    <row r="2060" spans="1:123" s="94" customFormat="1" ht="24" customHeight="1" x14ac:dyDescent="0.25">
      <c r="A2060" s="99" t="s">
        <v>508</v>
      </c>
      <c r="B2060" s="99" t="s">
        <v>509</v>
      </c>
      <c r="C2060" s="341"/>
      <c r="D2060" s="341"/>
      <c r="E2060" s="343"/>
      <c r="F2060" s="345"/>
      <c r="G2060" s="345"/>
      <c r="H2060" s="224"/>
      <c r="I2060" s="224"/>
      <c r="J2060" s="224"/>
      <c r="K2060" s="224"/>
      <c r="L2060" s="224"/>
      <c r="M2060" s="224"/>
      <c r="N2060" s="224"/>
      <c r="O2060" s="224"/>
      <c r="P2060" s="224"/>
      <c r="Q2060" s="224"/>
      <c r="R2060" s="224"/>
      <c r="S2060" s="224"/>
      <c r="T2060" s="224"/>
      <c r="U2060" s="224"/>
      <c r="V2060" s="224"/>
      <c r="W2060" s="224"/>
      <c r="X2060" s="224"/>
      <c r="Y2060" s="224"/>
      <c r="Z2060" s="224"/>
      <c r="AA2060" s="224"/>
      <c r="AB2060" s="224"/>
      <c r="AC2060" s="224"/>
      <c r="AD2060" s="224"/>
      <c r="AE2060" s="224"/>
      <c r="AF2060" s="224"/>
      <c r="AG2060" s="224"/>
      <c r="AH2060" s="224"/>
      <c r="AI2060" s="224"/>
      <c r="AJ2060" s="224"/>
      <c r="AK2060" s="224"/>
      <c r="AL2060" s="224"/>
      <c r="AM2060" s="224"/>
      <c r="AN2060" s="224"/>
      <c r="AO2060" s="224"/>
      <c r="AP2060" s="224"/>
      <c r="AQ2060" s="224"/>
      <c r="AR2060" s="224"/>
      <c r="AS2060" s="224"/>
      <c r="AT2060" s="224"/>
      <c r="AU2060" s="224"/>
      <c r="AV2060" s="224"/>
      <c r="AW2060" s="224"/>
      <c r="AX2060" s="224"/>
      <c r="AY2060" s="224"/>
      <c r="AZ2060" s="224"/>
      <c r="BA2060" s="224"/>
      <c r="BB2060" s="224"/>
      <c r="BC2060" s="224"/>
      <c r="BD2060" s="224"/>
      <c r="BE2060" s="224"/>
      <c r="BF2060" s="224"/>
      <c r="BG2060" s="224"/>
      <c r="BH2060" s="224"/>
      <c r="BI2060" s="224"/>
      <c r="BJ2060" s="224"/>
      <c r="BK2060" s="224"/>
      <c r="BL2060" s="224"/>
      <c r="BM2060" s="224"/>
      <c r="BN2060" s="224"/>
      <c r="BO2060" s="224"/>
      <c r="BP2060" s="224"/>
      <c r="BQ2060" s="224"/>
      <c r="BR2060" s="224"/>
      <c r="BS2060" s="224"/>
      <c r="BT2060" s="224"/>
      <c r="BU2060" s="224"/>
      <c r="BV2060" s="224"/>
      <c r="BW2060" s="224"/>
      <c r="BX2060" s="224"/>
      <c r="BY2060" s="224"/>
      <c r="BZ2060" s="224"/>
      <c r="CA2060" s="224"/>
      <c r="CB2060" s="224"/>
      <c r="CC2060" s="224"/>
      <c r="CD2060" s="224"/>
      <c r="CE2060" s="224"/>
      <c r="CF2060" s="224"/>
      <c r="CG2060" s="224"/>
      <c r="CH2060" s="224"/>
      <c r="CI2060" s="224"/>
      <c r="CJ2060" s="224"/>
      <c r="CK2060" s="224"/>
      <c r="CL2060" s="224"/>
      <c r="CM2060" s="224"/>
      <c r="CN2060" s="224"/>
      <c r="CO2060" s="224"/>
      <c r="CP2060" s="224"/>
      <c r="CQ2060" s="224"/>
      <c r="CR2060" s="224"/>
      <c r="CS2060" s="224"/>
      <c r="CT2060" s="224"/>
      <c r="CU2060" s="224"/>
      <c r="CV2060" s="224"/>
      <c r="CW2060" s="224"/>
      <c r="CX2060" s="224"/>
      <c r="CY2060" s="224"/>
      <c r="CZ2060" s="224"/>
      <c r="DA2060" s="224"/>
      <c r="DB2060" s="224"/>
      <c r="DC2060" s="224"/>
      <c r="DD2060" s="224"/>
      <c r="DE2060" s="224"/>
      <c r="DF2060" s="224"/>
      <c r="DG2060" s="224"/>
      <c r="DH2060" s="224"/>
      <c r="DI2060" s="224"/>
      <c r="DJ2060" s="224"/>
      <c r="DK2060" s="224"/>
      <c r="DL2060" s="224"/>
      <c r="DM2060" s="224"/>
      <c r="DN2060" s="224"/>
      <c r="DO2060" s="224"/>
      <c r="DP2060" s="224"/>
      <c r="DQ2060" s="224"/>
      <c r="DR2060" s="224"/>
      <c r="DS2060" s="224"/>
    </row>
    <row r="2061" spans="1:123" ht="24" customHeight="1" x14ac:dyDescent="0.25">
      <c r="A2061" s="278"/>
      <c r="B2061" s="100"/>
      <c r="C2061" s="137" t="s">
        <v>604</v>
      </c>
      <c r="D2061" s="101"/>
      <c r="E2061" s="102"/>
      <c r="F2061" s="103"/>
      <c r="G2061" s="279"/>
    </row>
    <row r="2062" spans="1:123" s="223" customFormat="1" ht="24" customHeight="1" x14ac:dyDescent="0.25">
      <c r="A2062" s="218" t="str">
        <f t="shared" ref="A2062:A2075" si="616">IFERROR(VLOOKUP(C2062,Tabla_Insumos,4,FALSE),"")</f>
        <v/>
      </c>
      <c r="B2062" s="216" t="str">
        <f>IFERROR(VLOOKUP(C2062,Tabla_Insumos,5,FALSE),"")</f>
        <v/>
      </c>
      <c r="C2062" s="217"/>
      <c r="D2062" s="218" t="str">
        <f t="shared" ref="D2062:D2075" si="617">IFERROR(VLOOKUP(C2062,Tabla_Insumos,2,FALSE),"")</f>
        <v/>
      </c>
      <c r="E2062" s="219"/>
      <c r="F2062" s="220">
        <f t="shared" ref="F2062:F2075" si="618">IFERROR(VLOOKUP(C2062,Tabla_Insumos,3,FALSE),0)</f>
        <v>0</v>
      </c>
      <c r="G2062" s="280">
        <f>ROUND(E2062*F2062,2)</f>
        <v>0</v>
      </c>
    </row>
    <row r="2063" spans="1:123" s="223" customFormat="1" ht="24" customHeight="1" x14ac:dyDescent="0.25">
      <c r="A2063" s="218" t="str">
        <f t="shared" si="616"/>
        <v/>
      </c>
      <c r="B2063" s="216" t="str">
        <f t="shared" ref="B2063:B2075" si="619">IFERROR(VLOOKUP(C2063,Tabla_Insumos,5,FALSE),"")</f>
        <v/>
      </c>
      <c r="C2063" s="217"/>
      <c r="D2063" s="218" t="str">
        <f t="shared" si="617"/>
        <v/>
      </c>
      <c r="E2063" s="219"/>
      <c r="F2063" s="220">
        <f t="shared" si="618"/>
        <v>0</v>
      </c>
      <c r="G2063" s="280">
        <f t="shared" ref="G2063:G2075" si="620">ROUND(E2063*F2063,2)</f>
        <v>0</v>
      </c>
    </row>
    <row r="2064" spans="1:123" s="223" customFormat="1" ht="24" customHeight="1" x14ac:dyDescent="0.25">
      <c r="A2064" s="218" t="str">
        <f t="shared" si="616"/>
        <v/>
      </c>
      <c r="B2064" s="216" t="str">
        <f t="shared" si="619"/>
        <v/>
      </c>
      <c r="C2064" s="217"/>
      <c r="D2064" s="218" t="str">
        <f t="shared" si="617"/>
        <v/>
      </c>
      <c r="E2064" s="219"/>
      <c r="F2064" s="220">
        <f t="shared" si="618"/>
        <v>0</v>
      </c>
      <c r="G2064" s="280">
        <f t="shared" si="620"/>
        <v>0</v>
      </c>
    </row>
    <row r="2065" spans="1:7" s="223" customFormat="1" ht="24" customHeight="1" x14ac:dyDescent="0.25">
      <c r="A2065" s="218" t="str">
        <f t="shared" si="616"/>
        <v/>
      </c>
      <c r="B2065" s="216" t="str">
        <f t="shared" si="619"/>
        <v/>
      </c>
      <c r="C2065" s="217"/>
      <c r="D2065" s="218" t="str">
        <f t="shared" si="617"/>
        <v/>
      </c>
      <c r="E2065" s="219"/>
      <c r="F2065" s="220">
        <f t="shared" si="618"/>
        <v>0</v>
      </c>
      <c r="G2065" s="280">
        <f t="shared" si="620"/>
        <v>0</v>
      </c>
    </row>
    <row r="2066" spans="1:7" s="223" customFormat="1" ht="24" customHeight="1" x14ac:dyDescent="0.25">
      <c r="A2066" s="218" t="str">
        <f t="shared" si="616"/>
        <v/>
      </c>
      <c r="B2066" s="216" t="str">
        <f t="shared" si="619"/>
        <v/>
      </c>
      <c r="C2066" s="217"/>
      <c r="D2066" s="218" t="str">
        <f t="shared" si="617"/>
        <v/>
      </c>
      <c r="E2066" s="219"/>
      <c r="F2066" s="220">
        <f t="shared" si="618"/>
        <v>0</v>
      </c>
      <c r="G2066" s="280">
        <f t="shared" si="620"/>
        <v>0</v>
      </c>
    </row>
    <row r="2067" spans="1:7" s="223" customFormat="1" ht="24" customHeight="1" x14ac:dyDescent="0.25">
      <c r="A2067" s="218" t="str">
        <f t="shared" si="616"/>
        <v/>
      </c>
      <c r="B2067" s="216" t="str">
        <f t="shared" si="619"/>
        <v/>
      </c>
      <c r="C2067" s="217"/>
      <c r="D2067" s="218" t="str">
        <f t="shared" si="617"/>
        <v/>
      </c>
      <c r="E2067" s="219"/>
      <c r="F2067" s="220">
        <f t="shared" si="618"/>
        <v>0</v>
      </c>
      <c r="G2067" s="280">
        <f t="shared" si="620"/>
        <v>0</v>
      </c>
    </row>
    <row r="2068" spans="1:7" s="223" customFormat="1" ht="24" customHeight="1" x14ac:dyDescent="0.25">
      <c r="A2068" s="218" t="str">
        <f t="shared" si="616"/>
        <v/>
      </c>
      <c r="B2068" s="216" t="str">
        <f t="shared" si="619"/>
        <v/>
      </c>
      <c r="C2068" s="217"/>
      <c r="D2068" s="218" t="str">
        <f t="shared" si="617"/>
        <v/>
      </c>
      <c r="E2068" s="219"/>
      <c r="F2068" s="220">
        <f t="shared" si="618"/>
        <v>0</v>
      </c>
      <c r="G2068" s="280">
        <f t="shared" si="620"/>
        <v>0</v>
      </c>
    </row>
    <row r="2069" spans="1:7" s="223" customFormat="1" ht="24" customHeight="1" x14ac:dyDescent="0.25">
      <c r="A2069" s="218" t="str">
        <f t="shared" si="616"/>
        <v/>
      </c>
      <c r="B2069" s="216" t="str">
        <f t="shared" si="619"/>
        <v/>
      </c>
      <c r="C2069" s="217"/>
      <c r="D2069" s="218" t="str">
        <f t="shared" si="617"/>
        <v/>
      </c>
      <c r="E2069" s="219"/>
      <c r="F2069" s="220">
        <f t="shared" si="618"/>
        <v>0</v>
      </c>
      <c r="G2069" s="280">
        <f t="shared" si="620"/>
        <v>0</v>
      </c>
    </row>
    <row r="2070" spans="1:7" s="223" customFormat="1" ht="24" customHeight="1" x14ac:dyDescent="0.25">
      <c r="A2070" s="218" t="str">
        <f t="shared" si="616"/>
        <v/>
      </c>
      <c r="B2070" s="216" t="str">
        <f t="shared" si="619"/>
        <v/>
      </c>
      <c r="C2070" s="217"/>
      <c r="D2070" s="218" t="str">
        <f t="shared" si="617"/>
        <v/>
      </c>
      <c r="E2070" s="219"/>
      <c r="F2070" s="220">
        <f t="shared" si="618"/>
        <v>0</v>
      </c>
      <c r="G2070" s="280">
        <f t="shared" si="620"/>
        <v>0</v>
      </c>
    </row>
    <row r="2071" spans="1:7" s="223" customFormat="1" ht="24" customHeight="1" x14ac:dyDescent="0.25">
      <c r="A2071" s="218" t="str">
        <f t="shared" si="616"/>
        <v/>
      </c>
      <c r="B2071" s="216" t="str">
        <f t="shared" si="619"/>
        <v/>
      </c>
      <c r="C2071" s="217"/>
      <c r="D2071" s="218" t="str">
        <f t="shared" si="617"/>
        <v/>
      </c>
      <c r="E2071" s="219"/>
      <c r="F2071" s="220">
        <f t="shared" si="618"/>
        <v>0</v>
      </c>
      <c r="G2071" s="280">
        <f t="shared" si="620"/>
        <v>0</v>
      </c>
    </row>
    <row r="2072" spans="1:7" s="223" customFormat="1" ht="24" customHeight="1" x14ac:dyDescent="0.25">
      <c r="A2072" s="218" t="str">
        <f t="shared" si="616"/>
        <v/>
      </c>
      <c r="B2072" s="216" t="str">
        <f t="shared" si="619"/>
        <v/>
      </c>
      <c r="C2072" s="217"/>
      <c r="D2072" s="218" t="str">
        <f t="shared" si="617"/>
        <v/>
      </c>
      <c r="E2072" s="219"/>
      <c r="F2072" s="220">
        <f t="shared" si="618"/>
        <v>0</v>
      </c>
      <c r="G2072" s="280">
        <f t="shared" si="620"/>
        <v>0</v>
      </c>
    </row>
    <row r="2073" spans="1:7" s="223" customFormat="1" ht="24" customHeight="1" x14ac:dyDescent="0.25">
      <c r="A2073" s="218" t="str">
        <f t="shared" si="616"/>
        <v/>
      </c>
      <c r="B2073" s="216" t="str">
        <f t="shared" si="619"/>
        <v/>
      </c>
      <c r="C2073" s="217"/>
      <c r="D2073" s="218" t="str">
        <f t="shared" si="617"/>
        <v/>
      </c>
      <c r="E2073" s="219"/>
      <c r="F2073" s="220">
        <f t="shared" si="618"/>
        <v>0</v>
      </c>
      <c r="G2073" s="280">
        <f t="shared" si="620"/>
        <v>0</v>
      </c>
    </row>
    <row r="2074" spans="1:7" s="223" customFormat="1" ht="24" customHeight="1" x14ac:dyDescent="0.25">
      <c r="A2074" s="218" t="str">
        <f t="shared" si="616"/>
        <v/>
      </c>
      <c r="B2074" s="216" t="str">
        <f t="shared" si="619"/>
        <v/>
      </c>
      <c r="C2074" s="217"/>
      <c r="D2074" s="218" t="str">
        <f t="shared" si="617"/>
        <v/>
      </c>
      <c r="E2074" s="219"/>
      <c r="F2074" s="220">
        <f t="shared" si="618"/>
        <v>0</v>
      </c>
      <c r="G2074" s="280">
        <f t="shared" si="620"/>
        <v>0</v>
      </c>
    </row>
    <row r="2075" spans="1:7" s="223" customFormat="1" ht="24" customHeight="1" x14ac:dyDescent="0.25">
      <c r="A2075" s="218" t="str">
        <f t="shared" si="616"/>
        <v/>
      </c>
      <c r="B2075" s="216" t="str">
        <f t="shared" si="619"/>
        <v/>
      </c>
      <c r="C2075" s="217"/>
      <c r="D2075" s="218" t="str">
        <f t="shared" si="617"/>
        <v/>
      </c>
      <c r="E2075" s="219"/>
      <c r="F2075" s="221">
        <f t="shared" si="618"/>
        <v>0</v>
      </c>
      <c r="G2075" s="280">
        <f t="shared" si="620"/>
        <v>0</v>
      </c>
    </row>
    <row r="2076" spans="1:7" ht="24" customHeight="1" x14ac:dyDescent="0.25">
      <c r="A2076" s="281"/>
      <c r="D2076" s="94"/>
      <c r="E2076" s="95"/>
      <c r="F2076" s="267" t="s">
        <v>31</v>
      </c>
      <c r="G2076" s="282">
        <f>SUBTOTAL(9,G2062:G2075)</f>
        <v>0</v>
      </c>
    </row>
    <row r="2077" spans="1:7" ht="24" customHeight="1" x14ac:dyDescent="0.25">
      <c r="A2077" s="281"/>
      <c r="C2077" s="104" t="s">
        <v>605</v>
      </c>
      <c r="D2077" s="94"/>
      <c r="E2077" s="95"/>
      <c r="G2077" s="283"/>
    </row>
    <row r="2078" spans="1:7" s="223" customFormat="1" ht="24" customHeight="1" x14ac:dyDescent="0.25">
      <c r="A2078" s="218" t="str">
        <f t="shared" ref="A2078:A2085" si="621">IFERROR(VLOOKUP(C2078,Tabla_Insumos,4,FALSE),"")</f>
        <v/>
      </c>
      <c r="B2078" s="216">
        <f t="shared" ref="B2078:B2085" si="622">IFERROR(VLOOKUP(A2078,Tabla_Indices,5,FALSE),"")</f>
        <v>0</v>
      </c>
      <c r="C2078" s="217"/>
      <c r="D2078" s="218" t="str">
        <f t="shared" ref="D2078:D2085" si="623">IFERROR(VLOOKUP(C2078,Tabla_Insumos,2,FALSE),"")</f>
        <v/>
      </c>
      <c r="E2078" s="219"/>
      <c r="F2078" s="222">
        <f t="shared" ref="F2078:F2085" si="624">IFERROR(VLOOKUP(C2078,Tabla_Insumos,3,FALSE),0)</f>
        <v>0</v>
      </c>
      <c r="G2078" s="280">
        <f>ROUND(E2078*F2078,2)</f>
        <v>0</v>
      </c>
    </row>
    <row r="2079" spans="1:7" s="223" customFormat="1" ht="24" customHeight="1" x14ac:dyDescent="0.25">
      <c r="A2079" s="218" t="str">
        <f t="shared" si="621"/>
        <v/>
      </c>
      <c r="B2079" s="216">
        <f t="shared" si="622"/>
        <v>0</v>
      </c>
      <c r="C2079" s="217"/>
      <c r="D2079" s="218" t="str">
        <f t="shared" si="623"/>
        <v/>
      </c>
      <c r="E2079" s="219"/>
      <c r="F2079" s="222">
        <f t="shared" si="624"/>
        <v>0</v>
      </c>
      <c r="G2079" s="280">
        <f>ROUND(E2079*F2079,2)</f>
        <v>0</v>
      </c>
    </row>
    <row r="2080" spans="1:7" s="223" customFormat="1" ht="24" customHeight="1" x14ac:dyDescent="0.25">
      <c r="A2080" s="218" t="str">
        <f t="shared" si="621"/>
        <v/>
      </c>
      <c r="B2080" s="216">
        <f t="shared" si="622"/>
        <v>0</v>
      </c>
      <c r="C2080" s="217"/>
      <c r="D2080" s="218" t="str">
        <f t="shared" si="623"/>
        <v/>
      </c>
      <c r="E2080" s="219"/>
      <c r="F2080" s="222">
        <f t="shared" si="624"/>
        <v>0</v>
      </c>
      <c r="G2080" s="280">
        <f t="shared" ref="G2080:G2085" si="625">ROUND(E2080*F2080,2)</f>
        <v>0</v>
      </c>
    </row>
    <row r="2081" spans="1:7" s="223" customFormat="1" ht="24" customHeight="1" x14ac:dyDescent="0.25">
      <c r="A2081" s="218" t="str">
        <f t="shared" si="621"/>
        <v/>
      </c>
      <c r="B2081" s="216">
        <f t="shared" si="622"/>
        <v>0</v>
      </c>
      <c r="C2081" s="217"/>
      <c r="D2081" s="218" t="str">
        <f t="shared" si="623"/>
        <v/>
      </c>
      <c r="E2081" s="219"/>
      <c r="F2081" s="222">
        <f t="shared" si="624"/>
        <v>0</v>
      </c>
      <c r="G2081" s="280">
        <f t="shared" si="625"/>
        <v>0</v>
      </c>
    </row>
    <row r="2082" spans="1:7" s="223" customFormat="1" ht="24" customHeight="1" x14ac:dyDescent="0.25">
      <c r="A2082" s="218" t="str">
        <f t="shared" si="621"/>
        <v/>
      </c>
      <c r="B2082" s="216">
        <f t="shared" si="622"/>
        <v>0</v>
      </c>
      <c r="C2082" s="217"/>
      <c r="D2082" s="218" t="str">
        <f t="shared" si="623"/>
        <v/>
      </c>
      <c r="E2082" s="219"/>
      <c r="F2082" s="220">
        <f t="shared" si="624"/>
        <v>0</v>
      </c>
      <c r="G2082" s="280">
        <f t="shared" si="625"/>
        <v>0</v>
      </c>
    </row>
    <row r="2083" spans="1:7" s="223" customFormat="1" ht="24" customHeight="1" x14ac:dyDescent="0.25">
      <c r="A2083" s="218" t="str">
        <f t="shared" si="621"/>
        <v/>
      </c>
      <c r="B2083" s="216">
        <f t="shared" si="622"/>
        <v>0</v>
      </c>
      <c r="C2083" s="217"/>
      <c r="D2083" s="218" t="str">
        <f t="shared" si="623"/>
        <v/>
      </c>
      <c r="E2083" s="219"/>
      <c r="F2083" s="220">
        <f t="shared" si="624"/>
        <v>0</v>
      </c>
      <c r="G2083" s="280">
        <f t="shared" si="625"/>
        <v>0</v>
      </c>
    </row>
    <row r="2084" spans="1:7" s="223" customFormat="1" ht="24" customHeight="1" x14ac:dyDescent="0.25">
      <c r="A2084" s="218" t="str">
        <f t="shared" si="621"/>
        <v/>
      </c>
      <c r="B2084" s="216">
        <f t="shared" si="622"/>
        <v>0</v>
      </c>
      <c r="C2084" s="217"/>
      <c r="D2084" s="218" t="str">
        <f t="shared" si="623"/>
        <v/>
      </c>
      <c r="E2084" s="219"/>
      <c r="F2084" s="220">
        <f t="shared" si="624"/>
        <v>0</v>
      </c>
      <c r="G2084" s="280">
        <f t="shared" si="625"/>
        <v>0</v>
      </c>
    </row>
    <row r="2085" spans="1:7" s="223" customFormat="1" ht="24" customHeight="1" x14ac:dyDescent="0.25">
      <c r="A2085" s="218" t="str">
        <f t="shared" si="621"/>
        <v/>
      </c>
      <c r="B2085" s="216">
        <f t="shared" si="622"/>
        <v>0</v>
      </c>
      <c r="C2085" s="217"/>
      <c r="D2085" s="218" t="str">
        <f t="shared" si="623"/>
        <v/>
      </c>
      <c r="E2085" s="219"/>
      <c r="F2085" s="220">
        <f t="shared" si="624"/>
        <v>0</v>
      </c>
      <c r="G2085" s="280">
        <f t="shared" si="625"/>
        <v>0</v>
      </c>
    </row>
    <row r="2086" spans="1:7" ht="24" customHeight="1" x14ac:dyDescent="0.25">
      <c r="A2086" s="281"/>
      <c r="D2086" s="94"/>
      <c r="E2086" s="95"/>
      <c r="F2086" s="267" t="s">
        <v>32</v>
      </c>
      <c r="G2086" s="282">
        <f>SUBTOTAL(9,G2078:G2085)</f>
        <v>0</v>
      </c>
    </row>
    <row r="2087" spans="1:7" ht="24" customHeight="1" x14ac:dyDescent="0.25">
      <c r="A2087" s="281"/>
      <c r="C2087" s="104" t="s">
        <v>606</v>
      </c>
      <c r="D2087" s="94"/>
      <c r="E2087" s="95"/>
      <c r="G2087" s="283"/>
    </row>
    <row r="2088" spans="1:7" s="223" customFormat="1" ht="24" customHeight="1" x14ac:dyDescent="0.25">
      <c r="A2088" s="218" t="str">
        <f t="shared" ref="A2088:A2096" si="626">IFERROR(VLOOKUP(C2088,Tabla_Insumos,4,FALSE),"")</f>
        <v/>
      </c>
      <c r="B2088" s="216" t="str">
        <f t="shared" ref="B2088:B2096" si="627">IFERROR(VLOOKUP(C2088,Tabla_Insumos,5,FALSE),"")</f>
        <v/>
      </c>
      <c r="C2088" s="217"/>
      <c r="D2088" s="218" t="str">
        <f t="shared" ref="D2088:D2096" si="628">IFERROR(VLOOKUP(C2088,Tabla_Insumos,2,FALSE),"")</f>
        <v/>
      </c>
      <c r="E2088" s="219"/>
      <c r="F2088" s="220">
        <f t="shared" ref="F2088:F2096" si="629">IFERROR(VLOOKUP(C2088,Tabla_Insumos,3,FALSE),0)</f>
        <v>0</v>
      </c>
      <c r="G2088" s="280">
        <f t="shared" ref="G2088:G2096" si="630">ROUND(E2088*F2088,2)</f>
        <v>0</v>
      </c>
    </row>
    <row r="2089" spans="1:7" s="223" customFormat="1" ht="24" customHeight="1" x14ac:dyDescent="0.25">
      <c r="A2089" s="218" t="str">
        <f t="shared" si="626"/>
        <v/>
      </c>
      <c r="B2089" s="216" t="str">
        <f t="shared" si="627"/>
        <v/>
      </c>
      <c r="C2089" s="217"/>
      <c r="D2089" s="218" t="str">
        <f t="shared" si="628"/>
        <v/>
      </c>
      <c r="E2089" s="219"/>
      <c r="F2089" s="220">
        <f t="shared" si="629"/>
        <v>0</v>
      </c>
      <c r="G2089" s="280">
        <f t="shared" si="630"/>
        <v>0</v>
      </c>
    </row>
    <row r="2090" spans="1:7" s="223" customFormat="1" ht="24" customHeight="1" x14ac:dyDescent="0.25">
      <c r="A2090" s="218" t="str">
        <f t="shared" si="626"/>
        <v/>
      </c>
      <c r="B2090" s="216" t="str">
        <f t="shared" si="627"/>
        <v/>
      </c>
      <c r="C2090" s="217"/>
      <c r="D2090" s="218" t="str">
        <f t="shared" si="628"/>
        <v/>
      </c>
      <c r="E2090" s="219"/>
      <c r="F2090" s="220">
        <f t="shared" si="629"/>
        <v>0</v>
      </c>
      <c r="G2090" s="280">
        <f t="shared" si="630"/>
        <v>0</v>
      </c>
    </row>
    <row r="2091" spans="1:7" s="223" customFormat="1" ht="24" customHeight="1" x14ac:dyDescent="0.25">
      <c r="A2091" s="218" t="str">
        <f t="shared" si="626"/>
        <v/>
      </c>
      <c r="B2091" s="216" t="str">
        <f t="shared" si="627"/>
        <v/>
      </c>
      <c r="C2091" s="217"/>
      <c r="D2091" s="218" t="str">
        <f t="shared" si="628"/>
        <v/>
      </c>
      <c r="E2091" s="219"/>
      <c r="F2091" s="220">
        <f t="shared" si="629"/>
        <v>0</v>
      </c>
      <c r="G2091" s="280">
        <f t="shared" si="630"/>
        <v>0</v>
      </c>
    </row>
    <row r="2092" spans="1:7" s="223" customFormat="1" ht="24" customHeight="1" x14ac:dyDescent="0.25">
      <c r="A2092" s="218" t="str">
        <f t="shared" si="626"/>
        <v/>
      </c>
      <c r="B2092" s="216" t="str">
        <f t="shared" si="627"/>
        <v/>
      </c>
      <c r="C2092" s="217"/>
      <c r="D2092" s="218" t="str">
        <f t="shared" si="628"/>
        <v/>
      </c>
      <c r="E2092" s="219"/>
      <c r="F2092" s="220">
        <f t="shared" si="629"/>
        <v>0</v>
      </c>
      <c r="G2092" s="280">
        <f t="shared" si="630"/>
        <v>0</v>
      </c>
    </row>
    <row r="2093" spans="1:7" s="223" customFormat="1" ht="24" customHeight="1" x14ac:dyDescent="0.25">
      <c r="A2093" s="218" t="str">
        <f t="shared" si="626"/>
        <v/>
      </c>
      <c r="B2093" s="216" t="str">
        <f t="shared" si="627"/>
        <v/>
      </c>
      <c r="C2093" s="217"/>
      <c r="D2093" s="218" t="str">
        <f t="shared" si="628"/>
        <v/>
      </c>
      <c r="E2093" s="219"/>
      <c r="F2093" s="220">
        <f t="shared" si="629"/>
        <v>0</v>
      </c>
      <c r="G2093" s="280">
        <f t="shared" si="630"/>
        <v>0</v>
      </c>
    </row>
    <row r="2094" spans="1:7" s="223" customFormat="1" ht="24" customHeight="1" x14ac:dyDescent="0.25">
      <c r="A2094" s="218" t="str">
        <f t="shared" si="626"/>
        <v/>
      </c>
      <c r="B2094" s="216" t="str">
        <f t="shared" si="627"/>
        <v/>
      </c>
      <c r="C2094" s="217"/>
      <c r="D2094" s="218" t="str">
        <f t="shared" si="628"/>
        <v/>
      </c>
      <c r="E2094" s="219"/>
      <c r="F2094" s="220">
        <f t="shared" si="629"/>
        <v>0</v>
      </c>
      <c r="G2094" s="280">
        <f t="shared" si="630"/>
        <v>0</v>
      </c>
    </row>
    <row r="2095" spans="1:7" s="223" customFormat="1" ht="24" customHeight="1" x14ac:dyDescent="0.25">
      <c r="A2095" s="218" t="str">
        <f t="shared" si="626"/>
        <v/>
      </c>
      <c r="B2095" s="216" t="str">
        <f t="shared" si="627"/>
        <v/>
      </c>
      <c r="C2095" s="217"/>
      <c r="D2095" s="218" t="str">
        <f t="shared" si="628"/>
        <v/>
      </c>
      <c r="E2095" s="219"/>
      <c r="F2095" s="220">
        <f t="shared" si="629"/>
        <v>0</v>
      </c>
      <c r="G2095" s="280">
        <f t="shared" si="630"/>
        <v>0</v>
      </c>
    </row>
    <row r="2096" spans="1:7" s="223" customFormat="1" ht="24" customHeight="1" x14ac:dyDescent="0.25">
      <c r="A2096" s="218" t="str">
        <f t="shared" si="626"/>
        <v/>
      </c>
      <c r="B2096" s="216" t="str">
        <f t="shared" si="627"/>
        <v/>
      </c>
      <c r="C2096" s="217"/>
      <c r="D2096" s="218" t="str">
        <f t="shared" si="628"/>
        <v/>
      </c>
      <c r="E2096" s="219"/>
      <c r="F2096" s="220">
        <f t="shared" si="629"/>
        <v>0</v>
      </c>
      <c r="G2096" s="280">
        <f t="shared" si="630"/>
        <v>0</v>
      </c>
    </row>
    <row r="2097" spans="1:123" ht="24" customHeight="1" x14ac:dyDescent="0.25">
      <c r="A2097" s="284"/>
      <c r="B2097" s="94"/>
      <c r="D2097" s="94"/>
      <c r="E2097" s="95"/>
      <c r="F2097" s="267" t="s">
        <v>33</v>
      </c>
      <c r="G2097" s="282">
        <f>SUBTOTAL(9,G2088:G2096)</f>
        <v>0</v>
      </c>
    </row>
    <row r="2098" spans="1:123" ht="24" customHeight="1" x14ac:dyDescent="0.25">
      <c r="A2098" s="285"/>
      <c r="B2098" s="94"/>
      <c r="D2098" s="94"/>
      <c r="E2098" s="95"/>
      <c r="G2098" s="283"/>
    </row>
    <row r="2099" spans="1:123" ht="24" customHeight="1" x14ac:dyDescent="0.25">
      <c r="A2099" s="286" t="str">
        <f>B2057</f>
        <v>8.3.3</v>
      </c>
      <c r="B2099" s="287" t="str">
        <f>C2057</f>
        <v>Enlucidos</v>
      </c>
      <c r="C2099" s="101"/>
      <c r="D2099" s="101" t="s">
        <v>34</v>
      </c>
      <c r="E2099" s="102"/>
      <c r="F2099" s="289" t="s">
        <v>35</v>
      </c>
      <c r="G2099" s="288">
        <f>SUBTOTAL(9,G2062:G2098)</f>
        <v>0</v>
      </c>
    </row>
    <row r="2101" spans="1:123" ht="24" customHeight="1" x14ac:dyDescent="0.25">
      <c r="A2101" s="268" t="s">
        <v>37</v>
      </c>
      <c r="B2101" s="269"/>
      <c r="C2101" s="269"/>
      <c r="D2101" s="269"/>
      <c r="E2101" s="269"/>
      <c r="F2101" s="269"/>
      <c r="G2101" s="270"/>
    </row>
    <row r="2102" spans="1:123" ht="24" customHeight="1" x14ac:dyDescent="0.25">
      <c r="A2102" s="271" t="s">
        <v>602</v>
      </c>
      <c r="B2102" s="90" t="str">
        <f>Comitente</f>
        <v>SUBSECRETARIA DE ARQUITECTURA</v>
      </c>
      <c r="C2102" s="86"/>
      <c r="D2102" s="91"/>
      <c r="E2102" s="91"/>
      <c r="F2102" s="92"/>
      <c r="G2102" s="272"/>
    </row>
    <row r="2103" spans="1:123" ht="24" customHeight="1" x14ac:dyDescent="0.25">
      <c r="A2103" s="271" t="s">
        <v>603</v>
      </c>
      <c r="B2103" s="90">
        <f>Contratista</f>
        <v>0</v>
      </c>
      <c r="C2103" s="87"/>
      <c r="D2103" s="87"/>
      <c r="E2103" s="87"/>
      <c r="F2103" s="93"/>
      <c r="G2103" s="273"/>
    </row>
    <row r="2104" spans="1:123" ht="24" customHeight="1" x14ac:dyDescent="0.25">
      <c r="A2104" s="271" t="s">
        <v>24</v>
      </c>
      <c r="B2104" s="90" t="str">
        <f>Obra</f>
        <v>PERFORACION DE POZO DE AGUA Y CONST. DE SALA DE BOMBA ESC. AGROIND. 25 DE MAYO</v>
      </c>
      <c r="C2104" s="87"/>
      <c r="D2104" s="87"/>
      <c r="E2104" s="87"/>
      <c r="F2104" s="93" t="s">
        <v>38</v>
      </c>
      <c r="G2104" s="274">
        <f>Fecha_Base</f>
        <v>0</v>
      </c>
    </row>
    <row r="2105" spans="1:123" ht="24" customHeight="1" x14ac:dyDescent="0.25">
      <c r="A2105" s="275" t="s">
        <v>601</v>
      </c>
      <c r="B2105" s="88" t="str">
        <f>Ubicación</f>
        <v>Calle San Martin s/n - 25 de Mayo</v>
      </c>
      <c r="C2105" s="88"/>
      <c r="D2105" s="94"/>
      <c r="E2105" s="95"/>
      <c r="G2105" s="276"/>
    </row>
    <row r="2106" spans="1:123" ht="24" customHeight="1" x14ac:dyDescent="0.25">
      <c r="A2106" s="275" t="s">
        <v>39</v>
      </c>
      <c r="B2106" s="97">
        <f>IFERROR(VALUE(LEFT(B2107,FIND(".",B2107)-1)),"")</f>
        <v>8</v>
      </c>
      <c r="C2106" s="89" t="str">
        <f>IFERROR(VLOOKUP(B2106,Tabla_CyP,2,FALSE),"")</f>
        <v/>
      </c>
      <c r="E2106" s="95"/>
      <c r="G2106" s="276"/>
    </row>
    <row r="2107" spans="1:123" ht="24" customHeight="1" x14ac:dyDescent="0.25">
      <c r="A2107" s="275" t="s">
        <v>25</v>
      </c>
      <c r="B2107" s="98" t="str">
        <f>IFERROR(VLOOKUP(COUNTIF($A$1:A2107,"ANALISIS DE PRECIOS"),Tabla_NumeroItem,2,FALSE),"")</f>
        <v>8.4.1</v>
      </c>
      <c r="C2107" s="89" t="str">
        <f>IFERROR(VLOOKUP(B2107,Tabla_CyP,2,FALSE),"")</f>
        <v>De hormigón armado</v>
      </c>
      <c r="D2107" s="94"/>
      <c r="E2107" s="95"/>
      <c r="F2107" s="93" t="s">
        <v>26</v>
      </c>
      <c r="G2107" s="277" t="str">
        <f>IFERROR(VLOOKUP(B2107,Tabla_CyP,4,FALSE),"")</f>
        <v>m2</v>
      </c>
    </row>
    <row r="2108" spans="1:123" ht="24" customHeight="1" x14ac:dyDescent="0.25">
      <c r="A2108" s="275"/>
      <c r="B2108" s="88"/>
      <c r="D2108" s="94"/>
      <c r="E2108" s="95"/>
      <c r="G2108" s="276"/>
    </row>
    <row r="2109" spans="1:123" ht="24" customHeight="1" x14ac:dyDescent="0.25">
      <c r="A2109" s="338" t="s">
        <v>507</v>
      </c>
      <c r="B2109" s="339"/>
      <c r="C2109" s="340" t="s">
        <v>0</v>
      </c>
      <c r="D2109" s="340" t="s">
        <v>27</v>
      </c>
      <c r="E2109" s="342" t="s">
        <v>28</v>
      </c>
      <c r="F2109" s="344" t="s">
        <v>29</v>
      </c>
      <c r="G2109" s="344" t="s">
        <v>30</v>
      </c>
    </row>
    <row r="2110" spans="1:123" s="94" customFormat="1" ht="24" customHeight="1" x14ac:dyDescent="0.25">
      <c r="A2110" s="99" t="s">
        <v>508</v>
      </c>
      <c r="B2110" s="99" t="s">
        <v>509</v>
      </c>
      <c r="C2110" s="341"/>
      <c r="D2110" s="341"/>
      <c r="E2110" s="343"/>
      <c r="F2110" s="345"/>
      <c r="G2110" s="345"/>
      <c r="H2110" s="224"/>
      <c r="I2110" s="224"/>
      <c r="J2110" s="224"/>
      <c r="K2110" s="224"/>
      <c r="L2110" s="224"/>
      <c r="M2110" s="224"/>
      <c r="N2110" s="224"/>
      <c r="O2110" s="224"/>
      <c r="P2110" s="224"/>
      <c r="Q2110" s="224"/>
      <c r="R2110" s="224"/>
      <c r="S2110" s="224"/>
      <c r="T2110" s="224"/>
      <c r="U2110" s="224"/>
      <c r="V2110" s="224"/>
      <c r="W2110" s="224"/>
      <c r="X2110" s="224"/>
      <c r="Y2110" s="224"/>
      <c r="Z2110" s="224"/>
      <c r="AA2110" s="224"/>
      <c r="AB2110" s="224"/>
      <c r="AC2110" s="224"/>
      <c r="AD2110" s="224"/>
      <c r="AE2110" s="224"/>
      <c r="AF2110" s="224"/>
      <c r="AG2110" s="224"/>
      <c r="AH2110" s="224"/>
      <c r="AI2110" s="224"/>
      <c r="AJ2110" s="224"/>
      <c r="AK2110" s="224"/>
      <c r="AL2110" s="224"/>
      <c r="AM2110" s="224"/>
      <c r="AN2110" s="224"/>
      <c r="AO2110" s="224"/>
      <c r="AP2110" s="224"/>
      <c r="AQ2110" s="224"/>
      <c r="AR2110" s="224"/>
      <c r="AS2110" s="224"/>
      <c r="AT2110" s="224"/>
      <c r="AU2110" s="224"/>
      <c r="AV2110" s="224"/>
      <c r="AW2110" s="224"/>
      <c r="AX2110" s="224"/>
      <c r="AY2110" s="224"/>
      <c r="AZ2110" s="224"/>
      <c r="BA2110" s="224"/>
      <c r="BB2110" s="224"/>
      <c r="BC2110" s="224"/>
      <c r="BD2110" s="224"/>
      <c r="BE2110" s="224"/>
      <c r="BF2110" s="224"/>
      <c r="BG2110" s="224"/>
      <c r="BH2110" s="224"/>
      <c r="BI2110" s="224"/>
      <c r="BJ2110" s="224"/>
      <c r="BK2110" s="224"/>
      <c r="BL2110" s="224"/>
      <c r="BM2110" s="224"/>
      <c r="BN2110" s="224"/>
      <c r="BO2110" s="224"/>
      <c r="BP2110" s="224"/>
      <c r="BQ2110" s="224"/>
      <c r="BR2110" s="224"/>
      <c r="BS2110" s="224"/>
      <c r="BT2110" s="224"/>
      <c r="BU2110" s="224"/>
      <c r="BV2110" s="224"/>
      <c r="BW2110" s="224"/>
      <c r="BX2110" s="224"/>
      <c r="BY2110" s="224"/>
      <c r="BZ2110" s="224"/>
      <c r="CA2110" s="224"/>
      <c r="CB2110" s="224"/>
      <c r="CC2110" s="224"/>
      <c r="CD2110" s="224"/>
      <c r="CE2110" s="224"/>
      <c r="CF2110" s="224"/>
      <c r="CG2110" s="224"/>
      <c r="CH2110" s="224"/>
      <c r="CI2110" s="224"/>
      <c r="CJ2110" s="224"/>
      <c r="CK2110" s="224"/>
      <c r="CL2110" s="224"/>
      <c r="CM2110" s="224"/>
      <c r="CN2110" s="224"/>
      <c r="CO2110" s="224"/>
      <c r="CP2110" s="224"/>
      <c r="CQ2110" s="224"/>
      <c r="CR2110" s="224"/>
      <c r="CS2110" s="224"/>
      <c r="CT2110" s="224"/>
      <c r="CU2110" s="224"/>
      <c r="CV2110" s="224"/>
      <c r="CW2110" s="224"/>
      <c r="CX2110" s="224"/>
      <c r="CY2110" s="224"/>
      <c r="CZ2110" s="224"/>
      <c r="DA2110" s="224"/>
      <c r="DB2110" s="224"/>
      <c r="DC2110" s="224"/>
      <c r="DD2110" s="224"/>
      <c r="DE2110" s="224"/>
      <c r="DF2110" s="224"/>
      <c r="DG2110" s="224"/>
      <c r="DH2110" s="224"/>
      <c r="DI2110" s="224"/>
      <c r="DJ2110" s="224"/>
      <c r="DK2110" s="224"/>
      <c r="DL2110" s="224"/>
      <c r="DM2110" s="224"/>
      <c r="DN2110" s="224"/>
      <c r="DO2110" s="224"/>
      <c r="DP2110" s="224"/>
      <c r="DQ2110" s="224"/>
      <c r="DR2110" s="224"/>
      <c r="DS2110" s="224"/>
    </row>
    <row r="2111" spans="1:123" ht="24" customHeight="1" x14ac:dyDescent="0.25">
      <c r="A2111" s="278"/>
      <c r="B2111" s="100"/>
      <c r="C2111" s="137" t="s">
        <v>604</v>
      </c>
      <c r="D2111" s="101"/>
      <c r="E2111" s="102"/>
      <c r="F2111" s="103"/>
      <c r="G2111" s="279"/>
    </row>
    <row r="2112" spans="1:123" s="223" customFormat="1" ht="24" customHeight="1" x14ac:dyDescent="0.25">
      <c r="A2112" s="218" t="str">
        <f t="shared" ref="A2112:A2125" si="631">IFERROR(VLOOKUP(C2112,Tabla_Insumos,4,FALSE),"")</f>
        <v/>
      </c>
      <c r="B2112" s="216" t="str">
        <f>IFERROR(VLOOKUP(C2112,Tabla_Insumos,5,FALSE),"")</f>
        <v/>
      </c>
      <c r="C2112" s="217"/>
      <c r="D2112" s="218" t="str">
        <f t="shared" ref="D2112:D2125" si="632">IFERROR(VLOOKUP(C2112,Tabla_Insumos,2,FALSE),"")</f>
        <v/>
      </c>
      <c r="E2112" s="219"/>
      <c r="F2112" s="220">
        <f t="shared" ref="F2112:F2125" si="633">IFERROR(VLOOKUP(C2112,Tabla_Insumos,3,FALSE),0)</f>
        <v>0</v>
      </c>
      <c r="G2112" s="280">
        <f>ROUND(E2112*F2112,2)</f>
        <v>0</v>
      </c>
    </row>
    <row r="2113" spans="1:7" s="223" customFormat="1" ht="24" customHeight="1" x14ac:dyDescent="0.25">
      <c r="A2113" s="218" t="str">
        <f t="shared" si="631"/>
        <v/>
      </c>
      <c r="B2113" s="216" t="str">
        <f t="shared" ref="B2113:B2125" si="634">IFERROR(VLOOKUP(C2113,Tabla_Insumos,5,FALSE),"")</f>
        <v/>
      </c>
      <c r="C2113" s="217"/>
      <c r="D2113" s="218" t="str">
        <f t="shared" si="632"/>
        <v/>
      </c>
      <c r="E2113" s="219"/>
      <c r="F2113" s="220">
        <f t="shared" si="633"/>
        <v>0</v>
      </c>
      <c r="G2113" s="280">
        <f t="shared" ref="G2113:G2125" si="635">ROUND(E2113*F2113,2)</f>
        <v>0</v>
      </c>
    </row>
    <row r="2114" spans="1:7" s="223" customFormat="1" ht="24" customHeight="1" x14ac:dyDescent="0.25">
      <c r="A2114" s="218" t="str">
        <f t="shared" si="631"/>
        <v/>
      </c>
      <c r="B2114" s="216" t="str">
        <f t="shared" si="634"/>
        <v/>
      </c>
      <c r="C2114" s="217"/>
      <c r="D2114" s="218" t="str">
        <f t="shared" si="632"/>
        <v/>
      </c>
      <c r="E2114" s="219"/>
      <c r="F2114" s="220">
        <f t="shared" si="633"/>
        <v>0</v>
      </c>
      <c r="G2114" s="280">
        <f t="shared" si="635"/>
        <v>0</v>
      </c>
    </row>
    <row r="2115" spans="1:7" s="223" customFormat="1" ht="24" customHeight="1" x14ac:dyDescent="0.25">
      <c r="A2115" s="218" t="str">
        <f t="shared" si="631"/>
        <v/>
      </c>
      <c r="B2115" s="216" t="str">
        <f t="shared" si="634"/>
        <v/>
      </c>
      <c r="C2115" s="217"/>
      <c r="D2115" s="218" t="str">
        <f t="shared" si="632"/>
        <v/>
      </c>
      <c r="E2115" s="219"/>
      <c r="F2115" s="220">
        <f t="shared" si="633"/>
        <v>0</v>
      </c>
      <c r="G2115" s="280">
        <f t="shared" si="635"/>
        <v>0</v>
      </c>
    </row>
    <row r="2116" spans="1:7" s="223" customFormat="1" ht="24" customHeight="1" x14ac:dyDescent="0.25">
      <c r="A2116" s="218" t="str">
        <f t="shared" si="631"/>
        <v/>
      </c>
      <c r="B2116" s="216" t="str">
        <f t="shared" si="634"/>
        <v/>
      </c>
      <c r="C2116" s="217"/>
      <c r="D2116" s="218" t="str">
        <f t="shared" si="632"/>
        <v/>
      </c>
      <c r="E2116" s="219"/>
      <c r="F2116" s="220">
        <f t="shared" si="633"/>
        <v>0</v>
      </c>
      <c r="G2116" s="280">
        <f t="shared" si="635"/>
        <v>0</v>
      </c>
    </row>
    <row r="2117" spans="1:7" s="223" customFormat="1" ht="24" customHeight="1" x14ac:dyDescent="0.25">
      <c r="A2117" s="218" t="str">
        <f t="shared" si="631"/>
        <v/>
      </c>
      <c r="B2117" s="216" t="str">
        <f t="shared" si="634"/>
        <v/>
      </c>
      <c r="C2117" s="217"/>
      <c r="D2117" s="218" t="str">
        <f t="shared" si="632"/>
        <v/>
      </c>
      <c r="E2117" s="219"/>
      <c r="F2117" s="220">
        <f t="shared" si="633"/>
        <v>0</v>
      </c>
      <c r="G2117" s="280">
        <f t="shared" si="635"/>
        <v>0</v>
      </c>
    </row>
    <row r="2118" spans="1:7" s="223" customFormat="1" ht="24" customHeight="1" x14ac:dyDescent="0.25">
      <c r="A2118" s="218" t="str">
        <f t="shared" si="631"/>
        <v/>
      </c>
      <c r="B2118" s="216" t="str">
        <f t="shared" si="634"/>
        <v/>
      </c>
      <c r="C2118" s="217"/>
      <c r="D2118" s="218" t="str">
        <f t="shared" si="632"/>
        <v/>
      </c>
      <c r="E2118" s="219"/>
      <c r="F2118" s="220">
        <f t="shared" si="633"/>
        <v>0</v>
      </c>
      <c r="G2118" s="280">
        <f t="shared" si="635"/>
        <v>0</v>
      </c>
    </row>
    <row r="2119" spans="1:7" s="223" customFormat="1" ht="24" customHeight="1" x14ac:dyDescent="0.25">
      <c r="A2119" s="218" t="str">
        <f t="shared" si="631"/>
        <v/>
      </c>
      <c r="B2119" s="216" t="str">
        <f t="shared" si="634"/>
        <v/>
      </c>
      <c r="C2119" s="217"/>
      <c r="D2119" s="218" t="str">
        <f t="shared" si="632"/>
        <v/>
      </c>
      <c r="E2119" s="219"/>
      <c r="F2119" s="220">
        <f t="shared" si="633"/>
        <v>0</v>
      </c>
      <c r="G2119" s="280">
        <f t="shared" si="635"/>
        <v>0</v>
      </c>
    </row>
    <row r="2120" spans="1:7" s="223" customFormat="1" ht="24" customHeight="1" x14ac:dyDescent="0.25">
      <c r="A2120" s="218" t="str">
        <f t="shared" si="631"/>
        <v/>
      </c>
      <c r="B2120" s="216" t="str">
        <f t="shared" si="634"/>
        <v/>
      </c>
      <c r="C2120" s="217"/>
      <c r="D2120" s="218" t="str">
        <f t="shared" si="632"/>
        <v/>
      </c>
      <c r="E2120" s="219"/>
      <c r="F2120" s="220">
        <f t="shared" si="633"/>
        <v>0</v>
      </c>
      <c r="G2120" s="280">
        <f t="shared" si="635"/>
        <v>0</v>
      </c>
    </row>
    <row r="2121" spans="1:7" s="223" customFormat="1" ht="24" customHeight="1" x14ac:dyDescent="0.25">
      <c r="A2121" s="218" t="str">
        <f t="shared" si="631"/>
        <v/>
      </c>
      <c r="B2121" s="216" t="str">
        <f t="shared" si="634"/>
        <v/>
      </c>
      <c r="C2121" s="217"/>
      <c r="D2121" s="218" t="str">
        <f t="shared" si="632"/>
        <v/>
      </c>
      <c r="E2121" s="219"/>
      <c r="F2121" s="220">
        <f t="shared" si="633"/>
        <v>0</v>
      </c>
      <c r="G2121" s="280">
        <f t="shared" si="635"/>
        <v>0</v>
      </c>
    </row>
    <row r="2122" spans="1:7" s="223" customFormat="1" ht="24" customHeight="1" x14ac:dyDescent="0.25">
      <c r="A2122" s="218" t="str">
        <f t="shared" si="631"/>
        <v/>
      </c>
      <c r="B2122" s="216" t="str">
        <f t="shared" si="634"/>
        <v/>
      </c>
      <c r="C2122" s="217"/>
      <c r="D2122" s="218" t="str">
        <f t="shared" si="632"/>
        <v/>
      </c>
      <c r="E2122" s="219"/>
      <c r="F2122" s="220">
        <f t="shared" si="633"/>
        <v>0</v>
      </c>
      <c r="G2122" s="280">
        <f t="shared" si="635"/>
        <v>0</v>
      </c>
    </row>
    <row r="2123" spans="1:7" s="223" customFormat="1" ht="24" customHeight="1" x14ac:dyDescent="0.25">
      <c r="A2123" s="218" t="str">
        <f t="shared" si="631"/>
        <v/>
      </c>
      <c r="B2123" s="216" t="str">
        <f t="shared" si="634"/>
        <v/>
      </c>
      <c r="C2123" s="217"/>
      <c r="D2123" s="218" t="str">
        <f t="shared" si="632"/>
        <v/>
      </c>
      <c r="E2123" s="219"/>
      <c r="F2123" s="220">
        <f t="shared" si="633"/>
        <v>0</v>
      </c>
      <c r="G2123" s="280">
        <f t="shared" si="635"/>
        <v>0</v>
      </c>
    </row>
    <row r="2124" spans="1:7" s="223" customFormat="1" ht="24" customHeight="1" x14ac:dyDescent="0.25">
      <c r="A2124" s="218" t="str">
        <f t="shared" si="631"/>
        <v/>
      </c>
      <c r="B2124" s="216" t="str">
        <f t="shared" si="634"/>
        <v/>
      </c>
      <c r="C2124" s="217"/>
      <c r="D2124" s="218" t="str">
        <f t="shared" si="632"/>
        <v/>
      </c>
      <c r="E2124" s="219"/>
      <c r="F2124" s="220">
        <f t="shared" si="633"/>
        <v>0</v>
      </c>
      <c r="G2124" s="280">
        <f t="shared" si="635"/>
        <v>0</v>
      </c>
    </row>
    <row r="2125" spans="1:7" s="223" customFormat="1" ht="24" customHeight="1" x14ac:dyDescent="0.25">
      <c r="A2125" s="218" t="str">
        <f t="shared" si="631"/>
        <v/>
      </c>
      <c r="B2125" s="216" t="str">
        <f t="shared" si="634"/>
        <v/>
      </c>
      <c r="C2125" s="217"/>
      <c r="D2125" s="218" t="str">
        <f t="shared" si="632"/>
        <v/>
      </c>
      <c r="E2125" s="219"/>
      <c r="F2125" s="221">
        <f t="shared" si="633"/>
        <v>0</v>
      </c>
      <c r="G2125" s="280">
        <f t="shared" si="635"/>
        <v>0</v>
      </c>
    </row>
    <row r="2126" spans="1:7" ht="24" customHeight="1" x14ac:dyDescent="0.25">
      <c r="A2126" s="281"/>
      <c r="D2126" s="94"/>
      <c r="E2126" s="95"/>
      <c r="F2126" s="267" t="s">
        <v>31</v>
      </c>
      <c r="G2126" s="282">
        <f>SUBTOTAL(9,G2112:G2125)</f>
        <v>0</v>
      </c>
    </row>
    <row r="2127" spans="1:7" ht="24" customHeight="1" x14ac:dyDescent="0.25">
      <c r="A2127" s="281"/>
      <c r="C2127" s="104" t="s">
        <v>605</v>
      </c>
      <c r="D2127" s="94"/>
      <c r="E2127" s="95"/>
      <c r="G2127" s="283"/>
    </row>
    <row r="2128" spans="1:7" s="223" customFormat="1" ht="24" customHeight="1" x14ac:dyDescent="0.25">
      <c r="A2128" s="218" t="str">
        <f t="shared" ref="A2128:A2135" si="636">IFERROR(VLOOKUP(C2128,Tabla_Insumos,4,FALSE),"")</f>
        <v/>
      </c>
      <c r="B2128" s="216">
        <f t="shared" ref="B2128:B2135" si="637">IFERROR(VLOOKUP(A2128,Tabla_Indices,5,FALSE),"")</f>
        <v>0</v>
      </c>
      <c r="C2128" s="217"/>
      <c r="D2128" s="218" t="str">
        <f t="shared" ref="D2128:D2135" si="638">IFERROR(VLOOKUP(C2128,Tabla_Insumos,2,FALSE),"")</f>
        <v/>
      </c>
      <c r="E2128" s="219"/>
      <c r="F2128" s="222">
        <f t="shared" ref="F2128:F2135" si="639">IFERROR(VLOOKUP(C2128,Tabla_Insumos,3,FALSE),0)</f>
        <v>0</v>
      </c>
      <c r="G2128" s="280">
        <f>ROUND(E2128*F2128,2)</f>
        <v>0</v>
      </c>
    </row>
    <row r="2129" spans="1:7" s="223" customFormat="1" ht="24" customHeight="1" x14ac:dyDescent="0.25">
      <c r="A2129" s="218" t="str">
        <f t="shared" si="636"/>
        <v/>
      </c>
      <c r="B2129" s="216">
        <f t="shared" si="637"/>
        <v>0</v>
      </c>
      <c r="C2129" s="217"/>
      <c r="D2129" s="218" t="str">
        <f t="shared" si="638"/>
        <v/>
      </c>
      <c r="E2129" s="219"/>
      <c r="F2129" s="222">
        <f t="shared" si="639"/>
        <v>0</v>
      </c>
      <c r="G2129" s="280">
        <f>ROUND(E2129*F2129,2)</f>
        <v>0</v>
      </c>
    </row>
    <row r="2130" spans="1:7" s="223" customFormat="1" ht="24" customHeight="1" x14ac:dyDescent="0.25">
      <c r="A2130" s="218" t="str">
        <f t="shared" si="636"/>
        <v/>
      </c>
      <c r="B2130" s="216">
        <f t="shared" si="637"/>
        <v>0</v>
      </c>
      <c r="C2130" s="217"/>
      <c r="D2130" s="218" t="str">
        <f t="shared" si="638"/>
        <v/>
      </c>
      <c r="E2130" s="219"/>
      <c r="F2130" s="222">
        <f t="shared" si="639"/>
        <v>0</v>
      </c>
      <c r="G2130" s="280">
        <f t="shared" ref="G2130:G2135" si="640">ROUND(E2130*F2130,2)</f>
        <v>0</v>
      </c>
    </row>
    <row r="2131" spans="1:7" s="223" customFormat="1" ht="24" customHeight="1" x14ac:dyDescent="0.25">
      <c r="A2131" s="218" t="str">
        <f t="shared" si="636"/>
        <v/>
      </c>
      <c r="B2131" s="216">
        <f t="shared" si="637"/>
        <v>0</v>
      </c>
      <c r="C2131" s="217"/>
      <c r="D2131" s="218" t="str">
        <f t="shared" si="638"/>
        <v/>
      </c>
      <c r="E2131" s="219"/>
      <c r="F2131" s="222">
        <f t="shared" si="639"/>
        <v>0</v>
      </c>
      <c r="G2131" s="280">
        <f t="shared" si="640"/>
        <v>0</v>
      </c>
    </row>
    <row r="2132" spans="1:7" s="223" customFormat="1" ht="24" customHeight="1" x14ac:dyDescent="0.25">
      <c r="A2132" s="218" t="str">
        <f t="shared" si="636"/>
        <v/>
      </c>
      <c r="B2132" s="216">
        <f t="shared" si="637"/>
        <v>0</v>
      </c>
      <c r="C2132" s="217"/>
      <c r="D2132" s="218" t="str">
        <f t="shared" si="638"/>
        <v/>
      </c>
      <c r="E2132" s="219"/>
      <c r="F2132" s="220">
        <f t="shared" si="639"/>
        <v>0</v>
      </c>
      <c r="G2132" s="280">
        <f t="shared" si="640"/>
        <v>0</v>
      </c>
    </row>
    <row r="2133" spans="1:7" s="223" customFormat="1" ht="24" customHeight="1" x14ac:dyDescent="0.25">
      <c r="A2133" s="218" t="str">
        <f t="shared" si="636"/>
        <v/>
      </c>
      <c r="B2133" s="216">
        <f t="shared" si="637"/>
        <v>0</v>
      </c>
      <c r="C2133" s="217"/>
      <c r="D2133" s="218" t="str">
        <f t="shared" si="638"/>
        <v/>
      </c>
      <c r="E2133" s="219"/>
      <c r="F2133" s="220">
        <f t="shared" si="639"/>
        <v>0</v>
      </c>
      <c r="G2133" s="280">
        <f t="shared" si="640"/>
        <v>0</v>
      </c>
    </row>
    <row r="2134" spans="1:7" s="223" customFormat="1" ht="24" customHeight="1" x14ac:dyDescent="0.25">
      <c r="A2134" s="218" t="str">
        <f t="shared" si="636"/>
        <v/>
      </c>
      <c r="B2134" s="216">
        <f t="shared" si="637"/>
        <v>0</v>
      </c>
      <c r="C2134" s="217"/>
      <c r="D2134" s="218" t="str">
        <f t="shared" si="638"/>
        <v/>
      </c>
      <c r="E2134" s="219"/>
      <c r="F2134" s="220">
        <f t="shared" si="639"/>
        <v>0</v>
      </c>
      <c r="G2134" s="280">
        <f t="shared" si="640"/>
        <v>0</v>
      </c>
    </row>
    <row r="2135" spans="1:7" s="223" customFormat="1" ht="24" customHeight="1" x14ac:dyDescent="0.25">
      <c r="A2135" s="218" t="str">
        <f t="shared" si="636"/>
        <v/>
      </c>
      <c r="B2135" s="216">
        <f t="shared" si="637"/>
        <v>0</v>
      </c>
      <c r="C2135" s="217"/>
      <c r="D2135" s="218" t="str">
        <f t="shared" si="638"/>
        <v/>
      </c>
      <c r="E2135" s="219"/>
      <c r="F2135" s="220">
        <f t="shared" si="639"/>
        <v>0</v>
      </c>
      <c r="G2135" s="280">
        <f t="shared" si="640"/>
        <v>0</v>
      </c>
    </row>
    <row r="2136" spans="1:7" ht="24" customHeight="1" x14ac:dyDescent="0.25">
      <c r="A2136" s="281"/>
      <c r="D2136" s="94"/>
      <c r="E2136" s="95"/>
      <c r="F2136" s="267" t="s">
        <v>32</v>
      </c>
      <c r="G2136" s="282">
        <f>SUBTOTAL(9,G2128:G2135)</f>
        <v>0</v>
      </c>
    </row>
    <row r="2137" spans="1:7" ht="24" customHeight="1" x14ac:dyDescent="0.25">
      <c r="A2137" s="281"/>
      <c r="C2137" s="104" t="s">
        <v>606</v>
      </c>
      <c r="D2137" s="94"/>
      <c r="E2137" s="95"/>
      <c r="G2137" s="283"/>
    </row>
    <row r="2138" spans="1:7" s="223" customFormat="1" ht="24" customHeight="1" x14ac:dyDescent="0.25">
      <c r="A2138" s="218" t="str">
        <f t="shared" ref="A2138:A2146" si="641">IFERROR(VLOOKUP(C2138,Tabla_Insumos,4,FALSE),"")</f>
        <v/>
      </c>
      <c r="B2138" s="216" t="str">
        <f t="shared" ref="B2138:B2146" si="642">IFERROR(VLOOKUP(C2138,Tabla_Insumos,5,FALSE),"")</f>
        <v/>
      </c>
      <c r="C2138" s="217"/>
      <c r="D2138" s="218" t="str">
        <f t="shared" ref="D2138:D2146" si="643">IFERROR(VLOOKUP(C2138,Tabla_Insumos,2,FALSE),"")</f>
        <v/>
      </c>
      <c r="E2138" s="219"/>
      <c r="F2138" s="220">
        <f t="shared" ref="F2138:F2146" si="644">IFERROR(VLOOKUP(C2138,Tabla_Insumos,3,FALSE),0)</f>
        <v>0</v>
      </c>
      <c r="G2138" s="280">
        <f t="shared" ref="G2138:G2146" si="645">ROUND(E2138*F2138,2)</f>
        <v>0</v>
      </c>
    </row>
    <row r="2139" spans="1:7" s="223" customFormat="1" ht="24" customHeight="1" x14ac:dyDescent="0.25">
      <c r="A2139" s="218" t="str">
        <f t="shared" si="641"/>
        <v/>
      </c>
      <c r="B2139" s="216" t="str">
        <f t="shared" si="642"/>
        <v/>
      </c>
      <c r="C2139" s="217"/>
      <c r="D2139" s="218" t="str">
        <f t="shared" si="643"/>
        <v/>
      </c>
      <c r="E2139" s="219"/>
      <c r="F2139" s="220">
        <f t="shared" si="644"/>
        <v>0</v>
      </c>
      <c r="G2139" s="280">
        <f t="shared" si="645"/>
        <v>0</v>
      </c>
    </row>
    <row r="2140" spans="1:7" s="223" customFormat="1" ht="24" customHeight="1" x14ac:dyDescent="0.25">
      <c r="A2140" s="218" t="str">
        <f t="shared" si="641"/>
        <v/>
      </c>
      <c r="B2140" s="216" t="str">
        <f t="shared" si="642"/>
        <v/>
      </c>
      <c r="C2140" s="217"/>
      <c r="D2140" s="218" t="str">
        <f t="shared" si="643"/>
        <v/>
      </c>
      <c r="E2140" s="219"/>
      <c r="F2140" s="220">
        <f t="shared" si="644"/>
        <v>0</v>
      </c>
      <c r="G2140" s="280">
        <f t="shared" si="645"/>
        <v>0</v>
      </c>
    </row>
    <row r="2141" spans="1:7" s="223" customFormat="1" ht="24" customHeight="1" x14ac:dyDescent="0.25">
      <c r="A2141" s="218" t="str">
        <f t="shared" si="641"/>
        <v/>
      </c>
      <c r="B2141" s="216" t="str">
        <f t="shared" si="642"/>
        <v/>
      </c>
      <c r="C2141" s="217"/>
      <c r="D2141" s="218" t="str">
        <f t="shared" si="643"/>
        <v/>
      </c>
      <c r="E2141" s="219"/>
      <c r="F2141" s="220">
        <f t="shared" si="644"/>
        <v>0</v>
      </c>
      <c r="G2141" s="280">
        <f t="shared" si="645"/>
        <v>0</v>
      </c>
    </row>
    <row r="2142" spans="1:7" s="223" customFormat="1" ht="24" customHeight="1" x14ac:dyDescent="0.25">
      <c r="A2142" s="218" t="str">
        <f t="shared" si="641"/>
        <v/>
      </c>
      <c r="B2142" s="216" t="str">
        <f t="shared" si="642"/>
        <v/>
      </c>
      <c r="C2142" s="217"/>
      <c r="D2142" s="218" t="str">
        <f t="shared" si="643"/>
        <v/>
      </c>
      <c r="E2142" s="219"/>
      <c r="F2142" s="220">
        <f t="shared" si="644"/>
        <v>0</v>
      </c>
      <c r="G2142" s="280">
        <f t="shared" si="645"/>
        <v>0</v>
      </c>
    </row>
    <row r="2143" spans="1:7" s="223" customFormat="1" ht="24" customHeight="1" x14ac:dyDescent="0.25">
      <c r="A2143" s="218" t="str">
        <f t="shared" si="641"/>
        <v/>
      </c>
      <c r="B2143" s="216" t="str">
        <f t="shared" si="642"/>
        <v/>
      </c>
      <c r="C2143" s="217"/>
      <c r="D2143" s="218" t="str">
        <f t="shared" si="643"/>
        <v/>
      </c>
      <c r="E2143" s="219"/>
      <c r="F2143" s="220">
        <f t="shared" si="644"/>
        <v>0</v>
      </c>
      <c r="G2143" s="280">
        <f t="shared" si="645"/>
        <v>0</v>
      </c>
    </row>
    <row r="2144" spans="1:7" s="223" customFormat="1" ht="24" customHeight="1" x14ac:dyDescent="0.25">
      <c r="A2144" s="218" t="str">
        <f t="shared" si="641"/>
        <v/>
      </c>
      <c r="B2144" s="216" t="str">
        <f t="shared" si="642"/>
        <v/>
      </c>
      <c r="C2144" s="217"/>
      <c r="D2144" s="218" t="str">
        <f t="shared" si="643"/>
        <v/>
      </c>
      <c r="E2144" s="219"/>
      <c r="F2144" s="220">
        <f t="shared" si="644"/>
        <v>0</v>
      </c>
      <c r="G2144" s="280">
        <f t="shared" si="645"/>
        <v>0</v>
      </c>
    </row>
    <row r="2145" spans="1:123" s="223" customFormat="1" ht="24" customHeight="1" x14ac:dyDescent="0.25">
      <c r="A2145" s="218" t="str">
        <f t="shared" si="641"/>
        <v/>
      </c>
      <c r="B2145" s="216" t="str">
        <f t="shared" si="642"/>
        <v/>
      </c>
      <c r="C2145" s="217"/>
      <c r="D2145" s="218" t="str">
        <f t="shared" si="643"/>
        <v/>
      </c>
      <c r="E2145" s="219"/>
      <c r="F2145" s="220">
        <f t="shared" si="644"/>
        <v>0</v>
      </c>
      <c r="G2145" s="280">
        <f t="shared" si="645"/>
        <v>0</v>
      </c>
    </row>
    <row r="2146" spans="1:123" s="223" customFormat="1" ht="24" customHeight="1" x14ac:dyDescent="0.25">
      <c r="A2146" s="218" t="str">
        <f t="shared" si="641"/>
        <v/>
      </c>
      <c r="B2146" s="216" t="str">
        <f t="shared" si="642"/>
        <v/>
      </c>
      <c r="C2146" s="217"/>
      <c r="D2146" s="218" t="str">
        <f t="shared" si="643"/>
        <v/>
      </c>
      <c r="E2146" s="219"/>
      <c r="F2146" s="220">
        <f t="shared" si="644"/>
        <v>0</v>
      </c>
      <c r="G2146" s="280">
        <f t="shared" si="645"/>
        <v>0</v>
      </c>
    </row>
    <row r="2147" spans="1:123" ht="24" customHeight="1" x14ac:dyDescent="0.25">
      <c r="A2147" s="284"/>
      <c r="B2147" s="94"/>
      <c r="D2147" s="94"/>
      <c r="E2147" s="95"/>
      <c r="F2147" s="267" t="s">
        <v>33</v>
      </c>
      <c r="G2147" s="282">
        <f>SUBTOTAL(9,G2138:G2146)</f>
        <v>0</v>
      </c>
    </row>
    <row r="2148" spans="1:123" ht="24" customHeight="1" x14ac:dyDescent="0.25">
      <c r="A2148" s="285"/>
      <c r="B2148" s="94"/>
      <c r="D2148" s="94"/>
      <c r="E2148" s="95"/>
      <c r="G2148" s="283"/>
    </row>
    <row r="2149" spans="1:123" ht="24" customHeight="1" x14ac:dyDescent="0.25">
      <c r="A2149" s="286" t="str">
        <f>B2107</f>
        <v>8.4.1</v>
      </c>
      <c r="B2149" s="287" t="str">
        <f>C2107</f>
        <v>De hormigón armado</v>
      </c>
      <c r="C2149" s="101"/>
      <c r="D2149" s="101" t="s">
        <v>34</v>
      </c>
      <c r="E2149" s="102"/>
      <c r="F2149" s="289" t="s">
        <v>35</v>
      </c>
      <c r="G2149" s="288">
        <f>SUBTOTAL(9,G2112:G2148)</f>
        <v>0</v>
      </c>
    </row>
    <row r="2151" spans="1:123" ht="24" customHeight="1" x14ac:dyDescent="0.25">
      <c r="A2151" s="268" t="s">
        <v>37</v>
      </c>
      <c r="B2151" s="269"/>
      <c r="C2151" s="269"/>
      <c r="D2151" s="269"/>
      <c r="E2151" s="269"/>
      <c r="F2151" s="269"/>
      <c r="G2151" s="270"/>
    </row>
    <row r="2152" spans="1:123" ht="24" customHeight="1" x14ac:dyDescent="0.25">
      <c r="A2152" s="271" t="s">
        <v>602</v>
      </c>
      <c r="B2152" s="90" t="str">
        <f>Comitente</f>
        <v>SUBSECRETARIA DE ARQUITECTURA</v>
      </c>
      <c r="C2152" s="86"/>
      <c r="D2152" s="91"/>
      <c r="E2152" s="91"/>
      <c r="F2152" s="92"/>
      <c r="G2152" s="272"/>
    </row>
    <row r="2153" spans="1:123" ht="24" customHeight="1" x14ac:dyDescent="0.25">
      <c r="A2153" s="271" t="s">
        <v>603</v>
      </c>
      <c r="B2153" s="90">
        <f>Contratista</f>
        <v>0</v>
      </c>
      <c r="C2153" s="87"/>
      <c r="D2153" s="87"/>
      <c r="E2153" s="87"/>
      <c r="F2153" s="93"/>
      <c r="G2153" s="273"/>
    </row>
    <row r="2154" spans="1:123" ht="24" customHeight="1" x14ac:dyDescent="0.25">
      <c r="A2154" s="271" t="s">
        <v>24</v>
      </c>
      <c r="B2154" s="90" t="str">
        <f>Obra</f>
        <v>PERFORACION DE POZO DE AGUA Y CONST. DE SALA DE BOMBA ESC. AGROIND. 25 DE MAYO</v>
      </c>
      <c r="C2154" s="87"/>
      <c r="D2154" s="87"/>
      <c r="E2154" s="87"/>
      <c r="F2154" s="93" t="s">
        <v>38</v>
      </c>
      <c r="G2154" s="274">
        <f>Fecha_Base</f>
        <v>0</v>
      </c>
    </row>
    <row r="2155" spans="1:123" ht="24" customHeight="1" x14ac:dyDescent="0.25">
      <c r="A2155" s="275" t="s">
        <v>601</v>
      </c>
      <c r="B2155" s="88" t="str">
        <f>Ubicación</f>
        <v>Calle San Martin s/n - 25 de Mayo</v>
      </c>
      <c r="C2155" s="88"/>
      <c r="D2155" s="94"/>
      <c r="E2155" s="95"/>
      <c r="G2155" s="276"/>
    </row>
    <row r="2156" spans="1:123" ht="24" customHeight="1" x14ac:dyDescent="0.25">
      <c r="A2156" s="275" t="s">
        <v>39</v>
      </c>
      <c r="B2156" s="97">
        <f>IFERROR(VALUE(LEFT(B2157,FIND(".",B2157)-1)),"")</f>
        <v>8</v>
      </c>
      <c r="C2156" s="89" t="str">
        <f>IFERROR(VLOOKUP(B2156,Tabla_CyP,2,FALSE),"")</f>
        <v/>
      </c>
      <c r="E2156" s="95"/>
      <c r="G2156" s="276"/>
    </row>
    <row r="2157" spans="1:123" ht="24" customHeight="1" x14ac:dyDescent="0.25">
      <c r="A2157" s="275" t="s">
        <v>25</v>
      </c>
      <c r="B2157" s="98" t="str">
        <f>IFERROR(VLOOKUP(COUNTIF($A$1:A2157,"ANALISIS DE PRECIOS"),Tabla_NumeroItem,2,FALSE),"")</f>
        <v>8.5.1</v>
      </c>
      <c r="C2157" s="89" t="str">
        <f>IFERROR(VLOOKUP(B2157,Tabla_CyP,2,FALSE),"")</f>
        <v>De hormigón</v>
      </c>
      <c r="D2157" s="94"/>
      <c r="E2157" s="95"/>
      <c r="F2157" s="93" t="s">
        <v>26</v>
      </c>
      <c r="G2157" s="277" t="str">
        <f>IFERROR(VLOOKUP(B2157,Tabla_CyP,4,FALSE),"")</f>
        <v>m2</v>
      </c>
    </row>
    <row r="2158" spans="1:123" ht="24" customHeight="1" x14ac:dyDescent="0.25">
      <c r="A2158" s="275"/>
      <c r="B2158" s="88"/>
      <c r="D2158" s="94"/>
      <c r="E2158" s="95"/>
      <c r="G2158" s="276"/>
    </row>
    <row r="2159" spans="1:123" ht="24" customHeight="1" x14ac:dyDescent="0.25">
      <c r="A2159" s="338" t="s">
        <v>507</v>
      </c>
      <c r="B2159" s="339"/>
      <c r="C2159" s="340" t="s">
        <v>0</v>
      </c>
      <c r="D2159" s="340" t="s">
        <v>27</v>
      </c>
      <c r="E2159" s="342" t="s">
        <v>28</v>
      </c>
      <c r="F2159" s="344" t="s">
        <v>29</v>
      </c>
      <c r="G2159" s="344" t="s">
        <v>30</v>
      </c>
    </row>
    <row r="2160" spans="1:123" s="94" customFormat="1" ht="24" customHeight="1" x14ac:dyDescent="0.25">
      <c r="A2160" s="99" t="s">
        <v>508</v>
      </c>
      <c r="B2160" s="99" t="s">
        <v>509</v>
      </c>
      <c r="C2160" s="341"/>
      <c r="D2160" s="341"/>
      <c r="E2160" s="343"/>
      <c r="F2160" s="345"/>
      <c r="G2160" s="345"/>
      <c r="H2160" s="224"/>
      <c r="I2160" s="224"/>
      <c r="J2160" s="224"/>
      <c r="K2160" s="224"/>
      <c r="L2160" s="224"/>
      <c r="M2160" s="224"/>
      <c r="N2160" s="224"/>
      <c r="O2160" s="224"/>
      <c r="P2160" s="224"/>
      <c r="Q2160" s="224"/>
      <c r="R2160" s="224"/>
      <c r="S2160" s="224"/>
      <c r="T2160" s="224"/>
      <c r="U2160" s="224"/>
      <c r="V2160" s="224"/>
      <c r="W2160" s="224"/>
      <c r="X2160" s="224"/>
      <c r="Y2160" s="224"/>
      <c r="Z2160" s="224"/>
      <c r="AA2160" s="224"/>
      <c r="AB2160" s="224"/>
      <c r="AC2160" s="224"/>
      <c r="AD2160" s="224"/>
      <c r="AE2160" s="224"/>
      <c r="AF2160" s="224"/>
      <c r="AG2160" s="224"/>
      <c r="AH2160" s="224"/>
      <c r="AI2160" s="224"/>
      <c r="AJ2160" s="224"/>
      <c r="AK2160" s="224"/>
      <c r="AL2160" s="224"/>
      <c r="AM2160" s="224"/>
      <c r="AN2160" s="224"/>
      <c r="AO2160" s="224"/>
      <c r="AP2160" s="224"/>
      <c r="AQ2160" s="224"/>
      <c r="AR2160" s="224"/>
      <c r="AS2160" s="224"/>
      <c r="AT2160" s="224"/>
      <c r="AU2160" s="224"/>
      <c r="AV2160" s="224"/>
      <c r="AW2160" s="224"/>
      <c r="AX2160" s="224"/>
      <c r="AY2160" s="224"/>
      <c r="AZ2160" s="224"/>
      <c r="BA2160" s="224"/>
      <c r="BB2160" s="224"/>
      <c r="BC2160" s="224"/>
      <c r="BD2160" s="224"/>
      <c r="BE2160" s="224"/>
      <c r="BF2160" s="224"/>
      <c r="BG2160" s="224"/>
      <c r="BH2160" s="224"/>
      <c r="BI2160" s="224"/>
      <c r="BJ2160" s="224"/>
      <c r="BK2160" s="224"/>
      <c r="BL2160" s="224"/>
      <c r="BM2160" s="224"/>
      <c r="BN2160" s="224"/>
      <c r="BO2160" s="224"/>
      <c r="BP2160" s="224"/>
      <c r="BQ2160" s="224"/>
      <c r="BR2160" s="224"/>
      <c r="BS2160" s="224"/>
      <c r="BT2160" s="224"/>
      <c r="BU2160" s="224"/>
      <c r="BV2160" s="224"/>
      <c r="BW2160" s="224"/>
      <c r="BX2160" s="224"/>
      <c r="BY2160" s="224"/>
      <c r="BZ2160" s="224"/>
      <c r="CA2160" s="224"/>
      <c r="CB2160" s="224"/>
      <c r="CC2160" s="224"/>
      <c r="CD2160" s="224"/>
      <c r="CE2160" s="224"/>
      <c r="CF2160" s="224"/>
      <c r="CG2160" s="224"/>
      <c r="CH2160" s="224"/>
      <c r="CI2160" s="224"/>
      <c r="CJ2160" s="224"/>
      <c r="CK2160" s="224"/>
      <c r="CL2160" s="224"/>
      <c r="CM2160" s="224"/>
      <c r="CN2160" s="224"/>
      <c r="CO2160" s="224"/>
      <c r="CP2160" s="224"/>
      <c r="CQ2160" s="224"/>
      <c r="CR2160" s="224"/>
      <c r="CS2160" s="224"/>
      <c r="CT2160" s="224"/>
      <c r="CU2160" s="224"/>
      <c r="CV2160" s="224"/>
      <c r="CW2160" s="224"/>
      <c r="CX2160" s="224"/>
      <c r="CY2160" s="224"/>
      <c r="CZ2160" s="224"/>
      <c r="DA2160" s="224"/>
      <c r="DB2160" s="224"/>
      <c r="DC2160" s="224"/>
      <c r="DD2160" s="224"/>
      <c r="DE2160" s="224"/>
      <c r="DF2160" s="224"/>
      <c r="DG2160" s="224"/>
      <c r="DH2160" s="224"/>
      <c r="DI2160" s="224"/>
      <c r="DJ2160" s="224"/>
      <c r="DK2160" s="224"/>
      <c r="DL2160" s="224"/>
      <c r="DM2160" s="224"/>
      <c r="DN2160" s="224"/>
      <c r="DO2160" s="224"/>
      <c r="DP2160" s="224"/>
      <c r="DQ2160" s="224"/>
      <c r="DR2160" s="224"/>
      <c r="DS2160" s="224"/>
    </row>
    <row r="2161" spans="1:7" ht="24" customHeight="1" x14ac:dyDescent="0.25">
      <c r="A2161" s="278"/>
      <c r="B2161" s="100"/>
      <c r="C2161" s="137" t="s">
        <v>604</v>
      </c>
      <c r="D2161" s="101"/>
      <c r="E2161" s="102"/>
      <c r="F2161" s="103"/>
      <c r="G2161" s="279"/>
    </row>
    <row r="2162" spans="1:7" s="223" customFormat="1" ht="24" customHeight="1" x14ac:dyDescent="0.25">
      <c r="A2162" s="218" t="str">
        <f t="shared" ref="A2162:A2175" si="646">IFERROR(VLOOKUP(C2162,Tabla_Insumos,4,FALSE),"")</f>
        <v/>
      </c>
      <c r="B2162" s="216" t="str">
        <f>IFERROR(VLOOKUP(C2162,Tabla_Insumos,5,FALSE),"")</f>
        <v/>
      </c>
      <c r="C2162" s="217"/>
      <c r="D2162" s="218" t="str">
        <f t="shared" ref="D2162:D2175" si="647">IFERROR(VLOOKUP(C2162,Tabla_Insumos,2,FALSE),"")</f>
        <v/>
      </c>
      <c r="E2162" s="219"/>
      <c r="F2162" s="220">
        <f t="shared" ref="F2162:F2175" si="648">IFERROR(VLOOKUP(C2162,Tabla_Insumos,3,FALSE),0)</f>
        <v>0</v>
      </c>
      <c r="G2162" s="280">
        <f>ROUND(E2162*F2162,2)</f>
        <v>0</v>
      </c>
    </row>
    <row r="2163" spans="1:7" s="223" customFormat="1" ht="24" customHeight="1" x14ac:dyDescent="0.25">
      <c r="A2163" s="218" t="str">
        <f t="shared" si="646"/>
        <v/>
      </c>
      <c r="B2163" s="216" t="str">
        <f t="shared" ref="B2163:B2175" si="649">IFERROR(VLOOKUP(C2163,Tabla_Insumos,5,FALSE),"")</f>
        <v/>
      </c>
      <c r="C2163" s="217"/>
      <c r="D2163" s="218" t="str">
        <f t="shared" si="647"/>
        <v/>
      </c>
      <c r="E2163" s="219"/>
      <c r="F2163" s="220">
        <f t="shared" si="648"/>
        <v>0</v>
      </c>
      <c r="G2163" s="280">
        <f t="shared" ref="G2163:G2175" si="650">ROUND(E2163*F2163,2)</f>
        <v>0</v>
      </c>
    </row>
    <row r="2164" spans="1:7" s="223" customFormat="1" ht="24" customHeight="1" x14ac:dyDescent="0.25">
      <c r="A2164" s="218" t="str">
        <f t="shared" si="646"/>
        <v/>
      </c>
      <c r="B2164" s="216" t="str">
        <f t="shared" si="649"/>
        <v/>
      </c>
      <c r="C2164" s="217"/>
      <c r="D2164" s="218" t="str">
        <f t="shared" si="647"/>
        <v/>
      </c>
      <c r="E2164" s="219"/>
      <c r="F2164" s="220">
        <f t="shared" si="648"/>
        <v>0</v>
      </c>
      <c r="G2164" s="280">
        <f t="shared" si="650"/>
        <v>0</v>
      </c>
    </row>
    <row r="2165" spans="1:7" s="223" customFormat="1" ht="24" customHeight="1" x14ac:dyDescent="0.25">
      <c r="A2165" s="218" t="str">
        <f t="shared" si="646"/>
        <v/>
      </c>
      <c r="B2165" s="216" t="str">
        <f t="shared" si="649"/>
        <v/>
      </c>
      <c r="C2165" s="217"/>
      <c r="D2165" s="218" t="str">
        <f t="shared" si="647"/>
        <v/>
      </c>
      <c r="E2165" s="219"/>
      <c r="F2165" s="220">
        <f t="shared" si="648"/>
        <v>0</v>
      </c>
      <c r="G2165" s="280">
        <f t="shared" si="650"/>
        <v>0</v>
      </c>
    </row>
    <row r="2166" spans="1:7" s="223" customFormat="1" ht="24" customHeight="1" x14ac:dyDescent="0.25">
      <c r="A2166" s="218" t="str">
        <f t="shared" si="646"/>
        <v/>
      </c>
      <c r="B2166" s="216" t="str">
        <f t="shared" si="649"/>
        <v/>
      </c>
      <c r="C2166" s="217"/>
      <c r="D2166" s="218" t="str">
        <f t="shared" si="647"/>
        <v/>
      </c>
      <c r="E2166" s="219"/>
      <c r="F2166" s="220">
        <f t="shared" si="648"/>
        <v>0</v>
      </c>
      <c r="G2166" s="280">
        <f t="shared" si="650"/>
        <v>0</v>
      </c>
    </row>
    <row r="2167" spans="1:7" s="223" customFormat="1" ht="24" customHeight="1" x14ac:dyDescent="0.25">
      <c r="A2167" s="218" t="str">
        <f t="shared" si="646"/>
        <v/>
      </c>
      <c r="B2167" s="216" t="str">
        <f t="shared" si="649"/>
        <v/>
      </c>
      <c r="C2167" s="217"/>
      <c r="D2167" s="218" t="str">
        <f t="shared" si="647"/>
        <v/>
      </c>
      <c r="E2167" s="219"/>
      <c r="F2167" s="220">
        <f t="shared" si="648"/>
        <v>0</v>
      </c>
      <c r="G2167" s="280">
        <f t="shared" si="650"/>
        <v>0</v>
      </c>
    </row>
    <row r="2168" spans="1:7" s="223" customFormat="1" ht="24" customHeight="1" x14ac:dyDescent="0.25">
      <c r="A2168" s="218" t="str">
        <f t="shared" si="646"/>
        <v/>
      </c>
      <c r="B2168" s="216" t="str">
        <f t="shared" si="649"/>
        <v/>
      </c>
      <c r="C2168" s="217"/>
      <c r="D2168" s="218" t="str">
        <f t="shared" si="647"/>
        <v/>
      </c>
      <c r="E2168" s="219"/>
      <c r="F2168" s="220">
        <f t="shared" si="648"/>
        <v>0</v>
      </c>
      <c r="G2168" s="280">
        <f t="shared" si="650"/>
        <v>0</v>
      </c>
    </row>
    <row r="2169" spans="1:7" s="223" customFormat="1" ht="24" customHeight="1" x14ac:dyDescent="0.25">
      <c r="A2169" s="218" t="str">
        <f t="shared" si="646"/>
        <v/>
      </c>
      <c r="B2169" s="216" t="str">
        <f t="shared" si="649"/>
        <v/>
      </c>
      <c r="C2169" s="217"/>
      <c r="D2169" s="218" t="str">
        <f t="shared" si="647"/>
        <v/>
      </c>
      <c r="E2169" s="219"/>
      <c r="F2169" s="220">
        <f t="shared" si="648"/>
        <v>0</v>
      </c>
      <c r="G2169" s="280">
        <f t="shared" si="650"/>
        <v>0</v>
      </c>
    </row>
    <row r="2170" spans="1:7" s="223" customFormat="1" ht="24" customHeight="1" x14ac:dyDescent="0.25">
      <c r="A2170" s="218" t="str">
        <f t="shared" si="646"/>
        <v/>
      </c>
      <c r="B2170" s="216" t="str">
        <f t="shared" si="649"/>
        <v/>
      </c>
      <c r="C2170" s="217"/>
      <c r="D2170" s="218" t="str">
        <f t="shared" si="647"/>
        <v/>
      </c>
      <c r="E2170" s="219"/>
      <c r="F2170" s="220">
        <f t="shared" si="648"/>
        <v>0</v>
      </c>
      <c r="G2170" s="280">
        <f t="shared" si="650"/>
        <v>0</v>
      </c>
    </row>
    <row r="2171" spans="1:7" s="223" customFormat="1" ht="24" customHeight="1" x14ac:dyDescent="0.25">
      <c r="A2171" s="218" t="str">
        <f t="shared" si="646"/>
        <v/>
      </c>
      <c r="B2171" s="216" t="str">
        <f t="shared" si="649"/>
        <v/>
      </c>
      <c r="C2171" s="217"/>
      <c r="D2171" s="218" t="str">
        <f t="shared" si="647"/>
        <v/>
      </c>
      <c r="E2171" s="219"/>
      <c r="F2171" s="220">
        <f t="shared" si="648"/>
        <v>0</v>
      </c>
      <c r="G2171" s="280">
        <f t="shared" si="650"/>
        <v>0</v>
      </c>
    </row>
    <row r="2172" spans="1:7" s="223" customFormat="1" ht="24" customHeight="1" x14ac:dyDescent="0.25">
      <c r="A2172" s="218" t="str">
        <f t="shared" si="646"/>
        <v/>
      </c>
      <c r="B2172" s="216" t="str">
        <f t="shared" si="649"/>
        <v/>
      </c>
      <c r="C2172" s="217"/>
      <c r="D2172" s="218" t="str">
        <f t="shared" si="647"/>
        <v/>
      </c>
      <c r="E2172" s="219"/>
      <c r="F2172" s="220">
        <f t="shared" si="648"/>
        <v>0</v>
      </c>
      <c r="G2172" s="280">
        <f t="shared" si="650"/>
        <v>0</v>
      </c>
    </row>
    <row r="2173" spans="1:7" s="223" customFormat="1" ht="24" customHeight="1" x14ac:dyDescent="0.25">
      <c r="A2173" s="218" t="str">
        <f t="shared" si="646"/>
        <v/>
      </c>
      <c r="B2173" s="216" t="str">
        <f t="shared" si="649"/>
        <v/>
      </c>
      <c r="C2173" s="217"/>
      <c r="D2173" s="218" t="str">
        <f t="shared" si="647"/>
        <v/>
      </c>
      <c r="E2173" s="219"/>
      <c r="F2173" s="220">
        <f t="shared" si="648"/>
        <v>0</v>
      </c>
      <c r="G2173" s="280">
        <f t="shared" si="650"/>
        <v>0</v>
      </c>
    </row>
    <row r="2174" spans="1:7" s="223" customFormat="1" ht="24" customHeight="1" x14ac:dyDescent="0.25">
      <c r="A2174" s="218" t="str">
        <f t="shared" si="646"/>
        <v/>
      </c>
      <c r="B2174" s="216" t="str">
        <f t="shared" si="649"/>
        <v/>
      </c>
      <c r="C2174" s="217"/>
      <c r="D2174" s="218" t="str">
        <f t="shared" si="647"/>
        <v/>
      </c>
      <c r="E2174" s="219"/>
      <c r="F2174" s="220">
        <f t="shared" si="648"/>
        <v>0</v>
      </c>
      <c r="G2174" s="280">
        <f t="shared" si="650"/>
        <v>0</v>
      </c>
    </row>
    <row r="2175" spans="1:7" s="223" customFormat="1" ht="24" customHeight="1" x14ac:dyDescent="0.25">
      <c r="A2175" s="218" t="str">
        <f t="shared" si="646"/>
        <v/>
      </c>
      <c r="B2175" s="216" t="str">
        <f t="shared" si="649"/>
        <v/>
      </c>
      <c r="C2175" s="217"/>
      <c r="D2175" s="218" t="str">
        <f t="shared" si="647"/>
        <v/>
      </c>
      <c r="E2175" s="219"/>
      <c r="F2175" s="221">
        <f t="shared" si="648"/>
        <v>0</v>
      </c>
      <c r="G2175" s="280">
        <f t="shared" si="650"/>
        <v>0</v>
      </c>
    </row>
    <row r="2176" spans="1:7" ht="24" customHeight="1" x14ac:dyDescent="0.25">
      <c r="A2176" s="281"/>
      <c r="D2176" s="94"/>
      <c r="E2176" s="95"/>
      <c r="F2176" s="267" t="s">
        <v>31</v>
      </c>
      <c r="G2176" s="282">
        <f>SUBTOTAL(9,G2162:G2175)</f>
        <v>0</v>
      </c>
    </row>
    <row r="2177" spans="1:7" ht="24" customHeight="1" x14ac:dyDescent="0.25">
      <c r="A2177" s="281"/>
      <c r="C2177" s="104" t="s">
        <v>605</v>
      </c>
      <c r="D2177" s="94"/>
      <c r="E2177" s="95"/>
      <c r="G2177" s="283"/>
    </row>
    <row r="2178" spans="1:7" s="223" customFormat="1" ht="24" customHeight="1" x14ac:dyDescent="0.25">
      <c r="A2178" s="218" t="str">
        <f t="shared" ref="A2178:A2185" si="651">IFERROR(VLOOKUP(C2178,Tabla_Insumos,4,FALSE),"")</f>
        <v/>
      </c>
      <c r="B2178" s="216">
        <f t="shared" ref="B2178:B2185" si="652">IFERROR(VLOOKUP(A2178,Tabla_Indices,5,FALSE),"")</f>
        <v>0</v>
      </c>
      <c r="C2178" s="217"/>
      <c r="D2178" s="218" t="str">
        <f t="shared" ref="D2178:D2185" si="653">IFERROR(VLOOKUP(C2178,Tabla_Insumos,2,FALSE),"")</f>
        <v/>
      </c>
      <c r="E2178" s="219"/>
      <c r="F2178" s="222">
        <f t="shared" ref="F2178:F2185" si="654">IFERROR(VLOOKUP(C2178,Tabla_Insumos,3,FALSE),0)</f>
        <v>0</v>
      </c>
      <c r="G2178" s="280">
        <f>ROUND(E2178*F2178,2)</f>
        <v>0</v>
      </c>
    </row>
    <row r="2179" spans="1:7" s="223" customFormat="1" ht="24" customHeight="1" x14ac:dyDescent="0.25">
      <c r="A2179" s="218" t="str">
        <f t="shared" si="651"/>
        <v/>
      </c>
      <c r="B2179" s="216">
        <f t="shared" si="652"/>
        <v>0</v>
      </c>
      <c r="C2179" s="217"/>
      <c r="D2179" s="218" t="str">
        <f t="shared" si="653"/>
        <v/>
      </c>
      <c r="E2179" s="219"/>
      <c r="F2179" s="222">
        <f t="shared" si="654"/>
        <v>0</v>
      </c>
      <c r="G2179" s="280">
        <f>ROUND(E2179*F2179,2)</f>
        <v>0</v>
      </c>
    </row>
    <row r="2180" spans="1:7" s="223" customFormat="1" ht="24" customHeight="1" x14ac:dyDescent="0.25">
      <c r="A2180" s="218" t="str">
        <f t="shared" si="651"/>
        <v/>
      </c>
      <c r="B2180" s="216">
        <f t="shared" si="652"/>
        <v>0</v>
      </c>
      <c r="C2180" s="217"/>
      <c r="D2180" s="218" t="str">
        <f t="shared" si="653"/>
        <v/>
      </c>
      <c r="E2180" s="219"/>
      <c r="F2180" s="222">
        <f t="shared" si="654"/>
        <v>0</v>
      </c>
      <c r="G2180" s="280">
        <f t="shared" ref="G2180:G2185" si="655">ROUND(E2180*F2180,2)</f>
        <v>0</v>
      </c>
    </row>
    <row r="2181" spans="1:7" s="223" customFormat="1" ht="24" customHeight="1" x14ac:dyDescent="0.25">
      <c r="A2181" s="218" t="str">
        <f t="shared" si="651"/>
        <v/>
      </c>
      <c r="B2181" s="216">
        <f t="shared" si="652"/>
        <v>0</v>
      </c>
      <c r="C2181" s="217"/>
      <c r="D2181" s="218" t="str">
        <f t="shared" si="653"/>
        <v/>
      </c>
      <c r="E2181" s="219"/>
      <c r="F2181" s="222">
        <f t="shared" si="654"/>
        <v>0</v>
      </c>
      <c r="G2181" s="280">
        <f t="shared" si="655"/>
        <v>0</v>
      </c>
    </row>
    <row r="2182" spans="1:7" s="223" customFormat="1" ht="24" customHeight="1" x14ac:dyDescent="0.25">
      <c r="A2182" s="218" t="str">
        <f t="shared" si="651"/>
        <v/>
      </c>
      <c r="B2182" s="216">
        <f t="shared" si="652"/>
        <v>0</v>
      </c>
      <c r="C2182" s="217"/>
      <c r="D2182" s="218" t="str">
        <f t="shared" si="653"/>
        <v/>
      </c>
      <c r="E2182" s="219"/>
      <c r="F2182" s="220">
        <f t="shared" si="654"/>
        <v>0</v>
      </c>
      <c r="G2182" s="280">
        <f t="shared" si="655"/>
        <v>0</v>
      </c>
    </row>
    <row r="2183" spans="1:7" s="223" customFormat="1" ht="24" customHeight="1" x14ac:dyDescent="0.25">
      <c r="A2183" s="218" t="str">
        <f t="shared" si="651"/>
        <v/>
      </c>
      <c r="B2183" s="216">
        <f t="shared" si="652"/>
        <v>0</v>
      </c>
      <c r="C2183" s="217"/>
      <c r="D2183" s="218" t="str">
        <f t="shared" si="653"/>
        <v/>
      </c>
      <c r="E2183" s="219"/>
      <c r="F2183" s="220">
        <f t="shared" si="654"/>
        <v>0</v>
      </c>
      <c r="G2183" s="280">
        <f t="shared" si="655"/>
        <v>0</v>
      </c>
    </row>
    <row r="2184" spans="1:7" s="223" customFormat="1" ht="24" customHeight="1" x14ac:dyDescent="0.25">
      <c r="A2184" s="218" t="str">
        <f t="shared" si="651"/>
        <v/>
      </c>
      <c r="B2184" s="216">
        <f t="shared" si="652"/>
        <v>0</v>
      </c>
      <c r="C2184" s="217"/>
      <c r="D2184" s="218" t="str">
        <f t="shared" si="653"/>
        <v/>
      </c>
      <c r="E2184" s="219"/>
      <c r="F2184" s="220">
        <f t="shared" si="654"/>
        <v>0</v>
      </c>
      <c r="G2184" s="280">
        <f t="shared" si="655"/>
        <v>0</v>
      </c>
    </row>
    <row r="2185" spans="1:7" s="223" customFormat="1" ht="24" customHeight="1" x14ac:dyDescent="0.25">
      <c r="A2185" s="218" t="str">
        <f t="shared" si="651"/>
        <v/>
      </c>
      <c r="B2185" s="216">
        <f t="shared" si="652"/>
        <v>0</v>
      </c>
      <c r="C2185" s="217"/>
      <c r="D2185" s="218" t="str">
        <f t="shared" si="653"/>
        <v/>
      </c>
      <c r="E2185" s="219"/>
      <c r="F2185" s="220">
        <f t="shared" si="654"/>
        <v>0</v>
      </c>
      <c r="G2185" s="280">
        <f t="shared" si="655"/>
        <v>0</v>
      </c>
    </row>
    <row r="2186" spans="1:7" ht="24" customHeight="1" x14ac:dyDescent="0.25">
      <c r="A2186" s="281"/>
      <c r="D2186" s="94"/>
      <c r="E2186" s="95"/>
      <c r="F2186" s="267" t="s">
        <v>32</v>
      </c>
      <c r="G2186" s="282">
        <f>SUBTOTAL(9,G2178:G2185)</f>
        <v>0</v>
      </c>
    </row>
    <row r="2187" spans="1:7" ht="24" customHeight="1" x14ac:dyDescent="0.25">
      <c r="A2187" s="281"/>
      <c r="C2187" s="104" t="s">
        <v>606</v>
      </c>
      <c r="D2187" s="94"/>
      <c r="E2187" s="95"/>
      <c r="G2187" s="283"/>
    </row>
    <row r="2188" spans="1:7" s="223" customFormat="1" ht="24" customHeight="1" x14ac:dyDescent="0.25">
      <c r="A2188" s="218" t="str">
        <f t="shared" ref="A2188:A2196" si="656">IFERROR(VLOOKUP(C2188,Tabla_Insumos,4,FALSE),"")</f>
        <v/>
      </c>
      <c r="B2188" s="216" t="str">
        <f t="shared" ref="B2188:B2196" si="657">IFERROR(VLOOKUP(C2188,Tabla_Insumos,5,FALSE),"")</f>
        <v/>
      </c>
      <c r="C2188" s="217"/>
      <c r="D2188" s="218" t="str">
        <f t="shared" ref="D2188:D2196" si="658">IFERROR(VLOOKUP(C2188,Tabla_Insumos,2,FALSE),"")</f>
        <v/>
      </c>
      <c r="E2188" s="219"/>
      <c r="F2188" s="220">
        <f t="shared" ref="F2188:F2196" si="659">IFERROR(VLOOKUP(C2188,Tabla_Insumos,3,FALSE),0)</f>
        <v>0</v>
      </c>
      <c r="G2188" s="280">
        <f t="shared" ref="G2188:G2196" si="660">ROUND(E2188*F2188,2)</f>
        <v>0</v>
      </c>
    </row>
    <row r="2189" spans="1:7" s="223" customFormat="1" ht="24" customHeight="1" x14ac:dyDescent="0.25">
      <c r="A2189" s="218" t="str">
        <f t="shared" si="656"/>
        <v/>
      </c>
      <c r="B2189" s="216" t="str">
        <f t="shared" si="657"/>
        <v/>
      </c>
      <c r="C2189" s="217"/>
      <c r="D2189" s="218" t="str">
        <f t="shared" si="658"/>
        <v/>
      </c>
      <c r="E2189" s="219"/>
      <c r="F2189" s="220">
        <f t="shared" si="659"/>
        <v>0</v>
      </c>
      <c r="G2189" s="280">
        <f t="shared" si="660"/>
        <v>0</v>
      </c>
    </row>
    <row r="2190" spans="1:7" s="223" customFormat="1" ht="24" customHeight="1" x14ac:dyDescent="0.25">
      <c r="A2190" s="218" t="str">
        <f t="shared" si="656"/>
        <v/>
      </c>
      <c r="B2190" s="216" t="str">
        <f t="shared" si="657"/>
        <v/>
      </c>
      <c r="C2190" s="217"/>
      <c r="D2190" s="218" t="str">
        <f t="shared" si="658"/>
        <v/>
      </c>
      <c r="E2190" s="219"/>
      <c r="F2190" s="220">
        <f t="shared" si="659"/>
        <v>0</v>
      </c>
      <c r="G2190" s="280">
        <f t="shared" si="660"/>
        <v>0</v>
      </c>
    </row>
    <row r="2191" spans="1:7" s="223" customFormat="1" ht="24" customHeight="1" x14ac:dyDescent="0.25">
      <c r="A2191" s="218" t="str">
        <f t="shared" si="656"/>
        <v/>
      </c>
      <c r="B2191" s="216" t="str">
        <f t="shared" si="657"/>
        <v/>
      </c>
      <c r="C2191" s="217"/>
      <c r="D2191" s="218" t="str">
        <f t="shared" si="658"/>
        <v/>
      </c>
      <c r="E2191" s="219"/>
      <c r="F2191" s="220">
        <f t="shared" si="659"/>
        <v>0</v>
      </c>
      <c r="G2191" s="280">
        <f t="shared" si="660"/>
        <v>0</v>
      </c>
    </row>
    <row r="2192" spans="1:7" s="223" customFormat="1" ht="24" customHeight="1" x14ac:dyDescent="0.25">
      <c r="A2192" s="218" t="str">
        <f t="shared" si="656"/>
        <v/>
      </c>
      <c r="B2192" s="216" t="str">
        <f t="shared" si="657"/>
        <v/>
      </c>
      <c r="C2192" s="217"/>
      <c r="D2192" s="218" t="str">
        <f t="shared" si="658"/>
        <v/>
      </c>
      <c r="E2192" s="219"/>
      <c r="F2192" s="220">
        <f t="shared" si="659"/>
        <v>0</v>
      </c>
      <c r="G2192" s="280">
        <f t="shared" si="660"/>
        <v>0</v>
      </c>
    </row>
    <row r="2193" spans="1:7" s="223" customFormat="1" ht="24" customHeight="1" x14ac:dyDescent="0.25">
      <c r="A2193" s="218" t="str">
        <f t="shared" si="656"/>
        <v/>
      </c>
      <c r="B2193" s="216" t="str">
        <f t="shared" si="657"/>
        <v/>
      </c>
      <c r="C2193" s="217"/>
      <c r="D2193" s="218" t="str">
        <f t="shared" si="658"/>
        <v/>
      </c>
      <c r="E2193" s="219"/>
      <c r="F2193" s="220">
        <f t="shared" si="659"/>
        <v>0</v>
      </c>
      <c r="G2193" s="280">
        <f t="shared" si="660"/>
        <v>0</v>
      </c>
    </row>
    <row r="2194" spans="1:7" s="223" customFormat="1" ht="24" customHeight="1" x14ac:dyDescent="0.25">
      <c r="A2194" s="218" t="str">
        <f t="shared" si="656"/>
        <v/>
      </c>
      <c r="B2194" s="216" t="str">
        <f t="shared" si="657"/>
        <v/>
      </c>
      <c r="C2194" s="217"/>
      <c r="D2194" s="218" t="str">
        <f t="shared" si="658"/>
        <v/>
      </c>
      <c r="E2194" s="219"/>
      <c r="F2194" s="220">
        <f t="shared" si="659"/>
        <v>0</v>
      </c>
      <c r="G2194" s="280">
        <f t="shared" si="660"/>
        <v>0</v>
      </c>
    </row>
    <row r="2195" spans="1:7" s="223" customFormat="1" ht="24" customHeight="1" x14ac:dyDescent="0.25">
      <c r="A2195" s="218" t="str">
        <f t="shared" si="656"/>
        <v/>
      </c>
      <c r="B2195" s="216" t="str">
        <f t="shared" si="657"/>
        <v/>
      </c>
      <c r="C2195" s="217"/>
      <c r="D2195" s="218" t="str">
        <f t="shared" si="658"/>
        <v/>
      </c>
      <c r="E2195" s="219"/>
      <c r="F2195" s="220">
        <f t="shared" si="659"/>
        <v>0</v>
      </c>
      <c r="G2195" s="280">
        <f t="shared" si="660"/>
        <v>0</v>
      </c>
    </row>
    <row r="2196" spans="1:7" s="223" customFormat="1" ht="24" customHeight="1" x14ac:dyDescent="0.25">
      <c r="A2196" s="218" t="str">
        <f t="shared" si="656"/>
        <v/>
      </c>
      <c r="B2196" s="216" t="str">
        <f t="shared" si="657"/>
        <v/>
      </c>
      <c r="C2196" s="217"/>
      <c r="D2196" s="218" t="str">
        <f t="shared" si="658"/>
        <v/>
      </c>
      <c r="E2196" s="219"/>
      <c r="F2196" s="220">
        <f t="shared" si="659"/>
        <v>0</v>
      </c>
      <c r="G2196" s="280">
        <f t="shared" si="660"/>
        <v>0</v>
      </c>
    </row>
    <row r="2197" spans="1:7" ht="24" customHeight="1" x14ac:dyDescent="0.25">
      <c r="A2197" s="284"/>
      <c r="B2197" s="94"/>
      <c r="D2197" s="94"/>
      <c r="E2197" s="95"/>
      <c r="F2197" s="267" t="s">
        <v>33</v>
      </c>
      <c r="G2197" s="282">
        <f>SUBTOTAL(9,G2188:G2196)</f>
        <v>0</v>
      </c>
    </row>
    <row r="2198" spans="1:7" ht="24" customHeight="1" x14ac:dyDescent="0.25">
      <c r="A2198" s="285"/>
      <c r="B2198" s="94"/>
      <c r="D2198" s="94"/>
      <c r="E2198" s="95"/>
      <c r="G2198" s="283"/>
    </row>
    <row r="2199" spans="1:7" ht="24" customHeight="1" x14ac:dyDescent="0.25">
      <c r="A2199" s="286" t="str">
        <f>B2157</f>
        <v>8.5.1</v>
      </c>
      <c r="B2199" s="287" t="str">
        <f>C2157</f>
        <v>De hormigón</v>
      </c>
      <c r="C2199" s="101"/>
      <c r="D2199" s="101" t="s">
        <v>34</v>
      </c>
      <c r="E2199" s="102"/>
      <c r="F2199" s="289" t="s">
        <v>35</v>
      </c>
      <c r="G2199" s="288">
        <f>SUBTOTAL(9,G2162:G2198)</f>
        <v>0</v>
      </c>
    </row>
    <row r="2201" spans="1:7" ht="24" customHeight="1" x14ac:dyDescent="0.25">
      <c r="A2201" s="268" t="s">
        <v>37</v>
      </c>
      <c r="B2201" s="269"/>
      <c r="C2201" s="269"/>
      <c r="D2201" s="269"/>
      <c r="E2201" s="269"/>
      <c r="F2201" s="269"/>
      <c r="G2201" s="270"/>
    </row>
    <row r="2202" spans="1:7" ht="24" customHeight="1" x14ac:dyDescent="0.25">
      <c r="A2202" s="271" t="s">
        <v>602</v>
      </c>
      <c r="B2202" s="90" t="str">
        <f>Comitente</f>
        <v>SUBSECRETARIA DE ARQUITECTURA</v>
      </c>
      <c r="C2202" s="86"/>
      <c r="D2202" s="91"/>
      <c r="E2202" s="91"/>
      <c r="F2202" s="92"/>
      <c r="G2202" s="272"/>
    </row>
    <row r="2203" spans="1:7" ht="24" customHeight="1" x14ac:dyDescent="0.25">
      <c r="A2203" s="271" t="s">
        <v>603</v>
      </c>
      <c r="B2203" s="90">
        <f>Contratista</f>
        <v>0</v>
      </c>
      <c r="C2203" s="87"/>
      <c r="D2203" s="87"/>
      <c r="E2203" s="87"/>
      <c r="F2203" s="93"/>
      <c r="G2203" s="273"/>
    </row>
    <row r="2204" spans="1:7" ht="24" customHeight="1" x14ac:dyDescent="0.25">
      <c r="A2204" s="271" t="s">
        <v>24</v>
      </c>
      <c r="B2204" s="90" t="str">
        <f>Obra</f>
        <v>PERFORACION DE POZO DE AGUA Y CONST. DE SALA DE BOMBA ESC. AGROIND. 25 DE MAYO</v>
      </c>
      <c r="C2204" s="87"/>
      <c r="D2204" s="87"/>
      <c r="E2204" s="87"/>
      <c r="F2204" s="93" t="s">
        <v>38</v>
      </c>
      <c r="G2204" s="274">
        <f>Fecha_Base</f>
        <v>0</v>
      </c>
    </row>
    <row r="2205" spans="1:7" ht="24" customHeight="1" x14ac:dyDescent="0.25">
      <c r="A2205" s="275" t="s">
        <v>601</v>
      </c>
      <c r="B2205" s="88" t="str">
        <f>Ubicación</f>
        <v>Calle San Martin s/n - 25 de Mayo</v>
      </c>
      <c r="C2205" s="88"/>
      <c r="D2205" s="94"/>
      <c r="E2205" s="95"/>
      <c r="G2205" s="276"/>
    </row>
    <row r="2206" spans="1:7" ht="24" customHeight="1" x14ac:dyDescent="0.25">
      <c r="A2206" s="275" t="s">
        <v>39</v>
      </c>
      <c r="B2206" s="97">
        <f>IFERROR(VALUE(LEFT(B2207,FIND(".",B2207)-1)),"")</f>
        <v>9</v>
      </c>
      <c r="C2206" s="89" t="str">
        <f>IFERROR(VLOOKUP(B2206,Tabla_CyP,2,FALSE),"")</f>
        <v/>
      </c>
      <c r="E2206" s="95"/>
      <c r="G2206" s="276"/>
    </row>
    <row r="2207" spans="1:7" ht="24" customHeight="1" x14ac:dyDescent="0.25">
      <c r="A2207" s="275" t="s">
        <v>25</v>
      </c>
      <c r="B2207" s="98" t="str">
        <f>IFERROR(VLOOKUP(COUNTIF($A$1:A2207,"ANALISIS DE PRECIOS"),Tabla_NumeroItem,2,FALSE),"")</f>
        <v>9.1.1</v>
      </c>
      <c r="C2207" s="89" t="str">
        <f>IFERROR(VLOOKUP(B2207,Tabla_CyP,2,FALSE),"")</f>
        <v>De hormigón armado llaneado tipo industrial c/ endurecedor y color</v>
      </c>
      <c r="D2207" s="94"/>
      <c r="E2207" s="95"/>
      <c r="F2207" s="93" t="s">
        <v>26</v>
      </c>
      <c r="G2207" s="277" t="str">
        <f>IFERROR(VLOOKUP(B2207,Tabla_CyP,4,FALSE),"")</f>
        <v>m2</v>
      </c>
    </row>
    <row r="2208" spans="1:7" ht="24" customHeight="1" x14ac:dyDescent="0.25">
      <c r="A2208" s="275"/>
      <c r="B2208" s="88"/>
      <c r="D2208" s="94"/>
      <c r="E2208" s="95"/>
      <c r="G2208" s="276"/>
    </row>
    <row r="2209" spans="1:123" ht="24" customHeight="1" x14ac:dyDescent="0.25">
      <c r="A2209" s="338" t="s">
        <v>507</v>
      </c>
      <c r="B2209" s="339"/>
      <c r="C2209" s="340" t="s">
        <v>0</v>
      </c>
      <c r="D2209" s="340" t="s">
        <v>27</v>
      </c>
      <c r="E2209" s="342" t="s">
        <v>28</v>
      </c>
      <c r="F2209" s="344" t="s">
        <v>29</v>
      </c>
      <c r="G2209" s="344" t="s">
        <v>30</v>
      </c>
    </row>
    <row r="2210" spans="1:123" s="94" customFormat="1" ht="24" customHeight="1" x14ac:dyDescent="0.25">
      <c r="A2210" s="99" t="s">
        <v>508</v>
      </c>
      <c r="B2210" s="99" t="s">
        <v>509</v>
      </c>
      <c r="C2210" s="341"/>
      <c r="D2210" s="341"/>
      <c r="E2210" s="343"/>
      <c r="F2210" s="345"/>
      <c r="G2210" s="345"/>
      <c r="H2210" s="224"/>
      <c r="I2210" s="224"/>
      <c r="J2210" s="224"/>
      <c r="K2210" s="224"/>
      <c r="L2210" s="224"/>
      <c r="M2210" s="224"/>
      <c r="N2210" s="224"/>
      <c r="O2210" s="224"/>
      <c r="P2210" s="224"/>
      <c r="Q2210" s="224"/>
      <c r="R2210" s="224"/>
      <c r="S2210" s="224"/>
      <c r="T2210" s="224"/>
      <c r="U2210" s="224"/>
      <c r="V2210" s="224"/>
      <c r="W2210" s="224"/>
      <c r="X2210" s="224"/>
      <c r="Y2210" s="224"/>
      <c r="Z2210" s="224"/>
      <c r="AA2210" s="224"/>
      <c r="AB2210" s="224"/>
      <c r="AC2210" s="224"/>
      <c r="AD2210" s="224"/>
      <c r="AE2210" s="224"/>
      <c r="AF2210" s="224"/>
      <c r="AG2210" s="224"/>
      <c r="AH2210" s="224"/>
      <c r="AI2210" s="224"/>
      <c r="AJ2210" s="224"/>
      <c r="AK2210" s="224"/>
      <c r="AL2210" s="224"/>
      <c r="AM2210" s="224"/>
      <c r="AN2210" s="224"/>
      <c r="AO2210" s="224"/>
      <c r="AP2210" s="224"/>
      <c r="AQ2210" s="224"/>
      <c r="AR2210" s="224"/>
      <c r="AS2210" s="224"/>
      <c r="AT2210" s="224"/>
      <c r="AU2210" s="224"/>
      <c r="AV2210" s="224"/>
      <c r="AW2210" s="224"/>
      <c r="AX2210" s="224"/>
      <c r="AY2210" s="224"/>
      <c r="AZ2210" s="224"/>
      <c r="BA2210" s="224"/>
      <c r="BB2210" s="224"/>
      <c r="BC2210" s="224"/>
      <c r="BD2210" s="224"/>
      <c r="BE2210" s="224"/>
      <c r="BF2210" s="224"/>
      <c r="BG2210" s="224"/>
      <c r="BH2210" s="224"/>
      <c r="BI2210" s="224"/>
      <c r="BJ2210" s="224"/>
      <c r="BK2210" s="224"/>
      <c r="BL2210" s="224"/>
      <c r="BM2210" s="224"/>
      <c r="BN2210" s="224"/>
      <c r="BO2210" s="224"/>
      <c r="BP2210" s="224"/>
      <c r="BQ2210" s="224"/>
      <c r="BR2210" s="224"/>
      <c r="BS2210" s="224"/>
      <c r="BT2210" s="224"/>
      <c r="BU2210" s="224"/>
      <c r="BV2210" s="224"/>
      <c r="BW2210" s="224"/>
      <c r="BX2210" s="224"/>
      <c r="BY2210" s="224"/>
      <c r="BZ2210" s="224"/>
      <c r="CA2210" s="224"/>
      <c r="CB2210" s="224"/>
      <c r="CC2210" s="224"/>
      <c r="CD2210" s="224"/>
      <c r="CE2210" s="224"/>
      <c r="CF2210" s="224"/>
      <c r="CG2210" s="224"/>
      <c r="CH2210" s="224"/>
      <c r="CI2210" s="224"/>
      <c r="CJ2210" s="224"/>
      <c r="CK2210" s="224"/>
      <c r="CL2210" s="224"/>
      <c r="CM2210" s="224"/>
      <c r="CN2210" s="224"/>
      <c r="CO2210" s="224"/>
      <c r="CP2210" s="224"/>
      <c r="CQ2210" s="224"/>
      <c r="CR2210" s="224"/>
      <c r="CS2210" s="224"/>
      <c r="CT2210" s="224"/>
      <c r="CU2210" s="224"/>
      <c r="CV2210" s="224"/>
      <c r="CW2210" s="224"/>
      <c r="CX2210" s="224"/>
      <c r="CY2210" s="224"/>
      <c r="CZ2210" s="224"/>
      <c r="DA2210" s="224"/>
      <c r="DB2210" s="224"/>
      <c r="DC2210" s="224"/>
      <c r="DD2210" s="224"/>
      <c r="DE2210" s="224"/>
      <c r="DF2210" s="224"/>
      <c r="DG2210" s="224"/>
      <c r="DH2210" s="224"/>
      <c r="DI2210" s="224"/>
      <c r="DJ2210" s="224"/>
      <c r="DK2210" s="224"/>
      <c r="DL2210" s="224"/>
      <c r="DM2210" s="224"/>
      <c r="DN2210" s="224"/>
      <c r="DO2210" s="224"/>
      <c r="DP2210" s="224"/>
      <c r="DQ2210" s="224"/>
      <c r="DR2210" s="224"/>
      <c r="DS2210" s="224"/>
    </row>
    <row r="2211" spans="1:123" ht="24" customHeight="1" x14ac:dyDescent="0.25">
      <c r="A2211" s="278"/>
      <c r="B2211" s="100"/>
      <c r="C2211" s="137" t="s">
        <v>604</v>
      </c>
      <c r="D2211" s="101"/>
      <c r="E2211" s="102"/>
      <c r="F2211" s="103"/>
      <c r="G2211" s="279"/>
    </row>
    <row r="2212" spans="1:123" s="223" customFormat="1" ht="24" customHeight="1" x14ac:dyDescent="0.25">
      <c r="A2212" s="218" t="str">
        <f t="shared" ref="A2212:A2225" si="661">IFERROR(VLOOKUP(C2212,Tabla_Insumos,4,FALSE),"")</f>
        <v/>
      </c>
      <c r="B2212" s="216" t="str">
        <f>IFERROR(VLOOKUP(C2212,Tabla_Insumos,5,FALSE),"")</f>
        <v/>
      </c>
      <c r="C2212" s="217"/>
      <c r="D2212" s="218" t="str">
        <f t="shared" ref="D2212:D2225" si="662">IFERROR(VLOOKUP(C2212,Tabla_Insumos,2,FALSE),"")</f>
        <v/>
      </c>
      <c r="E2212" s="219"/>
      <c r="F2212" s="220">
        <f t="shared" ref="F2212:F2225" si="663">IFERROR(VLOOKUP(C2212,Tabla_Insumos,3,FALSE),0)</f>
        <v>0</v>
      </c>
      <c r="G2212" s="280">
        <f>ROUND(E2212*F2212,2)</f>
        <v>0</v>
      </c>
    </row>
    <row r="2213" spans="1:123" s="223" customFormat="1" ht="24" customHeight="1" x14ac:dyDescent="0.25">
      <c r="A2213" s="218" t="str">
        <f t="shared" si="661"/>
        <v/>
      </c>
      <c r="B2213" s="216" t="str">
        <f t="shared" ref="B2213:B2225" si="664">IFERROR(VLOOKUP(C2213,Tabla_Insumos,5,FALSE),"")</f>
        <v/>
      </c>
      <c r="C2213" s="217"/>
      <c r="D2213" s="218" t="str">
        <f t="shared" si="662"/>
        <v/>
      </c>
      <c r="E2213" s="219"/>
      <c r="F2213" s="220">
        <f t="shared" si="663"/>
        <v>0</v>
      </c>
      <c r="G2213" s="280">
        <f t="shared" ref="G2213:G2225" si="665">ROUND(E2213*F2213,2)</f>
        <v>0</v>
      </c>
    </row>
    <row r="2214" spans="1:123" s="223" customFormat="1" ht="24" customHeight="1" x14ac:dyDescent="0.25">
      <c r="A2214" s="218" t="str">
        <f t="shared" si="661"/>
        <v/>
      </c>
      <c r="B2214" s="216" t="str">
        <f t="shared" si="664"/>
        <v/>
      </c>
      <c r="C2214" s="217"/>
      <c r="D2214" s="218" t="str">
        <f t="shared" si="662"/>
        <v/>
      </c>
      <c r="E2214" s="219"/>
      <c r="F2214" s="220">
        <f t="shared" si="663"/>
        <v>0</v>
      </c>
      <c r="G2214" s="280">
        <f t="shared" si="665"/>
        <v>0</v>
      </c>
    </row>
    <row r="2215" spans="1:123" s="223" customFormat="1" ht="24" customHeight="1" x14ac:dyDescent="0.25">
      <c r="A2215" s="218" t="str">
        <f t="shared" si="661"/>
        <v/>
      </c>
      <c r="B2215" s="216" t="str">
        <f t="shared" si="664"/>
        <v/>
      </c>
      <c r="C2215" s="217"/>
      <c r="D2215" s="218" t="str">
        <f t="shared" si="662"/>
        <v/>
      </c>
      <c r="E2215" s="219"/>
      <c r="F2215" s="220">
        <f t="shared" si="663"/>
        <v>0</v>
      </c>
      <c r="G2215" s="280">
        <f t="shared" si="665"/>
        <v>0</v>
      </c>
    </row>
    <row r="2216" spans="1:123" s="223" customFormat="1" ht="24" customHeight="1" x14ac:dyDescent="0.25">
      <c r="A2216" s="218" t="str">
        <f t="shared" si="661"/>
        <v/>
      </c>
      <c r="B2216" s="216" t="str">
        <f t="shared" si="664"/>
        <v/>
      </c>
      <c r="C2216" s="217"/>
      <c r="D2216" s="218" t="str">
        <f t="shared" si="662"/>
        <v/>
      </c>
      <c r="E2216" s="219"/>
      <c r="F2216" s="220">
        <f t="shared" si="663"/>
        <v>0</v>
      </c>
      <c r="G2216" s="280">
        <f t="shared" si="665"/>
        <v>0</v>
      </c>
    </row>
    <row r="2217" spans="1:123" s="223" customFormat="1" ht="24" customHeight="1" x14ac:dyDescent="0.25">
      <c r="A2217" s="218" t="str">
        <f t="shared" si="661"/>
        <v/>
      </c>
      <c r="B2217" s="216" t="str">
        <f t="shared" si="664"/>
        <v/>
      </c>
      <c r="C2217" s="217"/>
      <c r="D2217" s="218" t="str">
        <f t="shared" si="662"/>
        <v/>
      </c>
      <c r="E2217" s="219"/>
      <c r="F2217" s="220">
        <f t="shared" si="663"/>
        <v>0</v>
      </c>
      <c r="G2217" s="280">
        <f t="shared" si="665"/>
        <v>0</v>
      </c>
    </row>
    <row r="2218" spans="1:123" s="223" customFormat="1" ht="24" customHeight="1" x14ac:dyDescent="0.25">
      <c r="A2218" s="218" t="str">
        <f t="shared" si="661"/>
        <v/>
      </c>
      <c r="B2218" s="216" t="str">
        <f t="shared" si="664"/>
        <v/>
      </c>
      <c r="C2218" s="217"/>
      <c r="D2218" s="218" t="str">
        <f t="shared" si="662"/>
        <v/>
      </c>
      <c r="E2218" s="219"/>
      <c r="F2218" s="220">
        <f t="shared" si="663"/>
        <v>0</v>
      </c>
      <c r="G2218" s="280">
        <f t="shared" si="665"/>
        <v>0</v>
      </c>
    </row>
    <row r="2219" spans="1:123" s="223" customFormat="1" ht="24" customHeight="1" x14ac:dyDescent="0.25">
      <c r="A2219" s="218" t="str">
        <f t="shared" si="661"/>
        <v/>
      </c>
      <c r="B2219" s="216" t="str">
        <f t="shared" si="664"/>
        <v/>
      </c>
      <c r="C2219" s="217"/>
      <c r="D2219" s="218" t="str">
        <f t="shared" si="662"/>
        <v/>
      </c>
      <c r="E2219" s="219"/>
      <c r="F2219" s="220">
        <f t="shared" si="663"/>
        <v>0</v>
      </c>
      <c r="G2219" s="280">
        <f t="shared" si="665"/>
        <v>0</v>
      </c>
    </row>
    <row r="2220" spans="1:123" s="223" customFormat="1" ht="24" customHeight="1" x14ac:dyDescent="0.25">
      <c r="A2220" s="218" t="str">
        <f t="shared" si="661"/>
        <v/>
      </c>
      <c r="B2220" s="216" t="str">
        <f t="shared" si="664"/>
        <v/>
      </c>
      <c r="C2220" s="217"/>
      <c r="D2220" s="218" t="str">
        <f t="shared" si="662"/>
        <v/>
      </c>
      <c r="E2220" s="219"/>
      <c r="F2220" s="220">
        <f t="shared" si="663"/>
        <v>0</v>
      </c>
      <c r="G2220" s="280">
        <f t="shared" si="665"/>
        <v>0</v>
      </c>
    </row>
    <row r="2221" spans="1:123" s="223" customFormat="1" ht="24" customHeight="1" x14ac:dyDescent="0.25">
      <c r="A2221" s="218" t="str">
        <f t="shared" si="661"/>
        <v/>
      </c>
      <c r="B2221" s="216" t="str">
        <f t="shared" si="664"/>
        <v/>
      </c>
      <c r="C2221" s="217"/>
      <c r="D2221" s="218" t="str">
        <f t="shared" si="662"/>
        <v/>
      </c>
      <c r="E2221" s="219"/>
      <c r="F2221" s="220">
        <f t="shared" si="663"/>
        <v>0</v>
      </c>
      <c r="G2221" s="280">
        <f t="shared" si="665"/>
        <v>0</v>
      </c>
    </row>
    <row r="2222" spans="1:123" s="223" customFormat="1" ht="24" customHeight="1" x14ac:dyDescent="0.25">
      <c r="A2222" s="218" t="str">
        <f t="shared" si="661"/>
        <v/>
      </c>
      <c r="B2222" s="216" t="str">
        <f t="shared" si="664"/>
        <v/>
      </c>
      <c r="C2222" s="217"/>
      <c r="D2222" s="218" t="str">
        <f t="shared" si="662"/>
        <v/>
      </c>
      <c r="E2222" s="219"/>
      <c r="F2222" s="220">
        <f t="shared" si="663"/>
        <v>0</v>
      </c>
      <c r="G2222" s="280">
        <f t="shared" si="665"/>
        <v>0</v>
      </c>
    </row>
    <row r="2223" spans="1:123" s="223" customFormat="1" ht="24" customHeight="1" x14ac:dyDescent="0.25">
      <c r="A2223" s="218" t="str">
        <f t="shared" si="661"/>
        <v/>
      </c>
      <c r="B2223" s="216" t="str">
        <f t="shared" si="664"/>
        <v/>
      </c>
      <c r="C2223" s="217"/>
      <c r="D2223" s="218" t="str">
        <f t="shared" si="662"/>
        <v/>
      </c>
      <c r="E2223" s="219"/>
      <c r="F2223" s="220">
        <f t="shared" si="663"/>
        <v>0</v>
      </c>
      <c r="G2223" s="280">
        <f t="shared" si="665"/>
        <v>0</v>
      </c>
    </row>
    <row r="2224" spans="1:123" s="223" customFormat="1" ht="24" customHeight="1" x14ac:dyDescent="0.25">
      <c r="A2224" s="218" t="str">
        <f t="shared" si="661"/>
        <v/>
      </c>
      <c r="B2224" s="216" t="str">
        <f t="shared" si="664"/>
        <v/>
      </c>
      <c r="C2224" s="217"/>
      <c r="D2224" s="218" t="str">
        <f t="shared" si="662"/>
        <v/>
      </c>
      <c r="E2224" s="219"/>
      <c r="F2224" s="220">
        <f t="shared" si="663"/>
        <v>0</v>
      </c>
      <c r="G2224" s="280">
        <f t="shared" si="665"/>
        <v>0</v>
      </c>
    </row>
    <row r="2225" spans="1:7" s="223" customFormat="1" ht="24" customHeight="1" x14ac:dyDescent="0.25">
      <c r="A2225" s="218" t="str">
        <f t="shared" si="661"/>
        <v/>
      </c>
      <c r="B2225" s="216" t="str">
        <f t="shared" si="664"/>
        <v/>
      </c>
      <c r="C2225" s="217"/>
      <c r="D2225" s="218" t="str">
        <f t="shared" si="662"/>
        <v/>
      </c>
      <c r="E2225" s="219"/>
      <c r="F2225" s="221">
        <f t="shared" si="663"/>
        <v>0</v>
      </c>
      <c r="G2225" s="280">
        <f t="shared" si="665"/>
        <v>0</v>
      </c>
    </row>
    <row r="2226" spans="1:7" ht="24" customHeight="1" x14ac:dyDescent="0.25">
      <c r="A2226" s="281"/>
      <c r="D2226" s="94"/>
      <c r="E2226" s="95"/>
      <c r="F2226" s="267" t="s">
        <v>31</v>
      </c>
      <c r="G2226" s="282">
        <f>SUBTOTAL(9,G2212:G2225)</f>
        <v>0</v>
      </c>
    </row>
    <row r="2227" spans="1:7" ht="24" customHeight="1" x14ac:dyDescent="0.25">
      <c r="A2227" s="281"/>
      <c r="C2227" s="104" t="s">
        <v>605</v>
      </c>
      <c r="D2227" s="94"/>
      <c r="E2227" s="95"/>
      <c r="G2227" s="283"/>
    </row>
    <row r="2228" spans="1:7" s="223" customFormat="1" ht="24" customHeight="1" x14ac:dyDescent="0.25">
      <c r="A2228" s="218" t="str">
        <f t="shared" ref="A2228:A2235" si="666">IFERROR(VLOOKUP(C2228,Tabla_Insumos,4,FALSE),"")</f>
        <v/>
      </c>
      <c r="B2228" s="216">
        <f t="shared" ref="B2228:B2235" si="667">IFERROR(VLOOKUP(A2228,Tabla_Indices,5,FALSE),"")</f>
        <v>0</v>
      </c>
      <c r="C2228" s="217"/>
      <c r="D2228" s="218" t="str">
        <f t="shared" ref="D2228:D2235" si="668">IFERROR(VLOOKUP(C2228,Tabla_Insumos,2,FALSE),"")</f>
        <v/>
      </c>
      <c r="E2228" s="219"/>
      <c r="F2228" s="222">
        <f t="shared" ref="F2228:F2235" si="669">IFERROR(VLOOKUP(C2228,Tabla_Insumos,3,FALSE),0)</f>
        <v>0</v>
      </c>
      <c r="G2228" s="280">
        <f>ROUND(E2228*F2228,2)</f>
        <v>0</v>
      </c>
    </row>
    <row r="2229" spans="1:7" s="223" customFormat="1" ht="24" customHeight="1" x14ac:dyDescent="0.25">
      <c r="A2229" s="218" t="str">
        <f t="shared" si="666"/>
        <v/>
      </c>
      <c r="B2229" s="216">
        <f t="shared" si="667"/>
        <v>0</v>
      </c>
      <c r="C2229" s="217"/>
      <c r="D2229" s="218" t="str">
        <f t="shared" si="668"/>
        <v/>
      </c>
      <c r="E2229" s="219"/>
      <c r="F2229" s="222">
        <f t="shared" si="669"/>
        <v>0</v>
      </c>
      <c r="G2229" s="280">
        <f>ROUND(E2229*F2229,2)</f>
        <v>0</v>
      </c>
    </row>
    <row r="2230" spans="1:7" s="223" customFormat="1" ht="24" customHeight="1" x14ac:dyDescent="0.25">
      <c r="A2230" s="218" t="str">
        <f t="shared" si="666"/>
        <v/>
      </c>
      <c r="B2230" s="216">
        <f t="shared" si="667"/>
        <v>0</v>
      </c>
      <c r="C2230" s="217"/>
      <c r="D2230" s="218" t="str">
        <f t="shared" si="668"/>
        <v/>
      </c>
      <c r="E2230" s="219"/>
      <c r="F2230" s="222">
        <f t="shared" si="669"/>
        <v>0</v>
      </c>
      <c r="G2230" s="280">
        <f t="shared" ref="G2230:G2235" si="670">ROUND(E2230*F2230,2)</f>
        <v>0</v>
      </c>
    </row>
    <row r="2231" spans="1:7" s="223" customFormat="1" ht="24" customHeight="1" x14ac:dyDescent="0.25">
      <c r="A2231" s="218" t="str">
        <f t="shared" si="666"/>
        <v/>
      </c>
      <c r="B2231" s="216">
        <f t="shared" si="667"/>
        <v>0</v>
      </c>
      <c r="C2231" s="217"/>
      <c r="D2231" s="218" t="str">
        <f t="shared" si="668"/>
        <v/>
      </c>
      <c r="E2231" s="219"/>
      <c r="F2231" s="222">
        <f t="shared" si="669"/>
        <v>0</v>
      </c>
      <c r="G2231" s="280">
        <f t="shared" si="670"/>
        <v>0</v>
      </c>
    </row>
    <row r="2232" spans="1:7" s="223" customFormat="1" ht="24" customHeight="1" x14ac:dyDescent="0.25">
      <c r="A2232" s="218" t="str">
        <f t="shared" si="666"/>
        <v/>
      </c>
      <c r="B2232" s="216">
        <f t="shared" si="667"/>
        <v>0</v>
      </c>
      <c r="C2232" s="217"/>
      <c r="D2232" s="218" t="str">
        <f t="shared" si="668"/>
        <v/>
      </c>
      <c r="E2232" s="219"/>
      <c r="F2232" s="220">
        <f t="shared" si="669"/>
        <v>0</v>
      </c>
      <c r="G2232" s="280">
        <f t="shared" si="670"/>
        <v>0</v>
      </c>
    </row>
    <row r="2233" spans="1:7" s="223" customFormat="1" ht="24" customHeight="1" x14ac:dyDescent="0.25">
      <c r="A2233" s="218" t="str">
        <f t="shared" si="666"/>
        <v/>
      </c>
      <c r="B2233" s="216">
        <f t="shared" si="667"/>
        <v>0</v>
      </c>
      <c r="C2233" s="217"/>
      <c r="D2233" s="218" t="str">
        <f t="shared" si="668"/>
        <v/>
      </c>
      <c r="E2233" s="219"/>
      <c r="F2233" s="220">
        <f t="shared" si="669"/>
        <v>0</v>
      </c>
      <c r="G2233" s="280">
        <f t="shared" si="670"/>
        <v>0</v>
      </c>
    </row>
    <row r="2234" spans="1:7" s="223" customFormat="1" ht="24" customHeight="1" x14ac:dyDescent="0.25">
      <c r="A2234" s="218" t="str">
        <f t="shared" si="666"/>
        <v/>
      </c>
      <c r="B2234" s="216">
        <f t="shared" si="667"/>
        <v>0</v>
      </c>
      <c r="C2234" s="217"/>
      <c r="D2234" s="218" t="str">
        <f t="shared" si="668"/>
        <v/>
      </c>
      <c r="E2234" s="219"/>
      <c r="F2234" s="220">
        <f t="shared" si="669"/>
        <v>0</v>
      </c>
      <c r="G2234" s="280">
        <f t="shared" si="670"/>
        <v>0</v>
      </c>
    </row>
    <row r="2235" spans="1:7" s="223" customFormat="1" ht="24" customHeight="1" x14ac:dyDescent="0.25">
      <c r="A2235" s="218" t="str">
        <f t="shared" si="666"/>
        <v/>
      </c>
      <c r="B2235" s="216">
        <f t="shared" si="667"/>
        <v>0</v>
      </c>
      <c r="C2235" s="217"/>
      <c r="D2235" s="218" t="str">
        <f t="shared" si="668"/>
        <v/>
      </c>
      <c r="E2235" s="219"/>
      <c r="F2235" s="220">
        <f t="shared" si="669"/>
        <v>0</v>
      </c>
      <c r="G2235" s="280">
        <f t="shared" si="670"/>
        <v>0</v>
      </c>
    </row>
    <row r="2236" spans="1:7" ht="24" customHeight="1" x14ac:dyDescent="0.25">
      <c r="A2236" s="281"/>
      <c r="D2236" s="94"/>
      <c r="E2236" s="95"/>
      <c r="F2236" s="267" t="s">
        <v>32</v>
      </c>
      <c r="G2236" s="282">
        <f>SUBTOTAL(9,G2228:G2235)</f>
        <v>0</v>
      </c>
    </row>
    <row r="2237" spans="1:7" ht="24" customHeight="1" x14ac:dyDescent="0.25">
      <c r="A2237" s="281"/>
      <c r="C2237" s="104" t="s">
        <v>606</v>
      </c>
      <c r="D2237" s="94"/>
      <c r="E2237" s="95"/>
      <c r="G2237" s="283"/>
    </row>
    <row r="2238" spans="1:7" s="223" customFormat="1" ht="24" customHeight="1" x14ac:dyDescent="0.25">
      <c r="A2238" s="218" t="str">
        <f t="shared" ref="A2238:A2246" si="671">IFERROR(VLOOKUP(C2238,Tabla_Insumos,4,FALSE),"")</f>
        <v/>
      </c>
      <c r="B2238" s="216" t="str">
        <f t="shared" ref="B2238:B2246" si="672">IFERROR(VLOOKUP(C2238,Tabla_Insumos,5,FALSE),"")</f>
        <v/>
      </c>
      <c r="C2238" s="217"/>
      <c r="D2238" s="218" t="str">
        <f t="shared" ref="D2238:D2246" si="673">IFERROR(VLOOKUP(C2238,Tabla_Insumos,2,FALSE),"")</f>
        <v/>
      </c>
      <c r="E2238" s="219"/>
      <c r="F2238" s="220">
        <f t="shared" ref="F2238:F2246" si="674">IFERROR(VLOOKUP(C2238,Tabla_Insumos,3,FALSE),0)</f>
        <v>0</v>
      </c>
      <c r="G2238" s="280">
        <f t="shared" ref="G2238:G2246" si="675">ROUND(E2238*F2238,2)</f>
        <v>0</v>
      </c>
    </row>
    <row r="2239" spans="1:7" s="223" customFormat="1" ht="24" customHeight="1" x14ac:dyDescent="0.25">
      <c r="A2239" s="218" t="str">
        <f t="shared" si="671"/>
        <v/>
      </c>
      <c r="B2239" s="216" t="str">
        <f t="shared" si="672"/>
        <v/>
      </c>
      <c r="C2239" s="217"/>
      <c r="D2239" s="218" t="str">
        <f t="shared" si="673"/>
        <v/>
      </c>
      <c r="E2239" s="219"/>
      <c r="F2239" s="220">
        <f t="shared" si="674"/>
        <v>0</v>
      </c>
      <c r="G2239" s="280">
        <f t="shared" si="675"/>
        <v>0</v>
      </c>
    </row>
    <row r="2240" spans="1:7" s="223" customFormat="1" ht="24" customHeight="1" x14ac:dyDescent="0.25">
      <c r="A2240" s="218" t="str">
        <f t="shared" si="671"/>
        <v/>
      </c>
      <c r="B2240" s="216" t="str">
        <f t="shared" si="672"/>
        <v/>
      </c>
      <c r="C2240" s="217"/>
      <c r="D2240" s="218" t="str">
        <f t="shared" si="673"/>
        <v/>
      </c>
      <c r="E2240" s="219"/>
      <c r="F2240" s="220">
        <f t="shared" si="674"/>
        <v>0</v>
      </c>
      <c r="G2240" s="280">
        <f t="shared" si="675"/>
        <v>0</v>
      </c>
    </row>
    <row r="2241" spans="1:7" s="223" customFormat="1" ht="24" customHeight="1" x14ac:dyDescent="0.25">
      <c r="A2241" s="218" t="str">
        <f t="shared" si="671"/>
        <v/>
      </c>
      <c r="B2241" s="216" t="str">
        <f t="shared" si="672"/>
        <v/>
      </c>
      <c r="C2241" s="217"/>
      <c r="D2241" s="218" t="str">
        <f t="shared" si="673"/>
        <v/>
      </c>
      <c r="E2241" s="219"/>
      <c r="F2241" s="220">
        <f t="shared" si="674"/>
        <v>0</v>
      </c>
      <c r="G2241" s="280">
        <f t="shared" si="675"/>
        <v>0</v>
      </c>
    </row>
    <row r="2242" spans="1:7" s="223" customFormat="1" ht="24" customHeight="1" x14ac:dyDescent="0.25">
      <c r="A2242" s="218" t="str">
        <f t="shared" si="671"/>
        <v/>
      </c>
      <c r="B2242" s="216" t="str">
        <f t="shared" si="672"/>
        <v/>
      </c>
      <c r="C2242" s="217"/>
      <c r="D2242" s="218" t="str">
        <f t="shared" si="673"/>
        <v/>
      </c>
      <c r="E2242" s="219"/>
      <c r="F2242" s="220">
        <f t="shared" si="674"/>
        <v>0</v>
      </c>
      <c r="G2242" s="280">
        <f t="shared" si="675"/>
        <v>0</v>
      </c>
    </row>
    <row r="2243" spans="1:7" s="223" customFormat="1" ht="24" customHeight="1" x14ac:dyDescent="0.25">
      <c r="A2243" s="218" t="str">
        <f t="shared" si="671"/>
        <v/>
      </c>
      <c r="B2243" s="216" t="str">
        <f t="shared" si="672"/>
        <v/>
      </c>
      <c r="C2243" s="217"/>
      <c r="D2243" s="218" t="str">
        <f t="shared" si="673"/>
        <v/>
      </c>
      <c r="E2243" s="219"/>
      <c r="F2243" s="220">
        <f t="shared" si="674"/>
        <v>0</v>
      </c>
      <c r="G2243" s="280">
        <f t="shared" si="675"/>
        <v>0</v>
      </c>
    </row>
    <row r="2244" spans="1:7" s="223" customFormat="1" ht="24" customHeight="1" x14ac:dyDescent="0.25">
      <c r="A2244" s="218" t="str">
        <f t="shared" si="671"/>
        <v/>
      </c>
      <c r="B2244" s="216" t="str">
        <f t="shared" si="672"/>
        <v/>
      </c>
      <c r="C2244" s="217"/>
      <c r="D2244" s="218" t="str">
        <f t="shared" si="673"/>
        <v/>
      </c>
      <c r="E2244" s="219"/>
      <c r="F2244" s="220">
        <f t="shared" si="674"/>
        <v>0</v>
      </c>
      <c r="G2244" s="280">
        <f t="shared" si="675"/>
        <v>0</v>
      </c>
    </row>
    <row r="2245" spans="1:7" s="223" customFormat="1" ht="24" customHeight="1" x14ac:dyDescent="0.25">
      <c r="A2245" s="218" t="str">
        <f t="shared" si="671"/>
        <v/>
      </c>
      <c r="B2245" s="216" t="str">
        <f t="shared" si="672"/>
        <v/>
      </c>
      <c r="C2245" s="217"/>
      <c r="D2245" s="218" t="str">
        <f t="shared" si="673"/>
        <v/>
      </c>
      <c r="E2245" s="219"/>
      <c r="F2245" s="220">
        <f t="shared" si="674"/>
        <v>0</v>
      </c>
      <c r="G2245" s="280">
        <f t="shared" si="675"/>
        <v>0</v>
      </c>
    </row>
    <row r="2246" spans="1:7" s="223" customFormat="1" ht="24" customHeight="1" x14ac:dyDescent="0.25">
      <c r="A2246" s="218" t="str">
        <f t="shared" si="671"/>
        <v/>
      </c>
      <c r="B2246" s="216" t="str">
        <f t="shared" si="672"/>
        <v/>
      </c>
      <c r="C2246" s="217"/>
      <c r="D2246" s="218" t="str">
        <f t="shared" si="673"/>
        <v/>
      </c>
      <c r="E2246" s="219"/>
      <c r="F2246" s="220">
        <f t="shared" si="674"/>
        <v>0</v>
      </c>
      <c r="G2246" s="280">
        <f t="shared" si="675"/>
        <v>0</v>
      </c>
    </row>
    <row r="2247" spans="1:7" ht="24" customHeight="1" x14ac:dyDescent="0.25">
      <c r="A2247" s="284"/>
      <c r="B2247" s="94"/>
      <c r="D2247" s="94"/>
      <c r="E2247" s="95"/>
      <c r="F2247" s="267" t="s">
        <v>33</v>
      </c>
      <c r="G2247" s="282">
        <f>SUBTOTAL(9,G2238:G2246)</f>
        <v>0</v>
      </c>
    </row>
    <row r="2248" spans="1:7" ht="24" customHeight="1" x14ac:dyDescent="0.25">
      <c r="A2248" s="285"/>
      <c r="B2248" s="94"/>
      <c r="D2248" s="94"/>
      <c r="E2248" s="95"/>
      <c r="G2248" s="283"/>
    </row>
    <row r="2249" spans="1:7" ht="24" customHeight="1" x14ac:dyDescent="0.25">
      <c r="A2249" s="286" t="str">
        <f>B2207</f>
        <v>9.1.1</v>
      </c>
      <c r="B2249" s="287" t="str">
        <f>C2207</f>
        <v>De hormigón armado llaneado tipo industrial c/ endurecedor y color</v>
      </c>
      <c r="C2249" s="101"/>
      <c r="D2249" s="101" t="s">
        <v>34</v>
      </c>
      <c r="E2249" s="102"/>
      <c r="F2249" s="289" t="s">
        <v>35</v>
      </c>
      <c r="G2249" s="288">
        <f>SUBTOTAL(9,G2212:G2248)</f>
        <v>0</v>
      </c>
    </row>
    <row r="2251" spans="1:7" ht="24" customHeight="1" x14ac:dyDescent="0.25">
      <c r="A2251" s="268" t="s">
        <v>37</v>
      </c>
      <c r="B2251" s="269"/>
      <c r="C2251" s="269"/>
      <c r="D2251" s="269"/>
      <c r="E2251" s="269"/>
      <c r="F2251" s="269"/>
      <c r="G2251" s="270"/>
    </row>
    <row r="2252" spans="1:7" ht="24" customHeight="1" x14ac:dyDescent="0.25">
      <c r="A2252" s="271" t="s">
        <v>602</v>
      </c>
      <c r="B2252" s="90" t="str">
        <f>Comitente</f>
        <v>SUBSECRETARIA DE ARQUITECTURA</v>
      </c>
      <c r="C2252" s="86"/>
      <c r="D2252" s="91"/>
      <c r="E2252" s="91"/>
      <c r="F2252" s="92"/>
      <c r="G2252" s="272"/>
    </row>
    <row r="2253" spans="1:7" ht="24" customHeight="1" x14ac:dyDescent="0.25">
      <c r="A2253" s="271" t="s">
        <v>603</v>
      </c>
      <c r="B2253" s="90">
        <f>Contratista</f>
        <v>0</v>
      </c>
      <c r="C2253" s="87"/>
      <c r="D2253" s="87"/>
      <c r="E2253" s="87"/>
      <c r="F2253" s="93"/>
      <c r="G2253" s="273"/>
    </row>
    <row r="2254" spans="1:7" ht="24" customHeight="1" x14ac:dyDescent="0.25">
      <c r="A2254" s="271" t="s">
        <v>24</v>
      </c>
      <c r="B2254" s="90" t="str">
        <f>Obra</f>
        <v>PERFORACION DE POZO DE AGUA Y CONST. DE SALA DE BOMBA ESC. AGROIND. 25 DE MAYO</v>
      </c>
      <c r="C2254" s="87"/>
      <c r="D2254" s="87"/>
      <c r="E2254" s="87"/>
      <c r="F2254" s="93" t="s">
        <v>38</v>
      </c>
      <c r="G2254" s="274">
        <f>Fecha_Base</f>
        <v>0</v>
      </c>
    </row>
    <row r="2255" spans="1:7" ht="24" customHeight="1" x14ac:dyDescent="0.25">
      <c r="A2255" s="275" t="s">
        <v>601</v>
      </c>
      <c r="B2255" s="88" t="str">
        <f>Ubicación</f>
        <v>Calle San Martin s/n - 25 de Mayo</v>
      </c>
      <c r="C2255" s="88"/>
      <c r="D2255" s="94"/>
      <c r="E2255" s="95"/>
      <c r="G2255" s="276"/>
    </row>
    <row r="2256" spans="1:7" ht="24" customHeight="1" x14ac:dyDescent="0.25">
      <c r="A2256" s="275" t="s">
        <v>39</v>
      </c>
      <c r="B2256" s="97">
        <f>IFERROR(VALUE(LEFT(B2257,FIND(".",B2257)-1)),"")</f>
        <v>9</v>
      </c>
      <c r="C2256" s="89" t="str">
        <f>IFERROR(VLOOKUP(B2256,Tabla_CyP,2,FALSE),"")</f>
        <v/>
      </c>
      <c r="E2256" s="95"/>
      <c r="G2256" s="276"/>
    </row>
    <row r="2257" spans="1:123" ht="24" customHeight="1" x14ac:dyDescent="0.25">
      <c r="A2257" s="275" t="s">
        <v>25</v>
      </c>
      <c r="B2257" s="98" t="str">
        <f>IFERROR(VLOOKUP(COUNTIF($A$1:A2257,"ANALISIS DE PRECIOS"),Tabla_NumeroItem,2,FALSE),"")</f>
        <v>9.2.1</v>
      </c>
      <c r="C2257" s="89" t="str">
        <f>IFERROR(VLOOKUP(B2257,Tabla_CyP,2,FALSE),"")</f>
        <v>De Hormigon Fratazado</v>
      </c>
      <c r="D2257" s="94"/>
      <c r="E2257" s="95"/>
      <c r="F2257" s="93" t="s">
        <v>26</v>
      </c>
      <c r="G2257" s="277" t="str">
        <f>IFERROR(VLOOKUP(B2257,Tabla_CyP,4,FALSE),"")</f>
        <v>m2</v>
      </c>
    </row>
    <row r="2258" spans="1:123" ht="24" customHeight="1" x14ac:dyDescent="0.25">
      <c r="A2258" s="275"/>
      <c r="B2258" s="88"/>
      <c r="D2258" s="94"/>
      <c r="E2258" s="95"/>
      <c r="G2258" s="276"/>
    </row>
    <row r="2259" spans="1:123" ht="24" customHeight="1" x14ac:dyDescent="0.25">
      <c r="A2259" s="338" t="s">
        <v>507</v>
      </c>
      <c r="B2259" s="339"/>
      <c r="C2259" s="340" t="s">
        <v>0</v>
      </c>
      <c r="D2259" s="340" t="s">
        <v>27</v>
      </c>
      <c r="E2259" s="342" t="s">
        <v>28</v>
      </c>
      <c r="F2259" s="344" t="s">
        <v>29</v>
      </c>
      <c r="G2259" s="344" t="s">
        <v>30</v>
      </c>
    </row>
    <row r="2260" spans="1:123" s="94" customFormat="1" ht="24" customHeight="1" x14ac:dyDescent="0.25">
      <c r="A2260" s="99" t="s">
        <v>508</v>
      </c>
      <c r="B2260" s="99" t="s">
        <v>509</v>
      </c>
      <c r="C2260" s="341"/>
      <c r="D2260" s="341"/>
      <c r="E2260" s="343"/>
      <c r="F2260" s="345"/>
      <c r="G2260" s="345"/>
      <c r="H2260" s="224"/>
      <c r="I2260" s="224"/>
      <c r="J2260" s="224"/>
      <c r="K2260" s="224"/>
      <c r="L2260" s="224"/>
      <c r="M2260" s="224"/>
      <c r="N2260" s="224"/>
      <c r="O2260" s="224"/>
      <c r="P2260" s="224"/>
      <c r="Q2260" s="224"/>
      <c r="R2260" s="224"/>
      <c r="S2260" s="224"/>
      <c r="T2260" s="224"/>
      <c r="U2260" s="224"/>
      <c r="V2260" s="224"/>
      <c r="W2260" s="224"/>
      <c r="X2260" s="224"/>
      <c r="Y2260" s="224"/>
      <c r="Z2260" s="224"/>
      <c r="AA2260" s="224"/>
      <c r="AB2260" s="224"/>
      <c r="AC2260" s="224"/>
      <c r="AD2260" s="224"/>
      <c r="AE2260" s="224"/>
      <c r="AF2260" s="224"/>
      <c r="AG2260" s="224"/>
      <c r="AH2260" s="224"/>
      <c r="AI2260" s="224"/>
      <c r="AJ2260" s="224"/>
      <c r="AK2260" s="224"/>
      <c r="AL2260" s="224"/>
      <c r="AM2260" s="224"/>
      <c r="AN2260" s="224"/>
      <c r="AO2260" s="224"/>
      <c r="AP2260" s="224"/>
      <c r="AQ2260" s="224"/>
      <c r="AR2260" s="224"/>
      <c r="AS2260" s="224"/>
      <c r="AT2260" s="224"/>
      <c r="AU2260" s="224"/>
      <c r="AV2260" s="224"/>
      <c r="AW2260" s="224"/>
      <c r="AX2260" s="224"/>
      <c r="AY2260" s="224"/>
      <c r="AZ2260" s="224"/>
      <c r="BA2260" s="224"/>
      <c r="BB2260" s="224"/>
      <c r="BC2260" s="224"/>
      <c r="BD2260" s="224"/>
      <c r="BE2260" s="224"/>
      <c r="BF2260" s="224"/>
      <c r="BG2260" s="224"/>
      <c r="BH2260" s="224"/>
      <c r="BI2260" s="224"/>
      <c r="BJ2260" s="224"/>
      <c r="BK2260" s="224"/>
      <c r="BL2260" s="224"/>
      <c r="BM2260" s="224"/>
      <c r="BN2260" s="224"/>
      <c r="BO2260" s="224"/>
      <c r="BP2260" s="224"/>
      <c r="BQ2260" s="224"/>
      <c r="BR2260" s="224"/>
      <c r="BS2260" s="224"/>
      <c r="BT2260" s="224"/>
      <c r="BU2260" s="224"/>
      <c r="BV2260" s="224"/>
      <c r="BW2260" s="224"/>
      <c r="BX2260" s="224"/>
      <c r="BY2260" s="224"/>
      <c r="BZ2260" s="224"/>
      <c r="CA2260" s="224"/>
      <c r="CB2260" s="224"/>
      <c r="CC2260" s="224"/>
      <c r="CD2260" s="224"/>
      <c r="CE2260" s="224"/>
      <c r="CF2260" s="224"/>
      <c r="CG2260" s="224"/>
      <c r="CH2260" s="224"/>
      <c r="CI2260" s="224"/>
      <c r="CJ2260" s="224"/>
      <c r="CK2260" s="224"/>
      <c r="CL2260" s="224"/>
      <c r="CM2260" s="224"/>
      <c r="CN2260" s="224"/>
      <c r="CO2260" s="224"/>
      <c r="CP2260" s="224"/>
      <c r="CQ2260" s="224"/>
      <c r="CR2260" s="224"/>
      <c r="CS2260" s="224"/>
      <c r="CT2260" s="224"/>
      <c r="CU2260" s="224"/>
      <c r="CV2260" s="224"/>
      <c r="CW2260" s="224"/>
      <c r="CX2260" s="224"/>
      <c r="CY2260" s="224"/>
      <c r="CZ2260" s="224"/>
      <c r="DA2260" s="224"/>
      <c r="DB2260" s="224"/>
      <c r="DC2260" s="224"/>
      <c r="DD2260" s="224"/>
      <c r="DE2260" s="224"/>
      <c r="DF2260" s="224"/>
      <c r="DG2260" s="224"/>
      <c r="DH2260" s="224"/>
      <c r="DI2260" s="224"/>
      <c r="DJ2260" s="224"/>
      <c r="DK2260" s="224"/>
      <c r="DL2260" s="224"/>
      <c r="DM2260" s="224"/>
      <c r="DN2260" s="224"/>
      <c r="DO2260" s="224"/>
      <c r="DP2260" s="224"/>
      <c r="DQ2260" s="224"/>
      <c r="DR2260" s="224"/>
      <c r="DS2260" s="224"/>
    </row>
    <row r="2261" spans="1:123" ht="24" customHeight="1" x14ac:dyDescent="0.25">
      <c r="A2261" s="278"/>
      <c r="B2261" s="100"/>
      <c r="C2261" s="137" t="s">
        <v>604</v>
      </c>
      <c r="D2261" s="101"/>
      <c r="E2261" s="102"/>
      <c r="F2261" s="103"/>
      <c r="G2261" s="279"/>
    </row>
    <row r="2262" spans="1:123" s="223" customFormat="1" ht="24" customHeight="1" x14ac:dyDescent="0.25">
      <c r="A2262" s="218" t="str">
        <f t="shared" ref="A2262:A2275" si="676">IFERROR(VLOOKUP(C2262,Tabla_Insumos,4,FALSE),"")</f>
        <v/>
      </c>
      <c r="B2262" s="216" t="str">
        <f>IFERROR(VLOOKUP(C2262,Tabla_Insumos,5,FALSE),"")</f>
        <v/>
      </c>
      <c r="C2262" s="217"/>
      <c r="D2262" s="218" t="str">
        <f t="shared" ref="D2262:D2275" si="677">IFERROR(VLOOKUP(C2262,Tabla_Insumos,2,FALSE),"")</f>
        <v/>
      </c>
      <c r="E2262" s="219"/>
      <c r="F2262" s="220">
        <f t="shared" ref="F2262:F2275" si="678">IFERROR(VLOOKUP(C2262,Tabla_Insumos,3,FALSE),0)</f>
        <v>0</v>
      </c>
      <c r="G2262" s="280">
        <f>ROUND(E2262*F2262,2)</f>
        <v>0</v>
      </c>
    </row>
    <row r="2263" spans="1:123" s="223" customFormat="1" ht="24" customHeight="1" x14ac:dyDescent="0.25">
      <c r="A2263" s="218" t="str">
        <f t="shared" si="676"/>
        <v/>
      </c>
      <c r="B2263" s="216" t="str">
        <f t="shared" ref="B2263:B2275" si="679">IFERROR(VLOOKUP(C2263,Tabla_Insumos,5,FALSE),"")</f>
        <v/>
      </c>
      <c r="C2263" s="217"/>
      <c r="D2263" s="218" t="str">
        <f t="shared" si="677"/>
        <v/>
      </c>
      <c r="E2263" s="219"/>
      <c r="F2263" s="220">
        <f t="shared" si="678"/>
        <v>0</v>
      </c>
      <c r="G2263" s="280">
        <f t="shared" ref="G2263:G2275" si="680">ROUND(E2263*F2263,2)</f>
        <v>0</v>
      </c>
    </row>
    <row r="2264" spans="1:123" s="223" customFormat="1" ht="24" customHeight="1" x14ac:dyDescent="0.25">
      <c r="A2264" s="218" t="str">
        <f t="shared" si="676"/>
        <v/>
      </c>
      <c r="B2264" s="216" t="str">
        <f t="shared" si="679"/>
        <v/>
      </c>
      <c r="C2264" s="217"/>
      <c r="D2264" s="218" t="str">
        <f t="shared" si="677"/>
        <v/>
      </c>
      <c r="E2264" s="219"/>
      <c r="F2264" s="220">
        <f t="shared" si="678"/>
        <v>0</v>
      </c>
      <c r="G2264" s="280">
        <f t="shared" si="680"/>
        <v>0</v>
      </c>
    </row>
    <row r="2265" spans="1:123" s="223" customFormat="1" ht="24" customHeight="1" x14ac:dyDescent="0.25">
      <c r="A2265" s="218" t="str">
        <f t="shared" si="676"/>
        <v/>
      </c>
      <c r="B2265" s="216" t="str">
        <f t="shared" si="679"/>
        <v/>
      </c>
      <c r="C2265" s="217"/>
      <c r="D2265" s="218" t="str">
        <f t="shared" si="677"/>
        <v/>
      </c>
      <c r="E2265" s="219"/>
      <c r="F2265" s="220">
        <f t="shared" si="678"/>
        <v>0</v>
      </c>
      <c r="G2265" s="280">
        <f t="shared" si="680"/>
        <v>0</v>
      </c>
    </row>
    <row r="2266" spans="1:123" s="223" customFormat="1" ht="24" customHeight="1" x14ac:dyDescent="0.25">
      <c r="A2266" s="218" t="str">
        <f t="shared" si="676"/>
        <v/>
      </c>
      <c r="B2266" s="216" t="str">
        <f t="shared" si="679"/>
        <v/>
      </c>
      <c r="C2266" s="217"/>
      <c r="D2266" s="218" t="str">
        <f t="shared" si="677"/>
        <v/>
      </c>
      <c r="E2266" s="219"/>
      <c r="F2266" s="220">
        <f t="shared" si="678"/>
        <v>0</v>
      </c>
      <c r="G2266" s="280">
        <f t="shared" si="680"/>
        <v>0</v>
      </c>
    </row>
    <row r="2267" spans="1:123" s="223" customFormat="1" ht="24" customHeight="1" x14ac:dyDescent="0.25">
      <c r="A2267" s="218" t="str">
        <f t="shared" si="676"/>
        <v/>
      </c>
      <c r="B2267" s="216" t="str">
        <f t="shared" si="679"/>
        <v/>
      </c>
      <c r="C2267" s="217"/>
      <c r="D2267" s="218" t="str">
        <f t="shared" si="677"/>
        <v/>
      </c>
      <c r="E2267" s="219"/>
      <c r="F2267" s="220">
        <f t="shared" si="678"/>
        <v>0</v>
      </c>
      <c r="G2267" s="280">
        <f t="shared" si="680"/>
        <v>0</v>
      </c>
    </row>
    <row r="2268" spans="1:123" s="223" customFormat="1" ht="24" customHeight="1" x14ac:dyDescent="0.25">
      <c r="A2268" s="218" t="str">
        <f t="shared" si="676"/>
        <v/>
      </c>
      <c r="B2268" s="216" t="str">
        <f t="shared" si="679"/>
        <v/>
      </c>
      <c r="C2268" s="217"/>
      <c r="D2268" s="218" t="str">
        <f t="shared" si="677"/>
        <v/>
      </c>
      <c r="E2268" s="219"/>
      <c r="F2268" s="220">
        <f t="shared" si="678"/>
        <v>0</v>
      </c>
      <c r="G2268" s="280">
        <f t="shared" si="680"/>
        <v>0</v>
      </c>
    </row>
    <row r="2269" spans="1:123" s="223" customFormat="1" ht="24" customHeight="1" x14ac:dyDescent="0.25">
      <c r="A2269" s="218" t="str">
        <f t="shared" si="676"/>
        <v/>
      </c>
      <c r="B2269" s="216" t="str">
        <f t="shared" si="679"/>
        <v/>
      </c>
      <c r="C2269" s="217"/>
      <c r="D2269" s="218" t="str">
        <f t="shared" si="677"/>
        <v/>
      </c>
      <c r="E2269" s="219"/>
      <c r="F2269" s="220">
        <f t="shared" si="678"/>
        <v>0</v>
      </c>
      <c r="G2269" s="280">
        <f t="shared" si="680"/>
        <v>0</v>
      </c>
    </row>
    <row r="2270" spans="1:123" s="223" customFormat="1" ht="24" customHeight="1" x14ac:dyDescent="0.25">
      <c r="A2270" s="218" t="str">
        <f t="shared" si="676"/>
        <v/>
      </c>
      <c r="B2270" s="216" t="str">
        <f t="shared" si="679"/>
        <v/>
      </c>
      <c r="C2270" s="217"/>
      <c r="D2270" s="218" t="str">
        <f t="shared" si="677"/>
        <v/>
      </c>
      <c r="E2270" s="219"/>
      <c r="F2270" s="220">
        <f t="shared" si="678"/>
        <v>0</v>
      </c>
      <c r="G2270" s="280">
        <f t="shared" si="680"/>
        <v>0</v>
      </c>
    </row>
    <row r="2271" spans="1:123" s="223" customFormat="1" ht="24" customHeight="1" x14ac:dyDescent="0.25">
      <c r="A2271" s="218" t="str">
        <f t="shared" si="676"/>
        <v/>
      </c>
      <c r="B2271" s="216" t="str">
        <f t="shared" si="679"/>
        <v/>
      </c>
      <c r="C2271" s="217"/>
      <c r="D2271" s="218" t="str">
        <f t="shared" si="677"/>
        <v/>
      </c>
      <c r="E2271" s="219"/>
      <c r="F2271" s="220">
        <f t="shared" si="678"/>
        <v>0</v>
      </c>
      <c r="G2271" s="280">
        <f t="shared" si="680"/>
        <v>0</v>
      </c>
    </row>
    <row r="2272" spans="1:123" s="223" customFormat="1" ht="24" customHeight="1" x14ac:dyDescent="0.25">
      <c r="A2272" s="218" t="str">
        <f t="shared" si="676"/>
        <v/>
      </c>
      <c r="B2272" s="216" t="str">
        <f t="shared" si="679"/>
        <v/>
      </c>
      <c r="C2272" s="217"/>
      <c r="D2272" s="218" t="str">
        <f t="shared" si="677"/>
        <v/>
      </c>
      <c r="E2272" s="219"/>
      <c r="F2272" s="220">
        <f t="shared" si="678"/>
        <v>0</v>
      </c>
      <c r="G2272" s="280">
        <f t="shared" si="680"/>
        <v>0</v>
      </c>
    </row>
    <row r="2273" spans="1:7" s="223" customFormat="1" ht="24" customHeight="1" x14ac:dyDescent="0.25">
      <c r="A2273" s="218" t="str">
        <f t="shared" si="676"/>
        <v/>
      </c>
      <c r="B2273" s="216" t="str">
        <f t="shared" si="679"/>
        <v/>
      </c>
      <c r="C2273" s="217"/>
      <c r="D2273" s="218" t="str">
        <f t="shared" si="677"/>
        <v/>
      </c>
      <c r="E2273" s="219"/>
      <c r="F2273" s="220">
        <f t="shared" si="678"/>
        <v>0</v>
      </c>
      <c r="G2273" s="280">
        <f t="shared" si="680"/>
        <v>0</v>
      </c>
    </row>
    <row r="2274" spans="1:7" s="223" customFormat="1" ht="24" customHeight="1" x14ac:dyDescent="0.25">
      <c r="A2274" s="218" t="str">
        <f t="shared" si="676"/>
        <v/>
      </c>
      <c r="B2274" s="216" t="str">
        <f t="shared" si="679"/>
        <v/>
      </c>
      <c r="C2274" s="217"/>
      <c r="D2274" s="218" t="str">
        <f t="shared" si="677"/>
        <v/>
      </c>
      <c r="E2274" s="219"/>
      <c r="F2274" s="220">
        <f t="shared" si="678"/>
        <v>0</v>
      </c>
      <c r="G2274" s="280">
        <f t="shared" si="680"/>
        <v>0</v>
      </c>
    </row>
    <row r="2275" spans="1:7" s="223" customFormat="1" ht="24" customHeight="1" x14ac:dyDescent="0.25">
      <c r="A2275" s="218" t="str">
        <f t="shared" si="676"/>
        <v/>
      </c>
      <c r="B2275" s="216" t="str">
        <f t="shared" si="679"/>
        <v/>
      </c>
      <c r="C2275" s="217"/>
      <c r="D2275" s="218" t="str">
        <f t="shared" si="677"/>
        <v/>
      </c>
      <c r="E2275" s="219"/>
      <c r="F2275" s="221">
        <f t="shared" si="678"/>
        <v>0</v>
      </c>
      <c r="G2275" s="280">
        <f t="shared" si="680"/>
        <v>0</v>
      </c>
    </row>
    <row r="2276" spans="1:7" ht="24" customHeight="1" x14ac:dyDescent="0.25">
      <c r="A2276" s="281"/>
      <c r="D2276" s="94"/>
      <c r="E2276" s="95"/>
      <c r="F2276" s="267" t="s">
        <v>31</v>
      </c>
      <c r="G2276" s="282">
        <f>SUBTOTAL(9,G2262:G2275)</f>
        <v>0</v>
      </c>
    </row>
    <row r="2277" spans="1:7" ht="24" customHeight="1" x14ac:dyDescent="0.25">
      <c r="A2277" s="281"/>
      <c r="C2277" s="104" t="s">
        <v>605</v>
      </c>
      <c r="D2277" s="94"/>
      <c r="E2277" s="95"/>
      <c r="G2277" s="283"/>
    </row>
    <row r="2278" spans="1:7" s="223" customFormat="1" ht="24" customHeight="1" x14ac:dyDescent="0.25">
      <c r="A2278" s="218" t="str">
        <f t="shared" ref="A2278:A2285" si="681">IFERROR(VLOOKUP(C2278,Tabla_Insumos,4,FALSE),"")</f>
        <v/>
      </c>
      <c r="B2278" s="216">
        <f t="shared" ref="B2278:B2285" si="682">IFERROR(VLOOKUP(A2278,Tabla_Indices,5,FALSE),"")</f>
        <v>0</v>
      </c>
      <c r="C2278" s="217"/>
      <c r="D2278" s="218" t="str">
        <f t="shared" ref="D2278:D2285" si="683">IFERROR(VLOOKUP(C2278,Tabla_Insumos,2,FALSE),"")</f>
        <v/>
      </c>
      <c r="E2278" s="219"/>
      <c r="F2278" s="222">
        <f t="shared" ref="F2278:F2285" si="684">IFERROR(VLOOKUP(C2278,Tabla_Insumos,3,FALSE),0)</f>
        <v>0</v>
      </c>
      <c r="G2278" s="280">
        <f>ROUND(E2278*F2278,2)</f>
        <v>0</v>
      </c>
    </row>
    <row r="2279" spans="1:7" s="223" customFormat="1" ht="24" customHeight="1" x14ac:dyDescent="0.25">
      <c r="A2279" s="218" t="str">
        <f t="shared" si="681"/>
        <v/>
      </c>
      <c r="B2279" s="216">
        <f t="shared" si="682"/>
        <v>0</v>
      </c>
      <c r="C2279" s="217"/>
      <c r="D2279" s="218" t="str">
        <f t="shared" si="683"/>
        <v/>
      </c>
      <c r="E2279" s="219"/>
      <c r="F2279" s="222">
        <f t="shared" si="684"/>
        <v>0</v>
      </c>
      <c r="G2279" s="280">
        <f>ROUND(E2279*F2279,2)</f>
        <v>0</v>
      </c>
    </row>
    <row r="2280" spans="1:7" s="223" customFormat="1" ht="24" customHeight="1" x14ac:dyDescent="0.25">
      <c r="A2280" s="218" t="str">
        <f t="shared" si="681"/>
        <v/>
      </c>
      <c r="B2280" s="216">
        <f t="shared" si="682"/>
        <v>0</v>
      </c>
      <c r="C2280" s="217"/>
      <c r="D2280" s="218" t="str">
        <f t="shared" si="683"/>
        <v/>
      </c>
      <c r="E2280" s="219"/>
      <c r="F2280" s="222">
        <f t="shared" si="684"/>
        <v>0</v>
      </c>
      <c r="G2280" s="280">
        <f t="shared" ref="G2280:G2285" si="685">ROUND(E2280*F2280,2)</f>
        <v>0</v>
      </c>
    </row>
    <row r="2281" spans="1:7" s="223" customFormat="1" ht="24" customHeight="1" x14ac:dyDescent="0.25">
      <c r="A2281" s="218" t="str">
        <f t="shared" si="681"/>
        <v/>
      </c>
      <c r="B2281" s="216">
        <f t="shared" si="682"/>
        <v>0</v>
      </c>
      <c r="C2281" s="217"/>
      <c r="D2281" s="218" t="str">
        <f t="shared" si="683"/>
        <v/>
      </c>
      <c r="E2281" s="219"/>
      <c r="F2281" s="222">
        <f t="shared" si="684"/>
        <v>0</v>
      </c>
      <c r="G2281" s="280">
        <f t="shared" si="685"/>
        <v>0</v>
      </c>
    </row>
    <row r="2282" spans="1:7" s="223" customFormat="1" ht="24" customHeight="1" x14ac:dyDescent="0.25">
      <c r="A2282" s="218" t="str">
        <f t="shared" si="681"/>
        <v/>
      </c>
      <c r="B2282" s="216">
        <f t="shared" si="682"/>
        <v>0</v>
      </c>
      <c r="C2282" s="217"/>
      <c r="D2282" s="218" t="str">
        <f t="shared" si="683"/>
        <v/>
      </c>
      <c r="E2282" s="219"/>
      <c r="F2282" s="220">
        <f t="shared" si="684"/>
        <v>0</v>
      </c>
      <c r="G2282" s="280">
        <f t="shared" si="685"/>
        <v>0</v>
      </c>
    </row>
    <row r="2283" spans="1:7" s="223" customFormat="1" ht="24" customHeight="1" x14ac:dyDescent="0.25">
      <c r="A2283" s="218" t="str">
        <f t="shared" si="681"/>
        <v/>
      </c>
      <c r="B2283" s="216">
        <f t="shared" si="682"/>
        <v>0</v>
      </c>
      <c r="C2283" s="217"/>
      <c r="D2283" s="218" t="str">
        <f t="shared" si="683"/>
        <v/>
      </c>
      <c r="E2283" s="219"/>
      <c r="F2283" s="220">
        <f t="shared" si="684"/>
        <v>0</v>
      </c>
      <c r="G2283" s="280">
        <f t="shared" si="685"/>
        <v>0</v>
      </c>
    </row>
    <row r="2284" spans="1:7" s="223" customFormat="1" ht="24" customHeight="1" x14ac:dyDescent="0.25">
      <c r="A2284" s="218" t="str">
        <f t="shared" si="681"/>
        <v/>
      </c>
      <c r="B2284" s="216">
        <f t="shared" si="682"/>
        <v>0</v>
      </c>
      <c r="C2284" s="217"/>
      <c r="D2284" s="218" t="str">
        <f t="shared" si="683"/>
        <v/>
      </c>
      <c r="E2284" s="219"/>
      <c r="F2284" s="220">
        <f t="shared" si="684"/>
        <v>0</v>
      </c>
      <c r="G2284" s="280">
        <f t="shared" si="685"/>
        <v>0</v>
      </c>
    </row>
    <row r="2285" spans="1:7" s="223" customFormat="1" ht="24" customHeight="1" x14ac:dyDescent="0.25">
      <c r="A2285" s="218" t="str">
        <f t="shared" si="681"/>
        <v/>
      </c>
      <c r="B2285" s="216">
        <f t="shared" si="682"/>
        <v>0</v>
      </c>
      <c r="C2285" s="217"/>
      <c r="D2285" s="218" t="str">
        <f t="shared" si="683"/>
        <v/>
      </c>
      <c r="E2285" s="219"/>
      <c r="F2285" s="220">
        <f t="shared" si="684"/>
        <v>0</v>
      </c>
      <c r="G2285" s="280">
        <f t="shared" si="685"/>
        <v>0</v>
      </c>
    </row>
    <row r="2286" spans="1:7" ht="24" customHeight="1" x14ac:dyDescent="0.25">
      <c r="A2286" s="281"/>
      <c r="D2286" s="94"/>
      <c r="E2286" s="95"/>
      <c r="F2286" s="267" t="s">
        <v>32</v>
      </c>
      <c r="G2286" s="282">
        <f>SUBTOTAL(9,G2278:G2285)</f>
        <v>0</v>
      </c>
    </row>
    <row r="2287" spans="1:7" ht="24" customHeight="1" x14ac:dyDescent="0.25">
      <c r="A2287" s="281"/>
      <c r="C2287" s="104" t="s">
        <v>606</v>
      </c>
      <c r="D2287" s="94"/>
      <c r="E2287" s="95"/>
      <c r="G2287" s="283"/>
    </row>
    <row r="2288" spans="1:7" s="223" customFormat="1" ht="24" customHeight="1" x14ac:dyDescent="0.25">
      <c r="A2288" s="218" t="str">
        <f t="shared" ref="A2288:A2296" si="686">IFERROR(VLOOKUP(C2288,Tabla_Insumos,4,FALSE),"")</f>
        <v/>
      </c>
      <c r="B2288" s="216" t="str">
        <f t="shared" ref="B2288:B2296" si="687">IFERROR(VLOOKUP(C2288,Tabla_Insumos,5,FALSE),"")</f>
        <v/>
      </c>
      <c r="C2288" s="217"/>
      <c r="D2288" s="218" t="str">
        <f t="shared" ref="D2288:D2296" si="688">IFERROR(VLOOKUP(C2288,Tabla_Insumos,2,FALSE),"")</f>
        <v/>
      </c>
      <c r="E2288" s="219"/>
      <c r="F2288" s="220">
        <f t="shared" ref="F2288:F2296" si="689">IFERROR(VLOOKUP(C2288,Tabla_Insumos,3,FALSE),0)</f>
        <v>0</v>
      </c>
      <c r="G2288" s="280">
        <f t="shared" ref="G2288:G2296" si="690">ROUND(E2288*F2288,2)</f>
        <v>0</v>
      </c>
    </row>
    <row r="2289" spans="1:7" s="223" customFormat="1" ht="24" customHeight="1" x14ac:dyDescent="0.25">
      <c r="A2289" s="218" t="str">
        <f t="shared" si="686"/>
        <v/>
      </c>
      <c r="B2289" s="216" t="str">
        <f t="shared" si="687"/>
        <v/>
      </c>
      <c r="C2289" s="217"/>
      <c r="D2289" s="218" t="str">
        <f t="shared" si="688"/>
        <v/>
      </c>
      <c r="E2289" s="219"/>
      <c r="F2289" s="220">
        <f t="shared" si="689"/>
        <v>0</v>
      </c>
      <c r="G2289" s="280">
        <f t="shared" si="690"/>
        <v>0</v>
      </c>
    </row>
    <row r="2290" spans="1:7" s="223" customFormat="1" ht="24" customHeight="1" x14ac:dyDescent="0.25">
      <c r="A2290" s="218" t="str">
        <f t="shared" si="686"/>
        <v/>
      </c>
      <c r="B2290" s="216" t="str">
        <f t="shared" si="687"/>
        <v/>
      </c>
      <c r="C2290" s="217"/>
      <c r="D2290" s="218" t="str">
        <f t="shared" si="688"/>
        <v/>
      </c>
      <c r="E2290" s="219"/>
      <c r="F2290" s="220">
        <f t="shared" si="689"/>
        <v>0</v>
      </c>
      <c r="G2290" s="280">
        <f t="shared" si="690"/>
        <v>0</v>
      </c>
    </row>
    <row r="2291" spans="1:7" s="223" customFormat="1" ht="24" customHeight="1" x14ac:dyDescent="0.25">
      <c r="A2291" s="218" t="str">
        <f t="shared" si="686"/>
        <v/>
      </c>
      <c r="B2291" s="216" t="str">
        <f t="shared" si="687"/>
        <v/>
      </c>
      <c r="C2291" s="217"/>
      <c r="D2291" s="218" t="str">
        <f t="shared" si="688"/>
        <v/>
      </c>
      <c r="E2291" s="219"/>
      <c r="F2291" s="220">
        <f t="shared" si="689"/>
        <v>0</v>
      </c>
      <c r="G2291" s="280">
        <f t="shared" si="690"/>
        <v>0</v>
      </c>
    </row>
    <row r="2292" spans="1:7" s="223" customFormat="1" ht="24" customHeight="1" x14ac:dyDescent="0.25">
      <c r="A2292" s="218" t="str">
        <f t="shared" si="686"/>
        <v/>
      </c>
      <c r="B2292" s="216" t="str">
        <f t="shared" si="687"/>
        <v/>
      </c>
      <c r="C2292" s="217"/>
      <c r="D2292" s="218" t="str">
        <f t="shared" si="688"/>
        <v/>
      </c>
      <c r="E2292" s="219"/>
      <c r="F2292" s="220">
        <f t="shared" si="689"/>
        <v>0</v>
      </c>
      <c r="G2292" s="280">
        <f t="shared" si="690"/>
        <v>0</v>
      </c>
    </row>
    <row r="2293" spans="1:7" s="223" customFormat="1" ht="24" customHeight="1" x14ac:dyDescent="0.25">
      <c r="A2293" s="218" t="str">
        <f t="shared" si="686"/>
        <v/>
      </c>
      <c r="B2293" s="216" t="str">
        <f t="shared" si="687"/>
        <v/>
      </c>
      <c r="C2293" s="217"/>
      <c r="D2293" s="218" t="str">
        <f t="shared" si="688"/>
        <v/>
      </c>
      <c r="E2293" s="219"/>
      <c r="F2293" s="220">
        <f t="shared" si="689"/>
        <v>0</v>
      </c>
      <c r="G2293" s="280">
        <f t="shared" si="690"/>
        <v>0</v>
      </c>
    </row>
    <row r="2294" spans="1:7" s="223" customFormat="1" ht="24" customHeight="1" x14ac:dyDescent="0.25">
      <c r="A2294" s="218" t="str">
        <f t="shared" si="686"/>
        <v/>
      </c>
      <c r="B2294" s="216" t="str">
        <f t="shared" si="687"/>
        <v/>
      </c>
      <c r="C2294" s="217"/>
      <c r="D2294" s="218" t="str">
        <f t="shared" si="688"/>
        <v/>
      </c>
      <c r="E2294" s="219"/>
      <c r="F2294" s="220">
        <f t="shared" si="689"/>
        <v>0</v>
      </c>
      <c r="G2294" s="280">
        <f t="shared" si="690"/>
        <v>0</v>
      </c>
    </row>
    <row r="2295" spans="1:7" s="223" customFormat="1" ht="24" customHeight="1" x14ac:dyDescent="0.25">
      <c r="A2295" s="218" t="str">
        <f t="shared" si="686"/>
        <v/>
      </c>
      <c r="B2295" s="216" t="str">
        <f t="shared" si="687"/>
        <v/>
      </c>
      <c r="C2295" s="217"/>
      <c r="D2295" s="218" t="str">
        <f t="shared" si="688"/>
        <v/>
      </c>
      <c r="E2295" s="219"/>
      <c r="F2295" s="220">
        <f t="shared" si="689"/>
        <v>0</v>
      </c>
      <c r="G2295" s="280">
        <f t="shared" si="690"/>
        <v>0</v>
      </c>
    </row>
    <row r="2296" spans="1:7" s="223" customFormat="1" ht="24" customHeight="1" x14ac:dyDescent="0.25">
      <c r="A2296" s="218" t="str">
        <f t="shared" si="686"/>
        <v/>
      </c>
      <c r="B2296" s="216" t="str">
        <f t="shared" si="687"/>
        <v/>
      </c>
      <c r="C2296" s="217"/>
      <c r="D2296" s="218" t="str">
        <f t="shared" si="688"/>
        <v/>
      </c>
      <c r="E2296" s="219"/>
      <c r="F2296" s="220">
        <f t="shared" si="689"/>
        <v>0</v>
      </c>
      <c r="G2296" s="280">
        <f t="shared" si="690"/>
        <v>0</v>
      </c>
    </row>
    <row r="2297" spans="1:7" ht="24" customHeight="1" x14ac:dyDescent="0.25">
      <c r="A2297" s="284"/>
      <c r="B2297" s="94"/>
      <c r="D2297" s="94"/>
      <c r="E2297" s="95"/>
      <c r="F2297" s="267" t="s">
        <v>33</v>
      </c>
      <c r="G2297" s="282">
        <f>SUBTOTAL(9,G2288:G2296)</f>
        <v>0</v>
      </c>
    </row>
    <row r="2298" spans="1:7" ht="24" customHeight="1" x14ac:dyDescent="0.25">
      <c r="A2298" s="285"/>
      <c r="B2298" s="94"/>
      <c r="D2298" s="94"/>
      <c r="E2298" s="95"/>
      <c r="G2298" s="283"/>
    </row>
    <row r="2299" spans="1:7" ht="24" customHeight="1" x14ac:dyDescent="0.25">
      <c r="A2299" s="286" t="str">
        <f>B2257</f>
        <v>9.2.1</v>
      </c>
      <c r="B2299" s="287" t="str">
        <f>C2257</f>
        <v>De Hormigon Fratazado</v>
      </c>
      <c r="C2299" s="101"/>
      <c r="D2299" s="101" t="s">
        <v>34</v>
      </c>
      <c r="E2299" s="102"/>
      <c r="F2299" s="289" t="s">
        <v>35</v>
      </c>
      <c r="G2299" s="288">
        <f>SUBTOTAL(9,G2262:G2298)</f>
        <v>0</v>
      </c>
    </row>
    <row r="2301" spans="1:7" ht="24" customHeight="1" x14ac:dyDescent="0.25">
      <c r="A2301" s="268" t="s">
        <v>37</v>
      </c>
      <c r="B2301" s="269"/>
      <c r="C2301" s="269"/>
      <c r="D2301" s="269"/>
      <c r="E2301" s="269"/>
      <c r="F2301" s="269"/>
      <c r="G2301" s="270"/>
    </row>
    <row r="2302" spans="1:7" ht="24" customHeight="1" x14ac:dyDescent="0.25">
      <c r="A2302" s="271" t="s">
        <v>602</v>
      </c>
      <c r="B2302" s="90" t="str">
        <f>Comitente</f>
        <v>SUBSECRETARIA DE ARQUITECTURA</v>
      </c>
      <c r="C2302" s="86"/>
      <c r="D2302" s="91"/>
      <c r="E2302" s="91"/>
      <c r="F2302" s="92"/>
      <c r="G2302" s="272"/>
    </row>
    <row r="2303" spans="1:7" ht="24" customHeight="1" x14ac:dyDescent="0.25">
      <c r="A2303" s="271" t="s">
        <v>603</v>
      </c>
      <c r="B2303" s="90">
        <f>Contratista</f>
        <v>0</v>
      </c>
      <c r="C2303" s="87"/>
      <c r="D2303" s="87"/>
      <c r="E2303" s="87"/>
      <c r="F2303" s="93"/>
      <c r="G2303" s="273"/>
    </row>
    <row r="2304" spans="1:7" ht="24" customHeight="1" x14ac:dyDescent="0.25">
      <c r="A2304" s="271" t="s">
        <v>24</v>
      </c>
      <c r="B2304" s="90" t="str">
        <f>Obra</f>
        <v>PERFORACION DE POZO DE AGUA Y CONST. DE SALA DE BOMBA ESC. AGROIND. 25 DE MAYO</v>
      </c>
      <c r="C2304" s="87"/>
      <c r="D2304" s="87"/>
      <c r="E2304" s="87"/>
      <c r="F2304" s="93" t="s">
        <v>38</v>
      </c>
      <c r="G2304" s="274">
        <f>Fecha_Base</f>
        <v>0</v>
      </c>
    </row>
    <row r="2305" spans="1:123" ht="24" customHeight="1" x14ac:dyDescent="0.25">
      <c r="A2305" s="275" t="s">
        <v>601</v>
      </c>
      <c r="B2305" s="88" t="str">
        <f>Ubicación</f>
        <v>Calle San Martin s/n - 25 de Mayo</v>
      </c>
      <c r="C2305" s="88"/>
      <c r="D2305" s="94"/>
      <c r="E2305" s="95"/>
      <c r="G2305" s="276"/>
    </row>
    <row r="2306" spans="1:123" ht="24" customHeight="1" x14ac:dyDescent="0.25">
      <c r="A2306" s="275" t="s">
        <v>39</v>
      </c>
      <c r="B2306" s="97">
        <f>IFERROR(VALUE(LEFT(B2307,FIND(".",B2307)-1)),"")</f>
        <v>9</v>
      </c>
      <c r="C2306" s="89" t="str">
        <f>IFERROR(VLOOKUP(B2306,Tabla_CyP,2,FALSE),"")</f>
        <v/>
      </c>
      <c r="E2306" s="95"/>
      <c r="G2306" s="276"/>
    </row>
    <row r="2307" spans="1:123" ht="24" customHeight="1" x14ac:dyDescent="0.25">
      <c r="A2307" s="275" t="s">
        <v>25</v>
      </c>
      <c r="B2307" s="98" t="str">
        <f>IFERROR(VLOOKUP(COUNTIF($A$1:A2307,"ANALISIS DE PRECIOS"),Tabla_NumeroItem,2,FALSE),"")</f>
        <v>9.2.2</v>
      </c>
      <c r="C2307" s="89" t="str">
        <f>IFERROR(VLOOKUP(B2307,Tabla_CyP,2,FALSE),"")</f>
        <v>Zocalo exterior rehundido</v>
      </c>
      <c r="D2307" s="94"/>
      <c r="E2307" s="95"/>
      <c r="F2307" s="93" t="s">
        <v>26</v>
      </c>
      <c r="G2307" s="277" t="str">
        <f>IFERROR(VLOOKUP(B2307,Tabla_CyP,4,FALSE),"")</f>
        <v>ml</v>
      </c>
    </row>
    <row r="2308" spans="1:123" ht="24" customHeight="1" x14ac:dyDescent="0.25">
      <c r="A2308" s="275"/>
      <c r="B2308" s="88"/>
      <c r="D2308" s="94"/>
      <c r="E2308" s="95"/>
      <c r="G2308" s="276"/>
    </row>
    <row r="2309" spans="1:123" ht="24" customHeight="1" x14ac:dyDescent="0.25">
      <c r="A2309" s="338" t="s">
        <v>507</v>
      </c>
      <c r="B2309" s="339"/>
      <c r="C2309" s="340" t="s">
        <v>0</v>
      </c>
      <c r="D2309" s="340" t="s">
        <v>27</v>
      </c>
      <c r="E2309" s="342" t="s">
        <v>28</v>
      </c>
      <c r="F2309" s="344" t="s">
        <v>29</v>
      </c>
      <c r="G2309" s="344" t="s">
        <v>30</v>
      </c>
    </row>
    <row r="2310" spans="1:123" s="94" customFormat="1" ht="24" customHeight="1" x14ac:dyDescent="0.25">
      <c r="A2310" s="99" t="s">
        <v>508</v>
      </c>
      <c r="B2310" s="99" t="s">
        <v>509</v>
      </c>
      <c r="C2310" s="341"/>
      <c r="D2310" s="341"/>
      <c r="E2310" s="343"/>
      <c r="F2310" s="345"/>
      <c r="G2310" s="345"/>
      <c r="H2310" s="224"/>
      <c r="I2310" s="224"/>
      <c r="J2310" s="224"/>
      <c r="K2310" s="224"/>
      <c r="L2310" s="224"/>
      <c r="M2310" s="224"/>
      <c r="N2310" s="224"/>
      <c r="O2310" s="224"/>
      <c r="P2310" s="224"/>
      <c r="Q2310" s="224"/>
      <c r="R2310" s="224"/>
      <c r="S2310" s="224"/>
      <c r="T2310" s="224"/>
      <c r="U2310" s="224"/>
      <c r="V2310" s="224"/>
      <c r="W2310" s="224"/>
      <c r="X2310" s="224"/>
      <c r="Y2310" s="224"/>
      <c r="Z2310" s="224"/>
      <c r="AA2310" s="224"/>
      <c r="AB2310" s="224"/>
      <c r="AC2310" s="224"/>
      <c r="AD2310" s="224"/>
      <c r="AE2310" s="224"/>
      <c r="AF2310" s="224"/>
      <c r="AG2310" s="224"/>
      <c r="AH2310" s="224"/>
      <c r="AI2310" s="224"/>
      <c r="AJ2310" s="224"/>
      <c r="AK2310" s="224"/>
      <c r="AL2310" s="224"/>
      <c r="AM2310" s="224"/>
      <c r="AN2310" s="224"/>
      <c r="AO2310" s="224"/>
      <c r="AP2310" s="224"/>
      <c r="AQ2310" s="224"/>
      <c r="AR2310" s="224"/>
      <c r="AS2310" s="224"/>
      <c r="AT2310" s="224"/>
      <c r="AU2310" s="224"/>
      <c r="AV2310" s="224"/>
      <c r="AW2310" s="224"/>
      <c r="AX2310" s="224"/>
      <c r="AY2310" s="224"/>
      <c r="AZ2310" s="224"/>
      <c r="BA2310" s="224"/>
      <c r="BB2310" s="224"/>
      <c r="BC2310" s="224"/>
      <c r="BD2310" s="224"/>
      <c r="BE2310" s="224"/>
      <c r="BF2310" s="224"/>
      <c r="BG2310" s="224"/>
      <c r="BH2310" s="224"/>
      <c r="BI2310" s="224"/>
      <c r="BJ2310" s="224"/>
      <c r="BK2310" s="224"/>
      <c r="BL2310" s="224"/>
      <c r="BM2310" s="224"/>
      <c r="BN2310" s="224"/>
      <c r="BO2310" s="224"/>
      <c r="BP2310" s="224"/>
      <c r="BQ2310" s="224"/>
      <c r="BR2310" s="224"/>
      <c r="BS2310" s="224"/>
      <c r="BT2310" s="224"/>
      <c r="BU2310" s="224"/>
      <c r="BV2310" s="224"/>
      <c r="BW2310" s="224"/>
      <c r="BX2310" s="224"/>
      <c r="BY2310" s="224"/>
      <c r="BZ2310" s="224"/>
      <c r="CA2310" s="224"/>
      <c r="CB2310" s="224"/>
      <c r="CC2310" s="224"/>
      <c r="CD2310" s="224"/>
      <c r="CE2310" s="224"/>
      <c r="CF2310" s="224"/>
      <c r="CG2310" s="224"/>
      <c r="CH2310" s="224"/>
      <c r="CI2310" s="224"/>
      <c r="CJ2310" s="224"/>
      <c r="CK2310" s="224"/>
      <c r="CL2310" s="224"/>
      <c r="CM2310" s="224"/>
      <c r="CN2310" s="224"/>
      <c r="CO2310" s="224"/>
      <c r="CP2310" s="224"/>
      <c r="CQ2310" s="224"/>
      <c r="CR2310" s="224"/>
      <c r="CS2310" s="224"/>
      <c r="CT2310" s="224"/>
      <c r="CU2310" s="224"/>
      <c r="CV2310" s="224"/>
      <c r="CW2310" s="224"/>
      <c r="CX2310" s="224"/>
      <c r="CY2310" s="224"/>
      <c r="CZ2310" s="224"/>
      <c r="DA2310" s="224"/>
      <c r="DB2310" s="224"/>
      <c r="DC2310" s="224"/>
      <c r="DD2310" s="224"/>
      <c r="DE2310" s="224"/>
      <c r="DF2310" s="224"/>
      <c r="DG2310" s="224"/>
      <c r="DH2310" s="224"/>
      <c r="DI2310" s="224"/>
      <c r="DJ2310" s="224"/>
      <c r="DK2310" s="224"/>
      <c r="DL2310" s="224"/>
      <c r="DM2310" s="224"/>
      <c r="DN2310" s="224"/>
      <c r="DO2310" s="224"/>
      <c r="DP2310" s="224"/>
      <c r="DQ2310" s="224"/>
      <c r="DR2310" s="224"/>
      <c r="DS2310" s="224"/>
    </row>
    <row r="2311" spans="1:123" ht="24" customHeight="1" x14ac:dyDescent="0.25">
      <c r="A2311" s="278"/>
      <c r="B2311" s="100"/>
      <c r="C2311" s="137" t="s">
        <v>604</v>
      </c>
      <c r="D2311" s="101"/>
      <c r="E2311" s="102"/>
      <c r="F2311" s="103"/>
      <c r="G2311" s="279"/>
    </row>
    <row r="2312" spans="1:123" s="223" customFormat="1" ht="24" customHeight="1" x14ac:dyDescent="0.25">
      <c r="A2312" s="218" t="str">
        <f t="shared" ref="A2312:A2325" si="691">IFERROR(VLOOKUP(C2312,Tabla_Insumos,4,FALSE),"")</f>
        <v/>
      </c>
      <c r="B2312" s="216" t="str">
        <f>IFERROR(VLOOKUP(C2312,Tabla_Insumos,5,FALSE),"")</f>
        <v/>
      </c>
      <c r="C2312" s="217"/>
      <c r="D2312" s="218" t="str">
        <f t="shared" ref="D2312:D2325" si="692">IFERROR(VLOOKUP(C2312,Tabla_Insumos,2,FALSE),"")</f>
        <v/>
      </c>
      <c r="E2312" s="219"/>
      <c r="F2312" s="220">
        <f t="shared" ref="F2312:F2325" si="693">IFERROR(VLOOKUP(C2312,Tabla_Insumos,3,FALSE),0)</f>
        <v>0</v>
      </c>
      <c r="G2312" s="280">
        <f>ROUND(E2312*F2312,2)</f>
        <v>0</v>
      </c>
    </row>
    <row r="2313" spans="1:123" s="223" customFormat="1" ht="24" customHeight="1" x14ac:dyDescent="0.25">
      <c r="A2313" s="218" t="str">
        <f t="shared" si="691"/>
        <v/>
      </c>
      <c r="B2313" s="216" t="str">
        <f t="shared" ref="B2313:B2325" si="694">IFERROR(VLOOKUP(C2313,Tabla_Insumos,5,FALSE),"")</f>
        <v/>
      </c>
      <c r="C2313" s="217"/>
      <c r="D2313" s="218" t="str">
        <f t="shared" si="692"/>
        <v/>
      </c>
      <c r="E2313" s="219"/>
      <c r="F2313" s="220">
        <f t="shared" si="693"/>
        <v>0</v>
      </c>
      <c r="G2313" s="280">
        <f t="shared" ref="G2313:G2325" si="695">ROUND(E2313*F2313,2)</f>
        <v>0</v>
      </c>
    </row>
    <row r="2314" spans="1:123" s="223" customFormat="1" ht="24" customHeight="1" x14ac:dyDescent="0.25">
      <c r="A2314" s="218" t="str">
        <f t="shared" si="691"/>
        <v/>
      </c>
      <c r="B2314" s="216" t="str">
        <f t="shared" si="694"/>
        <v/>
      </c>
      <c r="C2314" s="217"/>
      <c r="D2314" s="218" t="str">
        <f t="shared" si="692"/>
        <v/>
      </c>
      <c r="E2314" s="219"/>
      <c r="F2314" s="220">
        <f t="shared" si="693"/>
        <v>0</v>
      </c>
      <c r="G2314" s="280">
        <f t="shared" si="695"/>
        <v>0</v>
      </c>
    </row>
    <row r="2315" spans="1:123" s="223" customFormat="1" ht="24" customHeight="1" x14ac:dyDescent="0.25">
      <c r="A2315" s="218" t="str">
        <f t="shared" si="691"/>
        <v/>
      </c>
      <c r="B2315" s="216" t="str">
        <f t="shared" si="694"/>
        <v/>
      </c>
      <c r="C2315" s="217"/>
      <c r="D2315" s="218" t="str">
        <f t="shared" si="692"/>
        <v/>
      </c>
      <c r="E2315" s="219"/>
      <c r="F2315" s="220">
        <f t="shared" si="693"/>
        <v>0</v>
      </c>
      <c r="G2315" s="280">
        <f t="shared" si="695"/>
        <v>0</v>
      </c>
    </row>
    <row r="2316" spans="1:123" s="223" customFormat="1" ht="24" customHeight="1" x14ac:dyDescent="0.25">
      <c r="A2316" s="218" t="str">
        <f t="shared" si="691"/>
        <v/>
      </c>
      <c r="B2316" s="216" t="str">
        <f t="shared" si="694"/>
        <v/>
      </c>
      <c r="C2316" s="217"/>
      <c r="D2316" s="218" t="str">
        <f t="shared" si="692"/>
        <v/>
      </c>
      <c r="E2316" s="219"/>
      <c r="F2316" s="220">
        <f t="shared" si="693"/>
        <v>0</v>
      </c>
      <c r="G2316" s="280">
        <f t="shared" si="695"/>
        <v>0</v>
      </c>
    </row>
    <row r="2317" spans="1:123" s="223" customFormat="1" ht="24" customHeight="1" x14ac:dyDescent="0.25">
      <c r="A2317" s="218" t="str">
        <f t="shared" si="691"/>
        <v/>
      </c>
      <c r="B2317" s="216" t="str">
        <f t="shared" si="694"/>
        <v/>
      </c>
      <c r="C2317" s="217"/>
      <c r="D2317" s="218" t="str">
        <f t="shared" si="692"/>
        <v/>
      </c>
      <c r="E2317" s="219"/>
      <c r="F2317" s="220">
        <f t="shared" si="693"/>
        <v>0</v>
      </c>
      <c r="G2317" s="280">
        <f t="shared" si="695"/>
        <v>0</v>
      </c>
    </row>
    <row r="2318" spans="1:123" s="223" customFormat="1" ht="24" customHeight="1" x14ac:dyDescent="0.25">
      <c r="A2318" s="218" t="str">
        <f t="shared" si="691"/>
        <v/>
      </c>
      <c r="B2318" s="216" t="str">
        <f t="shared" si="694"/>
        <v/>
      </c>
      <c r="C2318" s="217"/>
      <c r="D2318" s="218" t="str">
        <f t="shared" si="692"/>
        <v/>
      </c>
      <c r="E2318" s="219"/>
      <c r="F2318" s="220">
        <f t="shared" si="693"/>
        <v>0</v>
      </c>
      <c r="G2318" s="280">
        <f t="shared" si="695"/>
        <v>0</v>
      </c>
    </row>
    <row r="2319" spans="1:123" s="223" customFormat="1" ht="24" customHeight="1" x14ac:dyDescent="0.25">
      <c r="A2319" s="218" t="str">
        <f t="shared" si="691"/>
        <v/>
      </c>
      <c r="B2319" s="216" t="str">
        <f t="shared" si="694"/>
        <v/>
      </c>
      <c r="C2319" s="217"/>
      <c r="D2319" s="218" t="str">
        <f t="shared" si="692"/>
        <v/>
      </c>
      <c r="E2319" s="219"/>
      <c r="F2319" s="220">
        <f t="shared" si="693"/>
        <v>0</v>
      </c>
      <c r="G2319" s="280">
        <f t="shared" si="695"/>
        <v>0</v>
      </c>
    </row>
    <row r="2320" spans="1:123" s="223" customFormat="1" ht="24" customHeight="1" x14ac:dyDescent="0.25">
      <c r="A2320" s="218" t="str">
        <f t="shared" si="691"/>
        <v/>
      </c>
      <c r="B2320" s="216" t="str">
        <f t="shared" si="694"/>
        <v/>
      </c>
      <c r="C2320" s="217"/>
      <c r="D2320" s="218" t="str">
        <f t="shared" si="692"/>
        <v/>
      </c>
      <c r="E2320" s="219"/>
      <c r="F2320" s="220">
        <f t="shared" si="693"/>
        <v>0</v>
      </c>
      <c r="G2320" s="280">
        <f t="shared" si="695"/>
        <v>0</v>
      </c>
    </row>
    <row r="2321" spans="1:7" s="223" customFormat="1" ht="24" customHeight="1" x14ac:dyDescent="0.25">
      <c r="A2321" s="218" t="str">
        <f t="shared" si="691"/>
        <v/>
      </c>
      <c r="B2321" s="216" t="str">
        <f t="shared" si="694"/>
        <v/>
      </c>
      <c r="C2321" s="217"/>
      <c r="D2321" s="218" t="str">
        <f t="shared" si="692"/>
        <v/>
      </c>
      <c r="E2321" s="219"/>
      <c r="F2321" s="220">
        <f t="shared" si="693"/>
        <v>0</v>
      </c>
      <c r="G2321" s="280">
        <f t="shared" si="695"/>
        <v>0</v>
      </c>
    </row>
    <row r="2322" spans="1:7" s="223" customFormat="1" ht="24" customHeight="1" x14ac:dyDescent="0.25">
      <c r="A2322" s="218" t="str">
        <f t="shared" si="691"/>
        <v/>
      </c>
      <c r="B2322" s="216" t="str">
        <f t="shared" si="694"/>
        <v/>
      </c>
      <c r="C2322" s="217"/>
      <c r="D2322" s="218" t="str">
        <f t="shared" si="692"/>
        <v/>
      </c>
      <c r="E2322" s="219"/>
      <c r="F2322" s="220">
        <f t="shared" si="693"/>
        <v>0</v>
      </c>
      <c r="G2322" s="280">
        <f t="shared" si="695"/>
        <v>0</v>
      </c>
    </row>
    <row r="2323" spans="1:7" s="223" customFormat="1" ht="24" customHeight="1" x14ac:dyDescent="0.25">
      <c r="A2323" s="218" t="str">
        <f t="shared" si="691"/>
        <v/>
      </c>
      <c r="B2323" s="216" t="str">
        <f t="shared" si="694"/>
        <v/>
      </c>
      <c r="C2323" s="217"/>
      <c r="D2323" s="218" t="str">
        <f t="shared" si="692"/>
        <v/>
      </c>
      <c r="E2323" s="219"/>
      <c r="F2323" s="220">
        <f t="shared" si="693"/>
        <v>0</v>
      </c>
      <c r="G2323" s="280">
        <f t="shared" si="695"/>
        <v>0</v>
      </c>
    </row>
    <row r="2324" spans="1:7" s="223" customFormat="1" ht="24" customHeight="1" x14ac:dyDescent="0.25">
      <c r="A2324" s="218" t="str">
        <f t="shared" si="691"/>
        <v/>
      </c>
      <c r="B2324" s="216" t="str">
        <f t="shared" si="694"/>
        <v/>
      </c>
      <c r="C2324" s="217"/>
      <c r="D2324" s="218" t="str">
        <f t="shared" si="692"/>
        <v/>
      </c>
      <c r="E2324" s="219"/>
      <c r="F2324" s="220">
        <f t="shared" si="693"/>
        <v>0</v>
      </c>
      <c r="G2324" s="280">
        <f t="shared" si="695"/>
        <v>0</v>
      </c>
    </row>
    <row r="2325" spans="1:7" s="223" customFormat="1" ht="24" customHeight="1" x14ac:dyDescent="0.25">
      <c r="A2325" s="218" t="str">
        <f t="shared" si="691"/>
        <v/>
      </c>
      <c r="B2325" s="216" t="str">
        <f t="shared" si="694"/>
        <v/>
      </c>
      <c r="C2325" s="217"/>
      <c r="D2325" s="218" t="str">
        <f t="shared" si="692"/>
        <v/>
      </c>
      <c r="E2325" s="219"/>
      <c r="F2325" s="221">
        <f t="shared" si="693"/>
        <v>0</v>
      </c>
      <c r="G2325" s="280">
        <f t="shared" si="695"/>
        <v>0</v>
      </c>
    </row>
    <row r="2326" spans="1:7" ht="24" customHeight="1" x14ac:dyDescent="0.25">
      <c r="A2326" s="281"/>
      <c r="D2326" s="94"/>
      <c r="E2326" s="95"/>
      <c r="F2326" s="267" t="s">
        <v>31</v>
      </c>
      <c r="G2326" s="282">
        <f>SUBTOTAL(9,G2312:G2325)</f>
        <v>0</v>
      </c>
    </row>
    <row r="2327" spans="1:7" ht="24" customHeight="1" x14ac:dyDescent="0.25">
      <c r="A2327" s="281"/>
      <c r="C2327" s="104" t="s">
        <v>605</v>
      </c>
      <c r="D2327" s="94"/>
      <c r="E2327" s="95"/>
      <c r="G2327" s="283"/>
    </row>
    <row r="2328" spans="1:7" s="223" customFormat="1" ht="24" customHeight="1" x14ac:dyDescent="0.25">
      <c r="A2328" s="218" t="str">
        <f t="shared" ref="A2328:A2335" si="696">IFERROR(VLOOKUP(C2328,Tabla_Insumos,4,FALSE),"")</f>
        <v/>
      </c>
      <c r="B2328" s="216">
        <f t="shared" ref="B2328:B2335" si="697">IFERROR(VLOOKUP(A2328,Tabla_Indices,5,FALSE),"")</f>
        <v>0</v>
      </c>
      <c r="C2328" s="217"/>
      <c r="D2328" s="218" t="str">
        <f t="shared" ref="D2328:D2335" si="698">IFERROR(VLOOKUP(C2328,Tabla_Insumos,2,FALSE),"")</f>
        <v/>
      </c>
      <c r="E2328" s="219"/>
      <c r="F2328" s="222">
        <f t="shared" ref="F2328:F2335" si="699">IFERROR(VLOOKUP(C2328,Tabla_Insumos,3,FALSE),0)</f>
        <v>0</v>
      </c>
      <c r="G2328" s="280">
        <f>ROUND(E2328*F2328,2)</f>
        <v>0</v>
      </c>
    </row>
    <row r="2329" spans="1:7" s="223" customFormat="1" ht="24" customHeight="1" x14ac:dyDescent="0.25">
      <c r="A2329" s="218" t="str">
        <f t="shared" si="696"/>
        <v/>
      </c>
      <c r="B2329" s="216">
        <f t="shared" si="697"/>
        <v>0</v>
      </c>
      <c r="C2329" s="217"/>
      <c r="D2329" s="218" t="str">
        <f t="shared" si="698"/>
        <v/>
      </c>
      <c r="E2329" s="219"/>
      <c r="F2329" s="222">
        <f t="shared" si="699"/>
        <v>0</v>
      </c>
      <c r="G2329" s="280">
        <f>ROUND(E2329*F2329,2)</f>
        <v>0</v>
      </c>
    </row>
    <row r="2330" spans="1:7" s="223" customFormat="1" ht="24" customHeight="1" x14ac:dyDescent="0.25">
      <c r="A2330" s="218" t="str">
        <f t="shared" si="696"/>
        <v/>
      </c>
      <c r="B2330" s="216">
        <f t="shared" si="697"/>
        <v>0</v>
      </c>
      <c r="C2330" s="217"/>
      <c r="D2330" s="218" t="str">
        <f t="shared" si="698"/>
        <v/>
      </c>
      <c r="E2330" s="219"/>
      <c r="F2330" s="222">
        <f t="shared" si="699"/>
        <v>0</v>
      </c>
      <c r="G2330" s="280">
        <f t="shared" ref="G2330:G2335" si="700">ROUND(E2330*F2330,2)</f>
        <v>0</v>
      </c>
    </row>
    <row r="2331" spans="1:7" s="223" customFormat="1" ht="24" customHeight="1" x14ac:dyDescent="0.25">
      <c r="A2331" s="218" t="str">
        <f t="shared" si="696"/>
        <v/>
      </c>
      <c r="B2331" s="216">
        <f t="shared" si="697"/>
        <v>0</v>
      </c>
      <c r="C2331" s="217"/>
      <c r="D2331" s="218" t="str">
        <f t="shared" si="698"/>
        <v/>
      </c>
      <c r="E2331" s="219"/>
      <c r="F2331" s="222">
        <f t="shared" si="699"/>
        <v>0</v>
      </c>
      <c r="G2331" s="280">
        <f t="shared" si="700"/>
        <v>0</v>
      </c>
    </row>
    <row r="2332" spans="1:7" s="223" customFormat="1" ht="24" customHeight="1" x14ac:dyDescent="0.25">
      <c r="A2332" s="218" t="str">
        <f t="shared" si="696"/>
        <v/>
      </c>
      <c r="B2332" s="216">
        <f t="shared" si="697"/>
        <v>0</v>
      </c>
      <c r="C2332" s="217"/>
      <c r="D2332" s="218" t="str">
        <f t="shared" si="698"/>
        <v/>
      </c>
      <c r="E2332" s="219"/>
      <c r="F2332" s="220">
        <f t="shared" si="699"/>
        <v>0</v>
      </c>
      <c r="G2332" s="280">
        <f t="shared" si="700"/>
        <v>0</v>
      </c>
    </row>
    <row r="2333" spans="1:7" s="223" customFormat="1" ht="24" customHeight="1" x14ac:dyDescent="0.25">
      <c r="A2333" s="218" t="str">
        <f t="shared" si="696"/>
        <v/>
      </c>
      <c r="B2333" s="216">
        <f t="shared" si="697"/>
        <v>0</v>
      </c>
      <c r="C2333" s="217"/>
      <c r="D2333" s="218" t="str">
        <f t="shared" si="698"/>
        <v/>
      </c>
      <c r="E2333" s="219"/>
      <c r="F2333" s="220">
        <f t="shared" si="699"/>
        <v>0</v>
      </c>
      <c r="G2333" s="280">
        <f t="shared" si="700"/>
        <v>0</v>
      </c>
    </row>
    <row r="2334" spans="1:7" s="223" customFormat="1" ht="24" customHeight="1" x14ac:dyDescent="0.25">
      <c r="A2334" s="218" t="str">
        <f t="shared" si="696"/>
        <v/>
      </c>
      <c r="B2334" s="216">
        <f t="shared" si="697"/>
        <v>0</v>
      </c>
      <c r="C2334" s="217"/>
      <c r="D2334" s="218" t="str">
        <f t="shared" si="698"/>
        <v/>
      </c>
      <c r="E2334" s="219"/>
      <c r="F2334" s="220">
        <f t="shared" si="699"/>
        <v>0</v>
      </c>
      <c r="G2334" s="280">
        <f t="shared" si="700"/>
        <v>0</v>
      </c>
    </row>
    <row r="2335" spans="1:7" s="223" customFormat="1" ht="24" customHeight="1" x14ac:dyDescent="0.25">
      <c r="A2335" s="218" t="str">
        <f t="shared" si="696"/>
        <v/>
      </c>
      <c r="B2335" s="216">
        <f t="shared" si="697"/>
        <v>0</v>
      </c>
      <c r="C2335" s="217"/>
      <c r="D2335" s="218" t="str">
        <f t="shared" si="698"/>
        <v/>
      </c>
      <c r="E2335" s="219"/>
      <c r="F2335" s="220">
        <f t="shared" si="699"/>
        <v>0</v>
      </c>
      <c r="G2335" s="280">
        <f t="shared" si="700"/>
        <v>0</v>
      </c>
    </row>
    <row r="2336" spans="1:7" ht="24" customHeight="1" x14ac:dyDescent="0.25">
      <c r="A2336" s="281"/>
      <c r="D2336" s="94"/>
      <c r="E2336" s="95"/>
      <c r="F2336" s="267" t="s">
        <v>32</v>
      </c>
      <c r="G2336" s="282">
        <f>SUBTOTAL(9,G2328:G2335)</f>
        <v>0</v>
      </c>
    </row>
    <row r="2337" spans="1:7" ht="24" customHeight="1" x14ac:dyDescent="0.25">
      <c r="A2337" s="281"/>
      <c r="C2337" s="104" t="s">
        <v>606</v>
      </c>
      <c r="D2337" s="94"/>
      <c r="E2337" s="95"/>
      <c r="G2337" s="283"/>
    </row>
    <row r="2338" spans="1:7" s="223" customFormat="1" ht="24" customHeight="1" x14ac:dyDescent="0.25">
      <c r="A2338" s="218" t="str">
        <f t="shared" ref="A2338:A2346" si="701">IFERROR(VLOOKUP(C2338,Tabla_Insumos,4,FALSE),"")</f>
        <v/>
      </c>
      <c r="B2338" s="216" t="str">
        <f t="shared" ref="B2338:B2346" si="702">IFERROR(VLOOKUP(C2338,Tabla_Insumos,5,FALSE),"")</f>
        <v/>
      </c>
      <c r="C2338" s="217"/>
      <c r="D2338" s="218" t="str">
        <f t="shared" ref="D2338:D2346" si="703">IFERROR(VLOOKUP(C2338,Tabla_Insumos,2,FALSE),"")</f>
        <v/>
      </c>
      <c r="E2338" s="219"/>
      <c r="F2338" s="220">
        <f t="shared" ref="F2338:F2346" si="704">IFERROR(VLOOKUP(C2338,Tabla_Insumos,3,FALSE),0)</f>
        <v>0</v>
      </c>
      <c r="G2338" s="280">
        <f t="shared" ref="G2338:G2346" si="705">ROUND(E2338*F2338,2)</f>
        <v>0</v>
      </c>
    </row>
    <row r="2339" spans="1:7" s="223" customFormat="1" ht="24" customHeight="1" x14ac:dyDescent="0.25">
      <c r="A2339" s="218" t="str">
        <f t="shared" si="701"/>
        <v/>
      </c>
      <c r="B2339" s="216" t="str">
        <f t="shared" si="702"/>
        <v/>
      </c>
      <c r="C2339" s="217"/>
      <c r="D2339" s="218" t="str">
        <f t="shared" si="703"/>
        <v/>
      </c>
      <c r="E2339" s="219"/>
      <c r="F2339" s="220">
        <f t="shared" si="704"/>
        <v>0</v>
      </c>
      <c r="G2339" s="280">
        <f t="shared" si="705"/>
        <v>0</v>
      </c>
    </row>
    <row r="2340" spans="1:7" s="223" customFormat="1" ht="24" customHeight="1" x14ac:dyDescent="0.25">
      <c r="A2340" s="218" t="str">
        <f t="shared" si="701"/>
        <v/>
      </c>
      <c r="B2340" s="216" t="str">
        <f t="shared" si="702"/>
        <v/>
      </c>
      <c r="C2340" s="217"/>
      <c r="D2340" s="218" t="str">
        <f t="shared" si="703"/>
        <v/>
      </c>
      <c r="E2340" s="219"/>
      <c r="F2340" s="220">
        <f t="shared" si="704"/>
        <v>0</v>
      </c>
      <c r="G2340" s="280">
        <f t="shared" si="705"/>
        <v>0</v>
      </c>
    </row>
    <row r="2341" spans="1:7" s="223" customFormat="1" ht="24" customHeight="1" x14ac:dyDescent="0.25">
      <c r="A2341" s="218" t="str">
        <f t="shared" si="701"/>
        <v/>
      </c>
      <c r="B2341" s="216" t="str">
        <f t="shared" si="702"/>
        <v/>
      </c>
      <c r="C2341" s="217"/>
      <c r="D2341" s="218" t="str">
        <f t="shared" si="703"/>
        <v/>
      </c>
      <c r="E2341" s="219"/>
      <c r="F2341" s="220">
        <f t="shared" si="704"/>
        <v>0</v>
      </c>
      <c r="G2341" s="280">
        <f t="shared" si="705"/>
        <v>0</v>
      </c>
    </row>
    <row r="2342" spans="1:7" s="223" customFormat="1" ht="24" customHeight="1" x14ac:dyDescent="0.25">
      <c r="A2342" s="218" t="str">
        <f t="shared" si="701"/>
        <v/>
      </c>
      <c r="B2342" s="216" t="str">
        <f t="shared" si="702"/>
        <v/>
      </c>
      <c r="C2342" s="217"/>
      <c r="D2342" s="218" t="str">
        <f t="shared" si="703"/>
        <v/>
      </c>
      <c r="E2342" s="219"/>
      <c r="F2342" s="220">
        <f t="shared" si="704"/>
        <v>0</v>
      </c>
      <c r="G2342" s="280">
        <f t="shared" si="705"/>
        <v>0</v>
      </c>
    </row>
    <row r="2343" spans="1:7" s="223" customFormat="1" ht="24" customHeight="1" x14ac:dyDescent="0.25">
      <c r="A2343" s="218" t="str">
        <f t="shared" si="701"/>
        <v/>
      </c>
      <c r="B2343" s="216" t="str">
        <f t="shared" si="702"/>
        <v/>
      </c>
      <c r="C2343" s="217"/>
      <c r="D2343" s="218" t="str">
        <f t="shared" si="703"/>
        <v/>
      </c>
      <c r="E2343" s="219"/>
      <c r="F2343" s="220">
        <f t="shared" si="704"/>
        <v>0</v>
      </c>
      <c r="G2343" s="280">
        <f t="shared" si="705"/>
        <v>0</v>
      </c>
    </row>
    <row r="2344" spans="1:7" s="223" customFormat="1" ht="24" customHeight="1" x14ac:dyDescent="0.25">
      <c r="A2344" s="218" t="str">
        <f t="shared" si="701"/>
        <v/>
      </c>
      <c r="B2344" s="216" t="str">
        <f t="shared" si="702"/>
        <v/>
      </c>
      <c r="C2344" s="217"/>
      <c r="D2344" s="218" t="str">
        <f t="shared" si="703"/>
        <v/>
      </c>
      <c r="E2344" s="219"/>
      <c r="F2344" s="220">
        <f t="shared" si="704"/>
        <v>0</v>
      </c>
      <c r="G2344" s="280">
        <f t="shared" si="705"/>
        <v>0</v>
      </c>
    </row>
    <row r="2345" spans="1:7" s="223" customFormat="1" ht="24" customHeight="1" x14ac:dyDescent="0.25">
      <c r="A2345" s="218" t="str">
        <f t="shared" si="701"/>
        <v/>
      </c>
      <c r="B2345" s="216" t="str">
        <f t="shared" si="702"/>
        <v/>
      </c>
      <c r="C2345" s="217"/>
      <c r="D2345" s="218" t="str">
        <f t="shared" si="703"/>
        <v/>
      </c>
      <c r="E2345" s="219"/>
      <c r="F2345" s="220">
        <f t="shared" si="704"/>
        <v>0</v>
      </c>
      <c r="G2345" s="280">
        <f t="shared" si="705"/>
        <v>0</v>
      </c>
    </row>
    <row r="2346" spans="1:7" s="223" customFormat="1" ht="24" customHeight="1" x14ac:dyDescent="0.25">
      <c r="A2346" s="218" t="str">
        <f t="shared" si="701"/>
        <v/>
      </c>
      <c r="B2346" s="216" t="str">
        <f t="shared" si="702"/>
        <v/>
      </c>
      <c r="C2346" s="217"/>
      <c r="D2346" s="218" t="str">
        <f t="shared" si="703"/>
        <v/>
      </c>
      <c r="E2346" s="219"/>
      <c r="F2346" s="220">
        <f t="shared" si="704"/>
        <v>0</v>
      </c>
      <c r="G2346" s="280">
        <f t="shared" si="705"/>
        <v>0</v>
      </c>
    </row>
    <row r="2347" spans="1:7" ht="24" customHeight="1" x14ac:dyDescent="0.25">
      <c r="A2347" s="284"/>
      <c r="B2347" s="94"/>
      <c r="D2347" s="94"/>
      <c r="E2347" s="95"/>
      <c r="F2347" s="267" t="s">
        <v>33</v>
      </c>
      <c r="G2347" s="282">
        <f>SUBTOTAL(9,G2338:G2346)</f>
        <v>0</v>
      </c>
    </row>
    <row r="2348" spans="1:7" ht="24" customHeight="1" x14ac:dyDescent="0.25">
      <c r="A2348" s="285"/>
      <c r="B2348" s="94"/>
      <c r="D2348" s="94"/>
      <c r="E2348" s="95"/>
      <c r="G2348" s="283"/>
    </row>
    <row r="2349" spans="1:7" ht="24" customHeight="1" x14ac:dyDescent="0.25">
      <c r="A2349" s="286" t="str">
        <f>B2307</f>
        <v>9.2.2</v>
      </c>
      <c r="B2349" s="287" t="str">
        <f>C2307</f>
        <v>Zocalo exterior rehundido</v>
      </c>
      <c r="C2349" s="101"/>
      <c r="D2349" s="101" t="s">
        <v>34</v>
      </c>
      <c r="E2349" s="102"/>
      <c r="F2349" s="289" t="s">
        <v>35</v>
      </c>
      <c r="G2349" s="288">
        <f>SUBTOTAL(9,G2312:G2348)</f>
        <v>0</v>
      </c>
    </row>
    <row r="2351" spans="1:7" ht="24" customHeight="1" x14ac:dyDescent="0.25">
      <c r="A2351" s="268" t="s">
        <v>37</v>
      </c>
      <c r="B2351" s="269"/>
      <c r="C2351" s="269"/>
      <c r="D2351" s="269"/>
      <c r="E2351" s="269"/>
      <c r="F2351" s="269"/>
      <c r="G2351" s="270"/>
    </row>
    <row r="2352" spans="1:7" ht="24" customHeight="1" x14ac:dyDescent="0.25">
      <c r="A2352" s="271" t="s">
        <v>602</v>
      </c>
      <c r="B2352" s="90" t="str">
        <f>Comitente</f>
        <v>SUBSECRETARIA DE ARQUITECTURA</v>
      </c>
      <c r="C2352" s="86"/>
      <c r="D2352" s="91"/>
      <c r="E2352" s="91"/>
      <c r="F2352" s="92"/>
      <c r="G2352" s="272"/>
    </row>
    <row r="2353" spans="1:123" ht="24" customHeight="1" x14ac:dyDescent="0.25">
      <c r="A2353" s="271" t="s">
        <v>603</v>
      </c>
      <c r="B2353" s="90">
        <f>Contratista</f>
        <v>0</v>
      </c>
      <c r="C2353" s="87"/>
      <c r="D2353" s="87"/>
      <c r="E2353" s="87"/>
      <c r="F2353" s="93"/>
      <c r="G2353" s="273"/>
    </row>
    <row r="2354" spans="1:123" ht="24" customHeight="1" x14ac:dyDescent="0.25">
      <c r="A2354" s="271" t="s">
        <v>24</v>
      </c>
      <c r="B2354" s="90" t="str">
        <f>Obra</f>
        <v>PERFORACION DE POZO DE AGUA Y CONST. DE SALA DE BOMBA ESC. AGROIND. 25 DE MAYO</v>
      </c>
      <c r="C2354" s="87"/>
      <c r="D2354" s="87"/>
      <c r="E2354" s="87"/>
      <c r="F2354" s="93" t="s">
        <v>38</v>
      </c>
      <c r="G2354" s="274">
        <f>Fecha_Base</f>
        <v>0</v>
      </c>
    </row>
    <row r="2355" spans="1:123" ht="24" customHeight="1" x14ac:dyDescent="0.25">
      <c r="A2355" s="275" t="s">
        <v>601</v>
      </c>
      <c r="B2355" s="88" t="str">
        <f>Ubicación</f>
        <v>Calle San Martin s/n - 25 de Mayo</v>
      </c>
      <c r="C2355" s="88"/>
      <c r="D2355" s="94"/>
      <c r="E2355" s="95"/>
      <c r="G2355" s="276"/>
    </row>
    <row r="2356" spans="1:123" ht="24" customHeight="1" x14ac:dyDescent="0.25">
      <c r="A2356" s="275" t="s">
        <v>39</v>
      </c>
      <c r="B2356" s="97">
        <f>IFERROR(VALUE(LEFT(B2357,FIND(".",B2357)-1)),"")</f>
        <v>10</v>
      </c>
      <c r="C2356" s="89" t="str">
        <f>IFERROR(VLOOKUP(B2356,Tabla_CyP,2,FALSE),"")</f>
        <v/>
      </c>
      <c r="E2356" s="95"/>
      <c r="G2356" s="276"/>
    </row>
    <row r="2357" spans="1:123" ht="24" customHeight="1" x14ac:dyDescent="0.25">
      <c r="A2357" s="275" t="s">
        <v>25</v>
      </c>
      <c r="B2357" s="98" t="str">
        <f>IFERROR(VLOOKUP(COUNTIF($A$1:A2357,"ANALISIS DE PRECIOS"),Tabla_NumeroItem,2,FALSE),"")</f>
        <v>10.1</v>
      </c>
      <c r="C2357" s="89" t="str">
        <f>IFERROR(VLOOKUP(B2357,Tabla_CyP,2,FALSE),"")</f>
        <v>Cubiertas metálicas (incluída aislaciones)</v>
      </c>
      <c r="D2357" s="94"/>
      <c r="E2357" s="95"/>
      <c r="F2357" s="93" t="s">
        <v>26</v>
      </c>
      <c r="G2357" s="277" t="str">
        <f>IFERROR(VLOOKUP(B2357,Tabla_CyP,4,FALSE),"")</f>
        <v>m2</v>
      </c>
    </row>
    <row r="2358" spans="1:123" ht="24" customHeight="1" x14ac:dyDescent="0.25">
      <c r="A2358" s="275"/>
      <c r="B2358" s="88"/>
      <c r="D2358" s="94"/>
      <c r="E2358" s="95"/>
      <c r="G2358" s="276"/>
    </row>
    <row r="2359" spans="1:123" ht="24" customHeight="1" x14ac:dyDescent="0.25">
      <c r="A2359" s="338" t="s">
        <v>507</v>
      </c>
      <c r="B2359" s="339"/>
      <c r="C2359" s="340" t="s">
        <v>0</v>
      </c>
      <c r="D2359" s="340" t="s">
        <v>27</v>
      </c>
      <c r="E2359" s="342" t="s">
        <v>28</v>
      </c>
      <c r="F2359" s="344" t="s">
        <v>29</v>
      </c>
      <c r="G2359" s="344" t="s">
        <v>30</v>
      </c>
    </row>
    <row r="2360" spans="1:123" s="94" customFormat="1" ht="24" customHeight="1" x14ac:dyDescent="0.25">
      <c r="A2360" s="99" t="s">
        <v>508</v>
      </c>
      <c r="B2360" s="99" t="s">
        <v>509</v>
      </c>
      <c r="C2360" s="341"/>
      <c r="D2360" s="341"/>
      <c r="E2360" s="343"/>
      <c r="F2360" s="345"/>
      <c r="G2360" s="345"/>
      <c r="H2360" s="224"/>
      <c r="I2360" s="224"/>
      <c r="J2360" s="224"/>
      <c r="K2360" s="224"/>
      <c r="L2360" s="224"/>
      <c r="M2360" s="224"/>
      <c r="N2360" s="224"/>
      <c r="O2360" s="224"/>
      <c r="P2360" s="224"/>
      <c r="Q2360" s="224"/>
      <c r="R2360" s="224"/>
      <c r="S2360" s="224"/>
      <c r="T2360" s="224"/>
      <c r="U2360" s="224"/>
      <c r="V2360" s="224"/>
      <c r="W2360" s="224"/>
      <c r="X2360" s="224"/>
      <c r="Y2360" s="224"/>
      <c r="Z2360" s="224"/>
      <c r="AA2360" s="224"/>
      <c r="AB2360" s="224"/>
      <c r="AC2360" s="224"/>
      <c r="AD2360" s="224"/>
      <c r="AE2360" s="224"/>
      <c r="AF2360" s="224"/>
      <c r="AG2360" s="224"/>
      <c r="AH2360" s="224"/>
      <c r="AI2360" s="224"/>
      <c r="AJ2360" s="224"/>
      <c r="AK2360" s="224"/>
      <c r="AL2360" s="224"/>
      <c r="AM2360" s="224"/>
      <c r="AN2360" s="224"/>
      <c r="AO2360" s="224"/>
      <c r="AP2360" s="224"/>
      <c r="AQ2360" s="224"/>
      <c r="AR2360" s="224"/>
      <c r="AS2360" s="224"/>
      <c r="AT2360" s="224"/>
      <c r="AU2360" s="224"/>
      <c r="AV2360" s="224"/>
      <c r="AW2360" s="224"/>
      <c r="AX2360" s="224"/>
      <c r="AY2360" s="224"/>
      <c r="AZ2360" s="224"/>
      <c r="BA2360" s="224"/>
      <c r="BB2360" s="224"/>
      <c r="BC2360" s="224"/>
      <c r="BD2360" s="224"/>
      <c r="BE2360" s="224"/>
      <c r="BF2360" s="224"/>
      <c r="BG2360" s="224"/>
      <c r="BH2360" s="224"/>
      <c r="BI2360" s="224"/>
      <c r="BJ2360" s="224"/>
      <c r="BK2360" s="224"/>
      <c r="BL2360" s="224"/>
      <c r="BM2360" s="224"/>
      <c r="BN2360" s="224"/>
      <c r="BO2360" s="224"/>
      <c r="BP2360" s="224"/>
      <c r="BQ2360" s="224"/>
      <c r="BR2360" s="224"/>
      <c r="BS2360" s="224"/>
      <c r="BT2360" s="224"/>
      <c r="BU2360" s="224"/>
      <c r="BV2360" s="224"/>
      <c r="BW2360" s="224"/>
      <c r="BX2360" s="224"/>
      <c r="BY2360" s="224"/>
      <c r="BZ2360" s="224"/>
      <c r="CA2360" s="224"/>
      <c r="CB2360" s="224"/>
      <c r="CC2360" s="224"/>
      <c r="CD2360" s="224"/>
      <c r="CE2360" s="224"/>
      <c r="CF2360" s="224"/>
      <c r="CG2360" s="224"/>
      <c r="CH2360" s="224"/>
      <c r="CI2360" s="224"/>
      <c r="CJ2360" s="224"/>
      <c r="CK2360" s="224"/>
      <c r="CL2360" s="224"/>
      <c r="CM2360" s="224"/>
      <c r="CN2360" s="224"/>
      <c r="CO2360" s="224"/>
      <c r="CP2360" s="224"/>
      <c r="CQ2360" s="224"/>
      <c r="CR2360" s="224"/>
      <c r="CS2360" s="224"/>
      <c r="CT2360" s="224"/>
      <c r="CU2360" s="224"/>
      <c r="CV2360" s="224"/>
      <c r="CW2360" s="224"/>
      <c r="CX2360" s="224"/>
      <c r="CY2360" s="224"/>
      <c r="CZ2360" s="224"/>
      <c r="DA2360" s="224"/>
      <c r="DB2360" s="224"/>
      <c r="DC2360" s="224"/>
      <c r="DD2360" s="224"/>
      <c r="DE2360" s="224"/>
      <c r="DF2360" s="224"/>
      <c r="DG2360" s="224"/>
      <c r="DH2360" s="224"/>
      <c r="DI2360" s="224"/>
      <c r="DJ2360" s="224"/>
      <c r="DK2360" s="224"/>
      <c r="DL2360" s="224"/>
      <c r="DM2360" s="224"/>
      <c r="DN2360" s="224"/>
      <c r="DO2360" s="224"/>
      <c r="DP2360" s="224"/>
      <c r="DQ2360" s="224"/>
      <c r="DR2360" s="224"/>
      <c r="DS2360" s="224"/>
    </row>
    <row r="2361" spans="1:123" ht="24" customHeight="1" x14ac:dyDescent="0.25">
      <c r="A2361" s="278"/>
      <c r="B2361" s="100"/>
      <c r="C2361" s="137" t="s">
        <v>604</v>
      </c>
      <c r="D2361" s="101"/>
      <c r="E2361" s="102"/>
      <c r="F2361" s="103"/>
      <c r="G2361" s="279"/>
    </row>
    <row r="2362" spans="1:123" s="223" customFormat="1" ht="24" customHeight="1" x14ac:dyDescent="0.25">
      <c r="A2362" s="218" t="str">
        <f t="shared" ref="A2362:A2375" si="706">IFERROR(VLOOKUP(C2362,Tabla_Insumos,4,FALSE),"")</f>
        <v/>
      </c>
      <c r="B2362" s="216" t="str">
        <f>IFERROR(VLOOKUP(C2362,Tabla_Insumos,5,FALSE),"")</f>
        <v/>
      </c>
      <c r="C2362" s="217"/>
      <c r="D2362" s="218" t="str">
        <f t="shared" ref="D2362:D2375" si="707">IFERROR(VLOOKUP(C2362,Tabla_Insumos,2,FALSE),"")</f>
        <v/>
      </c>
      <c r="E2362" s="219"/>
      <c r="F2362" s="220">
        <f t="shared" ref="F2362:F2375" si="708">IFERROR(VLOOKUP(C2362,Tabla_Insumos,3,FALSE),0)</f>
        <v>0</v>
      </c>
      <c r="G2362" s="280">
        <f>ROUND(E2362*F2362,2)</f>
        <v>0</v>
      </c>
    </row>
    <row r="2363" spans="1:123" s="223" customFormat="1" ht="24" customHeight="1" x14ac:dyDescent="0.25">
      <c r="A2363" s="218" t="str">
        <f t="shared" si="706"/>
        <v/>
      </c>
      <c r="B2363" s="216" t="str">
        <f t="shared" ref="B2363:B2375" si="709">IFERROR(VLOOKUP(C2363,Tabla_Insumos,5,FALSE),"")</f>
        <v/>
      </c>
      <c r="C2363" s="217"/>
      <c r="D2363" s="218" t="str">
        <f t="shared" si="707"/>
        <v/>
      </c>
      <c r="E2363" s="219"/>
      <c r="F2363" s="220">
        <f t="shared" si="708"/>
        <v>0</v>
      </c>
      <c r="G2363" s="280">
        <f t="shared" ref="G2363:G2375" si="710">ROUND(E2363*F2363,2)</f>
        <v>0</v>
      </c>
    </row>
    <row r="2364" spans="1:123" s="223" customFormat="1" ht="24" customHeight="1" x14ac:dyDescent="0.25">
      <c r="A2364" s="218" t="str">
        <f t="shared" si="706"/>
        <v/>
      </c>
      <c r="B2364" s="216" t="str">
        <f t="shared" si="709"/>
        <v/>
      </c>
      <c r="C2364" s="217"/>
      <c r="D2364" s="218" t="str">
        <f t="shared" si="707"/>
        <v/>
      </c>
      <c r="E2364" s="219"/>
      <c r="F2364" s="220">
        <f t="shared" si="708"/>
        <v>0</v>
      </c>
      <c r="G2364" s="280">
        <f t="shared" si="710"/>
        <v>0</v>
      </c>
    </row>
    <row r="2365" spans="1:123" s="223" customFormat="1" ht="24" customHeight="1" x14ac:dyDescent="0.25">
      <c r="A2365" s="218" t="str">
        <f t="shared" si="706"/>
        <v/>
      </c>
      <c r="B2365" s="216" t="str">
        <f t="shared" si="709"/>
        <v/>
      </c>
      <c r="C2365" s="217"/>
      <c r="D2365" s="218" t="str">
        <f t="shared" si="707"/>
        <v/>
      </c>
      <c r="E2365" s="219"/>
      <c r="F2365" s="220">
        <f t="shared" si="708"/>
        <v>0</v>
      </c>
      <c r="G2365" s="280">
        <f t="shared" si="710"/>
        <v>0</v>
      </c>
    </row>
    <row r="2366" spans="1:123" s="223" customFormat="1" ht="24" customHeight="1" x14ac:dyDescent="0.25">
      <c r="A2366" s="218" t="str">
        <f t="shared" si="706"/>
        <v/>
      </c>
      <c r="B2366" s="216" t="str">
        <f t="shared" si="709"/>
        <v/>
      </c>
      <c r="C2366" s="217"/>
      <c r="D2366" s="218" t="str">
        <f t="shared" si="707"/>
        <v/>
      </c>
      <c r="E2366" s="219"/>
      <c r="F2366" s="220">
        <f t="shared" si="708"/>
        <v>0</v>
      </c>
      <c r="G2366" s="280">
        <f t="shared" si="710"/>
        <v>0</v>
      </c>
    </row>
    <row r="2367" spans="1:123" s="223" customFormat="1" ht="24" customHeight="1" x14ac:dyDescent="0.25">
      <c r="A2367" s="218" t="str">
        <f t="shared" si="706"/>
        <v/>
      </c>
      <c r="B2367" s="216" t="str">
        <f t="shared" si="709"/>
        <v/>
      </c>
      <c r="C2367" s="217"/>
      <c r="D2367" s="218" t="str">
        <f t="shared" si="707"/>
        <v/>
      </c>
      <c r="E2367" s="219"/>
      <c r="F2367" s="220">
        <f t="shared" si="708"/>
        <v>0</v>
      </c>
      <c r="G2367" s="280">
        <f t="shared" si="710"/>
        <v>0</v>
      </c>
    </row>
    <row r="2368" spans="1:123" s="223" customFormat="1" ht="24" customHeight="1" x14ac:dyDescent="0.25">
      <c r="A2368" s="218" t="str">
        <f t="shared" si="706"/>
        <v/>
      </c>
      <c r="B2368" s="216" t="str">
        <f t="shared" si="709"/>
        <v/>
      </c>
      <c r="C2368" s="217"/>
      <c r="D2368" s="218" t="str">
        <f t="shared" si="707"/>
        <v/>
      </c>
      <c r="E2368" s="219"/>
      <c r="F2368" s="220">
        <f t="shared" si="708"/>
        <v>0</v>
      </c>
      <c r="G2368" s="280">
        <f t="shared" si="710"/>
        <v>0</v>
      </c>
    </row>
    <row r="2369" spans="1:7" s="223" customFormat="1" ht="24" customHeight="1" x14ac:dyDescent="0.25">
      <c r="A2369" s="218" t="str">
        <f t="shared" si="706"/>
        <v/>
      </c>
      <c r="B2369" s="216" t="str">
        <f t="shared" si="709"/>
        <v/>
      </c>
      <c r="C2369" s="217"/>
      <c r="D2369" s="218" t="str">
        <f t="shared" si="707"/>
        <v/>
      </c>
      <c r="E2369" s="219"/>
      <c r="F2369" s="220">
        <f t="shared" si="708"/>
        <v>0</v>
      </c>
      <c r="G2369" s="280">
        <f t="shared" si="710"/>
        <v>0</v>
      </c>
    </row>
    <row r="2370" spans="1:7" s="223" customFormat="1" ht="24" customHeight="1" x14ac:dyDescent="0.25">
      <c r="A2370" s="218" t="str">
        <f t="shared" si="706"/>
        <v/>
      </c>
      <c r="B2370" s="216" t="str">
        <f t="shared" si="709"/>
        <v/>
      </c>
      <c r="C2370" s="217"/>
      <c r="D2370" s="218" t="str">
        <f t="shared" si="707"/>
        <v/>
      </c>
      <c r="E2370" s="219"/>
      <c r="F2370" s="220">
        <f t="shared" si="708"/>
        <v>0</v>
      </c>
      <c r="G2370" s="280">
        <f t="shared" si="710"/>
        <v>0</v>
      </c>
    </row>
    <row r="2371" spans="1:7" s="223" customFormat="1" ht="24" customHeight="1" x14ac:dyDescent="0.25">
      <c r="A2371" s="218" t="str">
        <f t="shared" si="706"/>
        <v/>
      </c>
      <c r="B2371" s="216" t="str">
        <f t="shared" si="709"/>
        <v/>
      </c>
      <c r="C2371" s="217"/>
      <c r="D2371" s="218" t="str">
        <f t="shared" si="707"/>
        <v/>
      </c>
      <c r="E2371" s="219"/>
      <c r="F2371" s="220">
        <f t="shared" si="708"/>
        <v>0</v>
      </c>
      <c r="G2371" s="280">
        <f t="shared" si="710"/>
        <v>0</v>
      </c>
    </row>
    <row r="2372" spans="1:7" s="223" customFormat="1" ht="24" customHeight="1" x14ac:dyDescent="0.25">
      <c r="A2372" s="218" t="str">
        <f t="shared" si="706"/>
        <v/>
      </c>
      <c r="B2372" s="216" t="str">
        <f t="shared" si="709"/>
        <v/>
      </c>
      <c r="C2372" s="217"/>
      <c r="D2372" s="218" t="str">
        <f t="shared" si="707"/>
        <v/>
      </c>
      <c r="E2372" s="219"/>
      <c r="F2372" s="220">
        <f t="shared" si="708"/>
        <v>0</v>
      </c>
      <c r="G2372" s="280">
        <f t="shared" si="710"/>
        <v>0</v>
      </c>
    </row>
    <row r="2373" spans="1:7" s="223" customFormat="1" ht="24" customHeight="1" x14ac:dyDescent="0.25">
      <c r="A2373" s="218" t="str">
        <f t="shared" si="706"/>
        <v/>
      </c>
      <c r="B2373" s="216" t="str">
        <f t="shared" si="709"/>
        <v/>
      </c>
      <c r="C2373" s="217"/>
      <c r="D2373" s="218" t="str">
        <f t="shared" si="707"/>
        <v/>
      </c>
      <c r="E2373" s="219"/>
      <c r="F2373" s="220">
        <f t="shared" si="708"/>
        <v>0</v>
      </c>
      <c r="G2373" s="280">
        <f t="shared" si="710"/>
        <v>0</v>
      </c>
    </row>
    <row r="2374" spans="1:7" s="223" customFormat="1" ht="24" customHeight="1" x14ac:dyDescent="0.25">
      <c r="A2374" s="218" t="str">
        <f t="shared" si="706"/>
        <v/>
      </c>
      <c r="B2374" s="216" t="str">
        <f t="shared" si="709"/>
        <v/>
      </c>
      <c r="C2374" s="217"/>
      <c r="D2374" s="218" t="str">
        <f t="shared" si="707"/>
        <v/>
      </c>
      <c r="E2374" s="219"/>
      <c r="F2374" s="220">
        <f t="shared" si="708"/>
        <v>0</v>
      </c>
      <c r="G2374" s="280">
        <f t="shared" si="710"/>
        <v>0</v>
      </c>
    </row>
    <row r="2375" spans="1:7" s="223" customFormat="1" ht="24" customHeight="1" x14ac:dyDescent="0.25">
      <c r="A2375" s="218" t="str">
        <f t="shared" si="706"/>
        <v/>
      </c>
      <c r="B2375" s="216" t="str">
        <f t="shared" si="709"/>
        <v/>
      </c>
      <c r="C2375" s="217"/>
      <c r="D2375" s="218" t="str">
        <f t="shared" si="707"/>
        <v/>
      </c>
      <c r="E2375" s="219"/>
      <c r="F2375" s="221">
        <f t="shared" si="708"/>
        <v>0</v>
      </c>
      <c r="G2375" s="280">
        <f t="shared" si="710"/>
        <v>0</v>
      </c>
    </row>
    <row r="2376" spans="1:7" ht="24" customHeight="1" x14ac:dyDescent="0.25">
      <c r="A2376" s="281"/>
      <c r="D2376" s="94"/>
      <c r="E2376" s="95"/>
      <c r="F2376" s="267" t="s">
        <v>31</v>
      </c>
      <c r="G2376" s="282">
        <f>SUBTOTAL(9,G2362:G2375)</f>
        <v>0</v>
      </c>
    </row>
    <row r="2377" spans="1:7" ht="24" customHeight="1" x14ac:dyDescent="0.25">
      <c r="A2377" s="281"/>
      <c r="C2377" s="104" t="s">
        <v>605</v>
      </c>
      <c r="D2377" s="94"/>
      <c r="E2377" s="95"/>
      <c r="G2377" s="283"/>
    </row>
    <row r="2378" spans="1:7" s="223" customFormat="1" ht="24" customHeight="1" x14ac:dyDescent="0.25">
      <c r="A2378" s="218" t="str">
        <f t="shared" ref="A2378:A2385" si="711">IFERROR(VLOOKUP(C2378,Tabla_Insumos,4,FALSE),"")</f>
        <v/>
      </c>
      <c r="B2378" s="216">
        <f t="shared" ref="B2378:B2385" si="712">IFERROR(VLOOKUP(A2378,Tabla_Indices,5,FALSE),"")</f>
        <v>0</v>
      </c>
      <c r="C2378" s="217"/>
      <c r="D2378" s="218" t="str">
        <f t="shared" ref="D2378:D2385" si="713">IFERROR(VLOOKUP(C2378,Tabla_Insumos,2,FALSE),"")</f>
        <v/>
      </c>
      <c r="E2378" s="219"/>
      <c r="F2378" s="222">
        <f t="shared" ref="F2378:F2385" si="714">IFERROR(VLOOKUP(C2378,Tabla_Insumos,3,FALSE),0)</f>
        <v>0</v>
      </c>
      <c r="G2378" s="280">
        <f>ROUND(E2378*F2378,2)</f>
        <v>0</v>
      </c>
    </row>
    <row r="2379" spans="1:7" s="223" customFormat="1" ht="24" customHeight="1" x14ac:dyDescent="0.25">
      <c r="A2379" s="218" t="str">
        <f t="shared" si="711"/>
        <v/>
      </c>
      <c r="B2379" s="216">
        <f t="shared" si="712"/>
        <v>0</v>
      </c>
      <c r="C2379" s="217"/>
      <c r="D2379" s="218" t="str">
        <f t="shared" si="713"/>
        <v/>
      </c>
      <c r="E2379" s="219"/>
      <c r="F2379" s="222">
        <f t="shared" si="714"/>
        <v>0</v>
      </c>
      <c r="G2379" s="280">
        <f>ROUND(E2379*F2379,2)</f>
        <v>0</v>
      </c>
    </row>
    <row r="2380" spans="1:7" s="223" customFormat="1" ht="24" customHeight="1" x14ac:dyDescent="0.25">
      <c r="A2380" s="218" t="str">
        <f t="shared" si="711"/>
        <v/>
      </c>
      <c r="B2380" s="216">
        <f t="shared" si="712"/>
        <v>0</v>
      </c>
      <c r="C2380" s="217"/>
      <c r="D2380" s="218" t="str">
        <f t="shared" si="713"/>
        <v/>
      </c>
      <c r="E2380" s="219"/>
      <c r="F2380" s="222">
        <f t="shared" si="714"/>
        <v>0</v>
      </c>
      <c r="G2380" s="280">
        <f t="shared" ref="G2380:G2385" si="715">ROUND(E2380*F2380,2)</f>
        <v>0</v>
      </c>
    </row>
    <row r="2381" spans="1:7" s="223" customFormat="1" ht="24" customHeight="1" x14ac:dyDescent="0.25">
      <c r="A2381" s="218" t="str">
        <f t="shared" si="711"/>
        <v/>
      </c>
      <c r="B2381" s="216">
        <f t="shared" si="712"/>
        <v>0</v>
      </c>
      <c r="C2381" s="217"/>
      <c r="D2381" s="218" t="str">
        <f t="shared" si="713"/>
        <v/>
      </c>
      <c r="E2381" s="219"/>
      <c r="F2381" s="222">
        <f t="shared" si="714"/>
        <v>0</v>
      </c>
      <c r="G2381" s="280">
        <f t="shared" si="715"/>
        <v>0</v>
      </c>
    </row>
    <row r="2382" spans="1:7" s="223" customFormat="1" ht="24" customHeight="1" x14ac:dyDescent="0.25">
      <c r="A2382" s="218" t="str">
        <f t="shared" si="711"/>
        <v/>
      </c>
      <c r="B2382" s="216">
        <f t="shared" si="712"/>
        <v>0</v>
      </c>
      <c r="C2382" s="217"/>
      <c r="D2382" s="218" t="str">
        <f t="shared" si="713"/>
        <v/>
      </c>
      <c r="E2382" s="219"/>
      <c r="F2382" s="220">
        <f t="shared" si="714"/>
        <v>0</v>
      </c>
      <c r="G2382" s="280">
        <f t="shared" si="715"/>
        <v>0</v>
      </c>
    </row>
    <row r="2383" spans="1:7" s="223" customFormat="1" ht="24" customHeight="1" x14ac:dyDescent="0.25">
      <c r="A2383" s="218" t="str">
        <f t="shared" si="711"/>
        <v/>
      </c>
      <c r="B2383" s="216">
        <f t="shared" si="712"/>
        <v>0</v>
      </c>
      <c r="C2383" s="217"/>
      <c r="D2383" s="218" t="str">
        <f t="shared" si="713"/>
        <v/>
      </c>
      <c r="E2383" s="219"/>
      <c r="F2383" s="220">
        <f t="shared" si="714"/>
        <v>0</v>
      </c>
      <c r="G2383" s="280">
        <f t="shared" si="715"/>
        <v>0</v>
      </c>
    </row>
    <row r="2384" spans="1:7" s="223" customFormat="1" ht="24" customHeight="1" x14ac:dyDescent="0.25">
      <c r="A2384" s="218" t="str">
        <f t="shared" si="711"/>
        <v/>
      </c>
      <c r="B2384" s="216">
        <f t="shared" si="712"/>
        <v>0</v>
      </c>
      <c r="C2384" s="217"/>
      <c r="D2384" s="218" t="str">
        <f t="shared" si="713"/>
        <v/>
      </c>
      <c r="E2384" s="219"/>
      <c r="F2384" s="220">
        <f t="shared" si="714"/>
        <v>0</v>
      </c>
      <c r="G2384" s="280">
        <f t="shared" si="715"/>
        <v>0</v>
      </c>
    </row>
    <row r="2385" spans="1:7" s="223" customFormat="1" ht="24" customHeight="1" x14ac:dyDescent="0.25">
      <c r="A2385" s="218" t="str">
        <f t="shared" si="711"/>
        <v/>
      </c>
      <c r="B2385" s="216">
        <f t="shared" si="712"/>
        <v>0</v>
      </c>
      <c r="C2385" s="217"/>
      <c r="D2385" s="218" t="str">
        <f t="shared" si="713"/>
        <v/>
      </c>
      <c r="E2385" s="219"/>
      <c r="F2385" s="220">
        <f t="shared" si="714"/>
        <v>0</v>
      </c>
      <c r="G2385" s="280">
        <f t="shared" si="715"/>
        <v>0</v>
      </c>
    </row>
    <row r="2386" spans="1:7" ht="24" customHeight="1" x14ac:dyDescent="0.25">
      <c r="A2386" s="281"/>
      <c r="D2386" s="94"/>
      <c r="E2386" s="95"/>
      <c r="F2386" s="267" t="s">
        <v>32</v>
      </c>
      <c r="G2386" s="282">
        <f>SUBTOTAL(9,G2378:G2385)</f>
        <v>0</v>
      </c>
    </row>
    <row r="2387" spans="1:7" ht="24" customHeight="1" x14ac:dyDescent="0.25">
      <c r="A2387" s="281"/>
      <c r="C2387" s="104" t="s">
        <v>606</v>
      </c>
      <c r="D2387" s="94"/>
      <c r="E2387" s="95"/>
      <c r="G2387" s="283"/>
    </row>
    <row r="2388" spans="1:7" s="223" customFormat="1" ht="24" customHeight="1" x14ac:dyDescent="0.25">
      <c r="A2388" s="218" t="str">
        <f t="shared" ref="A2388:A2396" si="716">IFERROR(VLOOKUP(C2388,Tabla_Insumos,4,FALSE),"")</f>
        <v/>
      </c>
      <c r="B2388" s="216" t="str">
        <f t="shared" ref="B2388:B2396" si="717">IFERROR(VLOOKUP(C2388,Tabla_Insumos,5,FALSE),"")</f>
        <v/>
      </c>
      <c r="C2388" s="217"/>
      <c r="D2388" s="218" t="str">
        <f t="shared" ref="D2388:D2396" si="718">IFERROR(VLOOKUP(C2388,Tabla_Insumos,2,FALSE),"")</f>
        <v/>
      </c>
      <c r="E2388" s="219"/>
      <c r="F2388" s="220">
        <f t="shared" ref="F2388:F2396" si="719">IFERROR(VLOOKUP(C2388,Tabla_Insumos,3,FALSE),0)</f>
        <v>0</v>
      </c>
      <c r="G2388" s="280">
        <f t="shared" ref="G2388:G2396" si="720">ROUND(E2388*F2388,2)</f>
        <v>0</v>
      </c>
    </row>
    <row r="2389" spans="1:7" s="223" customFormat="1" ht="24" customHeight="1" x14ac:dyDescent="0.25">
      <c r="A2389" s="218" t="str">
        <f t="shared" si="716"/>
        <v/>
      </c>
      <c r="B2389" s="216" t="str">
        <f t="shared" si="717"/>
        <v/>
      </c>
      <c r="C2389" s="217"/>
      <c r="D2389" s="218" t="str">
        <f t="shared" si="718"/>
        <v/>
      </c>
      <c r="E2389" s="219"/>
      <c r="F2389" s="220">
        <f t="shared" si="719"/>
        <v>0</v>
      </c>
      <c r="G2389" s="280">
        <f t="shared" si="720"/>
        <v>0</v>
      </c>
    </row>
    <row r="2390" spans="1:7" s="223" customFormat="1" ht="24" customHeight="1" x14ac:dyDescent="0.25">
      <c r="A2390" s="218" t="str">
        <f t="shared" si="716"/>
        <v/>
      </c>
      <c r="B2390" s="216" t="str">
        <f t="shared" si="717"/>
        <v/>
      </c>
      <c r="C2390" s="217"/>
      <c r="D2390" s="218" t="str">
        <f t="shared" si="718"/>
        <v/>
      </c>
      <c r="E2390" s="219"/>
      <c r="F2390" s="220">
        <f t="shared" si="719"/>
        <v>0</v>
      </c>
      <c r="G2390" s="280">
        <f t="shared" si="720"/>
        <v>0</v>
      </c>
    </row>
    <row r="2391" spans="1:7" s="223" customFormat="1" ht="24" customHeight="1" x14ac:dyDescent="0.25">
      <c r="A2391" s="218" t="str">
        <f t="shared" si="716"/>
        <v/>
      </c>
      <c r="B2391" s="216" t="str">
        <f t="shared" si="717"/>
        <v/>
      </c>
      <c r="C2391" s="217"/>
      <c r="D2391" s="218" t="str">
        <f t="shared" si="718"/>
        <v/>
      </c>
      <c r="E2391" s="219"/>
      <c r="F2391" s="220">
        <f t="shared" si="719"/>
        <v>0</v>
      </c>
      <c r="G2391" s="280">
        <f t="shared" si="720"/>
        <v>0</v>
      </c>
    </row>
    <row r="2392" spans="1:7" s="223" customFormat="1" ht="24" customHeight="1" x14ac:dyDescent="0.25">
      <c r="A2392" s="218" t="str">
        <f t="shared" si="716"/>
        <v/>
      </c>
      <c r="B2392" s="216" t="str">
        <f t="shared" si="717"/>
        <v/>
      </c>
      <c r="C2392" s="217"/>
      <c r="D2392" s="218" t="str">
        <f t="shared" si="718"/>
        <v/>
      </c>
      <c r="E2392" s="219"/>
      <c r="F2392" s="220">
        <f t="shared" si="719"/>
        <v>0</v>
      </c>
      <c r="G2392" s="280">
        <f t="shared" si="720"/>
        <v>0</v>
      </c>
    </row>
    <row r="2393" spans="1:7" s="223" customFormat="1" ht="24" customHeight="1" x14ac:dyDescent="0.25">
      <c r="A2393" s="218" t="str">
        <f t="shared" si="716"/>
        <v/>
      </c>
      <c r="B2393" s="216" t="str">
        <f t="shared" si="717"/>
        <v/>
      </c>
      <c r="C2393" s="217"/>
      <c r="D2393" s="218" t="str">
        <f t="shared" si="718"/>
        <v/>
      </c>
      <c r="E2393" s="219"/>
      <c r="F2393" s="220">
        <f t="shared" si="719"/>
        <v>0</v>
      </c>
      <c r="G2393" s="280">
        <f t="shared" si="720"/>
        <v>0</v>
      </c>
    </row>
    <row r="2394" spans="1:7" s="223" customFormat="1" ht="24" customHeight="1" x14ac:dyDescent="0.25">
      <c r="A2394" s="218" t="str">
        <f t="shared" si="716"/>
        <v/>
      </c>
      <c r="B2394" s="216" t="str">
        <f t="shared" si="717"/>
        <v/>
      </c>
      <c r="C2394" s="217"/>
      <c r="D2394" s="218" t="str">
        <f t="shared" si="718"/>
        <v/>
      </c>
      <c r="E2394" s="219"/>
      <c r="F2394" s="220">
        <f t="shared" si="719"/>
        <v>0</v>
      </c>
      <c r="G2394" s="280">
        <f t="shared" si="720"/>
        <v>0</v>
      </c>
    </row>
    <row r="2395" spans="1:7" s="223" customFormat="1" ht="24" customHeight="1" x14ac:dyDescent="0.25">
      <c r="A2395" s="218" t="str">
        <f t="shared" si="716"/>
        <v/>
      </c>
      <c r="B2395" s="216" t="str">
        <f t="shared" si="717"/>
        <v/>
      </c>
      <c r="C2395" s="217"/>
      <c r="D2395" s="218" t="str">
        <f t="shared" si="718"/>
        <v/>
      </c>
      <c r="E2395" s="219"/>
      <c r="F2395" s="220">
        <f t="shared" si="719"/>
        <v>0</v>
      </c>
      <c r="G2395" s="280">
        <f t="shared" si="720"/>
        <v>0</v>
      </c>
    </row>
    <row r="2396" spans="1:7" s="223" customFormat="1" ht="24" customHeight="1" x14ac:dyDescent="0.25">
      <c r="A2396" s="218" t="str">
        <f t="shared" si="716"/>
        <v/>
      </c>
      <c r="B2396" s="216" t="str">
        <f t="shared" si="717"/>
        <v/>
      </c>
      <c r="C2396" s="217"/>
      <c r="D2396" s="218" t="str">
        <f t="shared" si="718"/>
        <v/>
      </c>
      <c r="E2396" s="219"/>
      <c r="F2396" s="220">
        <f t="shared" si="719"/>
        <v>0</v>
      </c>
      <c r="G2396" s="280">
        <f t="shared" si="720"/>
        <v>0</v>
      </c>
    </row>
    <row r="2397" spans="1:7" ht="24" customHeight="1" x14ac:dyDescent="0.25">
      <c r="A2397" s="284"/>
      <c r="B2397" s="94"/>
      <c r="D2397" s="94"/>
      <c r="E2397" s="95"/>
      <c r="F2397" s="267" t="s">
        <v>33</v>
      </c>
      <c r="G2397" s="282">
        <f>SUBTOTAL(9,G2388:G2396)</f>
        <v>0</v>
      </c>
    </row>
    <row r="2398" spans="1:7" ht="24" customHeight="1" x14ac:dyDescent="0.25">
      <c r="A2398" s="285"/>
      <c r="B2398" s="94"/>
      <c r="D2398" s="94"/>
      <c r="E2398" s="95"/>
      <c r="G2398" s="283"/>
    </row>
    <row r="2399" spans="1:7" ht="24" customHeight="1" x14ac:dyDescent="0.25">
      <c r="A2399" s="286" t="str">
        <f>B2357</f>
        <v>10.1</v>
      </c>
      <c r="B2399" s="287" t="str">
        <f>C2357</f>
        <v>Cubiertas metálicas (incluída aislaciones)</v>
      </c>
      <c r="C2399" s="101"/>
      <c r="D2399" s="101" t="s">
        <v>34</v>
      </c>
      <c r="E2399" s="102"/>
      <c r="F2399" s="289" t="s">
        <v>35</v>
      </c>
      <c r="G2399" s="288">
        <f>SUBTOTAL(9,G2362:G2398)</f>
        <v>0</v>
      </c>
    </row>
    <row r="2401" spans="1:123" ht="24" customHeight="1" x14ac:dyDescent="0.25">
      <c r="A2401" s="268" t="s">
        <v>37</v>
      </c>
      <c r="B2401" s="269"/>
      <c r="C2401" s="269"/>
      <c r="D2401" s="269"/>
      <c r="E2401" s="269"/>
      <c r="F2401" s="269"/>
      <c r="G2401" s="270"/>
    </row>
    <row r="2402" spans="1:123" ht="24" customHeight="1" x14ac:dyDescent="0.25">
      <c r="A2402" s="271" t="s">
        <v>602</v>
      </c>
      <c r="B2402" s="90" t="str">
        <f>Comitente</f>
        <v>SUBSECRETARIA DE ARQUITECTURA</v>
      </c>
      <c r="C2402" s="86"/>
      <c r="D2402" s="91"/>
      <c r="E2402" s="91"/>
      <c r="F2402" s="92"/>
      <c r="G2402" s="272"/>
    </row>
    <row r="2403" spans="1:123" ht="24" customHeight="1" x14ac:dyDescent="0.25">
      <c r="A2403" s="271" t="s">
        <v>603</v>
      </c>
      <c r="B2403" s="90">
        <f>Contratista</f>
        <v>0</v>
      </c>
      <c r="C2403" s="87"/>
      <c r="D2403" s="87"/>
      <c r="E2403" s="87"/>
      <c r="F2403" s="93"/>
      <c r="G2403" s="273"/>
    </row>
    <row r="2404" spans="1:123" ht="24" customHeight="1" x14ac:dyDescent="0.25">
      <c r="A2404" s="271" t="s">
        <v>24</v>
      </c>
      <c r="B2404" s="90" t="str">
        <f>Obra</f>
        <v>PERFORACION DE POZO DE AGUA Y CONST. DE SALA DE BOMBA ESC. AGROIND. 25 DE MAYO</v>
      </c>
      <c r="C2404" s="87"/>
      <c r="D2404" s="87"/>
      <c r="E2404" s="87"/>
      <c r="F2404" s="93" t="s">
        <v>38</v>
      </c>
      <c r="G2404" s="274">
        <f>Fecha_Base</f>
        <v>0</v>
      </c>
    </row>
    <row r="2405" spans="1:123" ht="24" customHeight="1" x14ac:dyDescent="0.25">
      <c r="A2405" s="275" t="s">
        <v>601</v>
      </c>
      <c r="B2405" s="88" t="str">
        <f>Ubicación</f>
        <v>Calle San Martin s/n - 25 de Mayo</v>
      </c>
      <c r="C2405" s="88"/>
      <c r="D2405" s="94"/>
      <c r="E2405" s="95"/>
      <c r="G2405" s="276"/>
    </row>
    <row r="2406" spans="1:123" ht="24" customHeight="1" x14ac:dyDescent="0.25">
      <c r="A2406" s="275" t="s">
        <v>39</v>
      </c>
      <c r="B2406" s="97">
        <f>IFERROR(VALUE(LEFT(B2407,FIND(".",B2407)-1)),"")</f>
        <v>11</v>
      </c>
      <c r="C2406" s="89" t="str">
        <f>IFERROR(VLOOKUP(B2406,Tabla_CyP,2,FALSE),"")</f>
        <v/>
      </c>
      <c r="E2406" s="95"/>
      <c r="G2406" s="276"/>
    </row>
    <row r="2407" spans="1:123" ht="24" customHeight="1" x14ac:dyDescent="0.25">
      <c r="A2407" s="275" t="s">
        <v>25</v>
      </c>
      <c r="B2407" s="98" t="str">
        <f>IFERROR(VLOOKUP(COUNTIF($A$1:A2407,"ANALISIS DE PRECIOS"),Tabla_NumeroItem,2,FALSE),"")</f>
        <v>11.1.1</v>
      </c>
      <c r="C2407" s="89" t="str">
        <f>IFERROR(VLOOKUP(B2407,Tabla_CyP,2,FALSE),"")</f>
        <v>Chapa Doblada y herrería</v>
      </c>
      <c r="D2407" s="94"/>
      <c r="E2407" s="95"/>
      <c r="F2407" s="93" t="s">
        <v>26</v>
      </c>
      <c r="G2407" s="277" t="str">
        <f>IFERROR(VLOOKUP(B2407,Tabla_CyP,4,FALSE),"")</f>
        <v>m2</v>
      </c>
    </row>
    <row r="2408" spans="1:123" ht="24" customHeight="1" x14ac:dyDescent="0.25">
      <c r="A2408" s="275"/>
      <c r="B2408" s="88"/>
      <c r="D2408" s="94"/>
      <c r="E2408" s="95"/>
      <c r="G2408" s="276"/>
    </row>
    <row r="2409" spans="1:123" ht="24" customHeight="1" x14ac:dyDescent="0.25">
      <c r="A2409" s="338" t="s">
        <v>507</v>
      </c>
      <c r="B2409" s="339"/>
      <c r="C2409" s="340" t="s">
        <v>0</v>
      </c>
      <c r="D2409" s="340" t="s">
        <v>27</v>
      </c>
      <c r="E2409" s="342" t="s">
        <v>28</v>
      </c>
      <c r="F2409" s="344" t="s">
        <v>29</v>
      </c>
      <c r="G2409" s="344" t="s">
        <v>30</v>
      </c>
    </row>
    <row r="2410" spans="1:123" s="94" customFormat="1" ht="24" customHeight="1" x14ac:dyDescent="0.25">
      <c r="A2410" s="99" t="s">
        <v>508</v>
      </c>
      <c r="B2410" s="99" t="s">
        <v>509</v>
      </c>
      <c r="C2410" s="341"/>
      <c r="D2410" s="341"/>
      <c r="E2410" s="343"/>
      <c r="F2410" s="345"/>
      <c r="G2410" s="345"/>
      <c r="H2410" s="224"/>
      <c r="I2410" s="224"/>
      <c r="J2410" s="224"/>
      <c r="K2410" s="224"/>
      <c r="L2410" s="224"/>
      <c r="M2410" s="224"/>
      <c r="N2410" s="224"/>
      <c r="O2410" s="224"/>
      <c r="P2410" s="224"/>
      <c r="Q2410" s="224"/>
      <c r="R2410" s="224"/>
      <c r="S2410" s="224"/>
      <c r="T2410" s="224"/>
      <c r="U2410" s="224"/>
      <c r="V2410" s="224"/>
      <c r="W2410" s="224"/>
      <c r="X2410" s="224"/>
      <c r="Y2410" s="224"/>
      <c r="Z2410" s="224"/>
      <c r="AA2410" s="224"/>
      <c r="AB2410" s="224"/>
      <c r="AC2410" s="224"/>
      <c r="AD2410" s="224"/>
      <c r="AE2410" s="224"/>
      <c r="AF2410" s="224"/>
      <c r="AG2410" s="224"/>
      <c r="AH2410" s="224"/>
      <c r="AI2410" s="224"/>
      <c r="AJ2410" s="224"/>
      <c r="AK2410" s="224"/>
      <c r="AL2410" s="224"/>
      <c r="AM2410" s="224"/>
      <c r="AN2410" s="224"/>
      <c r="AO2410" s="224"/>
      <c r="AP2410" s="224"/>
      <c r="AQ2410" s="224"/>
      <c r="AR2410" s="224"/>
      <c r="AS2410" s="224"/>
      <c r="AT2410" s="224"/>
      <c r="AU2410" s="224"/>
      <c r="AV2410" s="224"/>
      <c r="AW2410" s="224"/>
      <c r="AX2410" s="224"/>
      <c r="AY2410" s="224"/>
      <c r="AZ2410" s="224"/>
      <c r="BA2410" s="224"/>
      <c r="BB2410" s="224"/>
      <c r="BC2410" s="224"/>
      <c r="BD2410" s="224"/>
      <c r="BE2410" s="224"/>
      <c r="BF2410" s="224"/>
      <c r="BG2410" s="224"/>
      <c r="BH2410" s="224"/>
      <c r="BI2410" s="224"/>
      <c r="BJ2410" s="224"/>
      <c r="BK2410" s="224"/>
      <c r="BL2410" s="224"/>
      <c r="BM2410" s="224"/>
      <c r="BN2410" s="224"/>
      <c r="BO2410" s="224"/>
      <c r="BP2410" s="224"/>
      <c r="BQ2410" s="224"/>
      <c r="BR2410" s="224"/>
      <c r="BS2410" s="224"/>
      <c r="BT2410" s="224"/>
      <c r="BU2410" s="224"/>
      <c r="BV2410" s="224"/>
      <c r="BW2410" s="224"/>
      <c r="BX2410" s="224"/>
      <c r="BY2410" s="224"/>
      <c r="BZ2410" s="224"/>
      <c r="CA2410" s="224"/>
      <c r="CB2410" s="224"/>
      <c r="CC2410" s="224"/>
      <c r="CD2410" s="224"/>
      <c r="CE2410" s="224"/>
      <c r="CF2410" s="224"/>
      <c r="CG2410" s="224"/>
      <c r="CH2410" s="224"/>
      <c r="CI2410" s="224"/>
      <c r="CJ2410" s="224"/>
      <c r="CK2410" s="224"/>
      <c r="CL2410" s="224"/>
      <c r="CM2410" s="224"/>
      <c r="CN2410" s="224"/>
      <c r="CO2410" s="224"/>
      <c r="CP2410" s="224"/>
      <c r="CQ2410" s="224"/>
      <c r="CR2410" s="224"/>
      <c r="CS2410" s="224"/>
      <c r="CT2410" s="224"/>
      <c r="CU2410" s="224"/>
      <c r="CV2410" s="224"/>
      <c r="CW2410" s="224"/>
      <c r="CX2410" s="224"/>
      <c r="CY2410" s="224"/>
      <c r="CZ2410" s="224"/>
      <c r="DA2410" s="224"/>
      <c r="DB2410" s="224"/>
      <c r="DC2410" s="224"/>
      <c r="DD2410" s="224"/>
      <c r="DE2410" s="224"/>
      <c r="DF2410" s="224"/>
      <c r="DG2410" s="224"/>
      <c r="DH2410" s="224"/>
      <c r="DI2410" s="224"/>
      <c r="DJ2410" s="224"/>
      <c r="DK2410" s="224"/>
      <c r="DL2410" s="224"/>
      <c r="DM2410" s="224"/>
      <c r="DN2410" s="224"/>
      <c r="DO2410" s="224"/>
      <c r="DP2410" s="224"/>
      <c r="DQ2410" s="224"/>
      <c r="DR2410" s="224"/>
      <c r="DS2410" s="224"/>
    </row>
    <row r="2411" spans="1:123" ht="24" customHeight="1" x14ac:dyDescent="0.25">
      <c r="A2411" s="278"/>
      <c r="B2411" s="100"/>
      <c r="C2411" s="137" t="s">
        <v>604</v>
      </c>
      <c r="D2411" s="101"/>
      <c r="E2411" s="102"/>
      <c r="F2411" s="103"/>
      <c r="G2411" s="279"/>
    </row>
    <row r="2412" spans="1:123" s="223" customFormat="1" ht="24" customHeight="1" x14ac:dyDescent="0.25">
      <c r="A2412" s="218" t="str">
        <f t="shared" ref="A2412:A2425" si="721">IFERROR(VLOOKUP(C2412,Tabla_Insumos,4,FALSE),"")</f>
        <v/>
      </c>
      <c r="B2412" s="216" t="str">
        <f>IFERROR(VLOOKUP(C2412,Tabla_Insumos,5,FALSE),"")</f>
        <v/>
      </c>
      <c r="C2412" s="217"/>
      <c r="D2412" s="218" t="str">
        <f t="shared" ref="D2412:D2425" si="722">IFERROR(VLOOKUP(C2412,Tabla_Insumos,2,FALSE),"")</f>
        <v/>
      </c>
      <c r="E2412" s="219"/>
      <c r="F2412" s="220">
        <f t="shared" ref="F2412:F2425" si="723">IFERROR(VLOOKUP(C2412,Tabla_Insumos,3,FALSE),0)</f>
        <v>0</v>
      </c>
      <c r="G2412" s="280">
        <f>ROUND(E2412*F2412,2)</f>
        <v>0</v>
      </c>
    </row>
    <row r="2413" spans="1:123" s="223" customFormat="1" ht="24" customHeight="1" x14ac:dyDescent="0.25">
      <c r="A2413" s="218" t="str">
        <f t="shared" si="721"/>
        <v/>
      </c>
      <c r="B2413" s="216" t="str">
        <f t="shared" ref="B2413:B2425" si="724">IFERROR(VLOOKUP(C2413,Tabla_Insumos,5,FALSE),"")</f>
        <v/>
      </c>
      <c r="C2413" s="217"/>
      <c r="D2413" s="218" t="str">
        <f t="shared" si="722"/>
        <v/>
      </c>
      <c r="E2413" s="219"/>
      <c r="F2413" s="220">
        <f t="shared" si="723"/>
        <v>0</v>
      </c>
      <c r="G2413" s="280">
        <f t="shared" ref="G2413:G2425" si="725">ROUND(E2413*F2413,2)</f>
        <v>0</v>
      </c>
    </row>
    <row r="2414" spans="1:123" s="223" customFormat="1" ht="24" customHeight="1" x14ac:dyDescent="0.25">
      <c r="A2414" s="218" t="str">
        <f t="shared" si="721"/>
        <v/>
      </c>
      <c r="B2414" s="216" t="str">
        <f t="shared" si="724"/>
        <v/>
      </c>
      <c r="C2414" s="217"/>
      <c r="D2414" s="218" t="str">
        <f t="shared" si="722"/>
        <v/>
      </c>
      <c r="E2414" s="219"/>
      <c r="F2414" s="220">
        <f t="shared" si="723"/>
        <v>0</v>
      </c>
      <c r="G2414" s="280">
        <f t="shared" si="725"/>
        <v>0</v>
      </c>
    </row>
    <row r="2415" spans="1:123" s="223" customFormat="1" ht="24" customHeight="1" x14ac:dyDescent="0.25">
      <c r="A2415" s="218" t="str">
        <f t="shared" si="721"/>
        <v/>
      </c>
      <c r="B2415" s="216" t="str">
        <f t="shared" si="724"/>
        <v/>
      </c>
      <c r="C2415" s="217"/>
      <c r="D2415" s="218" t="str">
        <f t="shared" si="722"/>
        <v/>
      </c>
      <c r="E2415" s="219"/>
      <c r="F2415" s="220">
        <f t="shared" si="723"/>
        <v>0</v>
      </c>
      <c r="G2415" s="280">
        <f t="shared" si="725"/>
        <v>0</v>
      </c>
    </row>
    <row r="2416" spans="1:123" s="223" customFormat="1" ht="24" customHeight="1" x14ac:dyDescent="0.25">
      <c r="A2416" s="218" t="str">
        <f t="shared" si="721"/>
        <v/>
      </c>
      <c r="B2416" s="216" t="str">
        <f t="shared" si="724"/>
        <v/>
      </c>
      <c r="C2416" s="217"/>
      <c r="D2416" s="218" t="str">
        <f t="shared" si="722"/>
        <v/>
      </c>
      <c r="E2416" s="219"/>
      <c r="F2416" s="220">
        <f t="shared" si="723"/>
        <v>0</v>
      </c>
      <c r="G2416" s="280">
        <f t="shared" si="725"/>
        <v>0</v>
      </c>
    </row>
    <row r="2417" spans="1:7" s="223" customFormat="1" ht="24" customHeight="1" x14ac:dyDescent="0.25">
      <c r="A2417" s="218" t="str">
        <f t="shared" si="721"/>
        <v/>
      </c>
      <c r="B2417" s="216" t="str">
        <f t="shared" si="724"/>
        <v/>
      </c>
      <c r="C2417" s="217"/>
      <c r="D2417" s="218" t="str">
        <f t="shared" si="722"/>
        <v/>
      </c>
      <c r="E2417" s="219"/>
      <c r="F2417" s="220">
        <f t="shared" si="723"/>
        <v>0</v>
      </c>
      <c r="G2417" s="280">
        <f t="shared" si="725"/>
        <v>0</v>
      </c>
    </row>
    <row r="2418" spans="1:7" s="223" customFormat="1" ht="24" customHeight="1" x14ac:dyDescent="0.25">
      <c r="A2418" s="218" t="str">
        <f t="shared" si="721"/>
        <v/>
      </c>
      <c r="B2418" s="216" t="str">
        <f t="shared" si="724"/>
        <v/>
      </c>
      <c r="C2418" s="217"/>
      <c r="D2418" s="218" t="str">
        <f t="shared" si="722"/>
        <v/>
      </c>
      <c r="E2418" s="219"/>
      <c r="F2418" s="220">
        <f t="shared" si="723"/>
        <v>0</v>
      </c>
      <c r="G2418" s="280">
        <f t="shared" si="725"/>
        <v>0</v>
      </c>
    </row>
    <row r="2419" spans="1:7" s="223" customFormat="1" ht="24" customHeight="1" x14ac:dyDescent="0.25">
      <c r="A2419" s="218" t="str">
        <f t="shared" si="721"/>
        <v/>
      </c>
      <c r="B2419" s="216" t="str">
        <f t="shared" si="724"/>
        <v/>
      </c>
      <c r="C2419" s="217"/>
      <c r="D2419" s="218" t="str">
        <f t="shared" si="722"/>
        <v/>
      </c>
      <c r="E2419" s="219"/>
      <c r="F2419" s="220">
        <f t="shared" si="723"/>
        <v>0</v>
      </c>
      <c r="G2419" s="280">
        <f t="shared" si="725"/>
        <v>0</v>
      </c>
    </row>
    <row r="2420" spans="1:7" s="223" customFormat="1" ht="24" customHeight="1" x14ac:dyDescent="0.25">
      <c r="A2420" s="218" t="str">
        <f t="shared" si="721"/>
        <v/>
      </c>
      <c r="B2420" s="216" t="str">
        <f t="shared" si="724"/>
        <v/>
      </c>
      <c r="C2420" s="217"/>
      <c r="D2420" s="218" t="str">
        <f t="shared" si="722"/>
        <v/>
      </c>
      <c r="E2420" s="219"/>
      <c r="F2420" s="220">
        <f t="shared" si="723"/>
        <v>0</v>
      </c>
      <c r="G2420" s="280">
        <f t="shared" si="725"/>
        <v>0</v>
      </c>
    </row>
    <row r="2421" spans="1:7" s="223" customFormat="1" ht="24" customHeight="1" x14ac:dyDescent="0.25">
      <c r="A2421" s="218" t="str">
        <f t="shared" si="721"/>
        <v/>
      </c>
      <c r="B2421" s="216" t="str">
        <f t="shared" si="724"/>
        <v/>
      </c>
      <c r="C2421" s="217"/>
      <c r="D2421" s="218" t="str">
        <f t="shared" si="722"/>
        <v/>
      </c>
      <c r="E2421" s="219"/>
      <c r="F2421" s="220">
        <f t="shared" si="723"/>
        <v>0</v>
      </c>
      <c r="G2421" s="280">
        <f t="shared" si="725"/>
        <v>0</v>
      </c>
    </row>
    <row r="2422" spans="1:7" s="223" customFormat="1" ht="24" customHeight="1" x14ac:dyDescent="0.25">
      <c r="A2422" s="218" t="str">
        <f t="shared" si="721"/>
        <v/>
      </c>
      <c r="B2422" s="216" t="str">
        <f t="shared" si="724"/>
        <v/>
      </c>
      <c r="C2422" s="217"/>
      <c r="D2422" s="218" t="str">
        <f t="shared" si="722"/>
        <v/>
      </c>
      <c r="E2422" s="219"/>
      <c r="F2422" s="220">
        <f t="shared" si="723"/>
        <v>0</v>
      </c>
      <c r="G2422" s="280">
        <f t="shared" si="725"/>
        <v>0</v>
      </c>
    </row>
    <row r="2423" spans="1:7" s="223" customFormat="1" ht="24" customHeight="1" x14ac:dyDescent="0.25">
      <c r="A2423" s="218" t="str">
        <f t="shared" si="721"/>
        <v/>
      </c>
      <c r="B2423" s="216" t="str">
        <f t="shared" si="724"/>
        <v/>
      </c>
      <c r="C2423" s="217"/>
      <c r="D2423" s="218" t="str">
        <f t="shared" si="722"/>
        <v/>
      </c>
      <c r="E2423" s="219"/>
      <c r="F2423" s="220">
        <f t="shared" si="723"/>
        <v>0</v>
      </c>
      <c r="G2423" s="280">
        <f t="shared" si="725"/>
        <v>0</v>
      </c>
    </row>
    <row r="2424" spans="1:7" s="223" customFormat="1" ht="24" customHeight="1" x14ac:dyDescent="0.25">
      <c r="A2424" s="218" t="str">
        <f t="shared" si="721"/>
        <v/>
      </c>
      <c r="B2424" s="216" t="str">
        <f t="shared" si="724"/>
        <v/>
      </c>
      <c r="C2424" s="217"/>
      <c r="D2424" s="218" t="str">
        <f t="shared" si="722"/>
        <v/>
      </c>
      <c r="E2424" s="219"/>
      <c r="F2424" s="220">
        <f t="shared" si="723"/>
        <v>0</v>
      </c>
      <c r="G2424" s="280">
        <f t="shared" si="725"/>
        <v>0</v>
      </c>
    </row>
    <row r="2425" spans="1:7" s="223" customFormat="1" ht="24" customHeight="1" x14ac:dyDescent="0.25">
      <c r="A2425" s="218" t="str">
        <f t="shared" si="721"/>
        <v/>
      </c>
      <c r="B2425" s="216" t="str">
        <f t="shared" si="724"/>
        <v/>
      </c>
      <c r="C2425" s="217"/>
      <c r="D2425" s="218" t="str">
        <f t="shared" si="722"/>
        <v/>
      </c>
      <c r="E2425" s="219"/>
      <c r="F2425" s="221">
        <f t="shared" si="723"/>
        <v>0</v>
      </c>
      <c r="G2425" s="280">
        <f t="shared" si="725"/>
        <v>0</v>
      </c>
    </row>
    <row r="2426" spans="1:7" ht="24" customHeight="1" x14ac:dyDescent="0.25">
      <c r="A2426" s="281"/>
      <c r="D2426" s="94"/>
      <c r="E2426" s="95"/>
      <c r="F2426" s="267" t="s">
        <v>31</v>
      </c>
      <c r="G2426" s="282">
        <f>SUBTOTAL(9,G2412:G2425)</f>
        <v>0</v>
      </c>
    </row>
    <row r="2427" spans="1:7" ht="24" customHeight="1" x14ac:dyDescent="0.25">
      <c r="A2427" s="281"/>
      <c r="C2427" s="104" t="s">
        <v>605</v>
      </c>
      <c r="D2427" s="94"/>
      <c r="E2427" s="95"/>
      <c r="G2427" s="283"/>
    </row>
    <row r="2428" spans="1:7" s="223" customFormat="1" ht="24" customHeight="1" x14ac:dyDescent="0.25">
      <c r="A2428" s="218" t="str">
        <f t="shared" ref="A2428:A2435" si="726">IFERROR(VLOOKUP(C2428,Tabla_Insumos,4,FALSE),"")</f>
        <v/>
      </c>
      <c r="B2428" s="216">
        <f t="shared" ref="B2428:B2435" si="727">IFERROR(VLOOKUP(A2428,Tabla_Indices,5,FALSE),"")</f>
        <v>0</v>
      </c>
      <c r="C2428" s="217"/>
      <c r="D2428" s="218" t="str">
        <f t="shared" ref="D2428:D2435" si="728">IFERROR(VLOOKUP(C2428,Tabla_Insumos,2,FALSE),"")</f>
        <v/>
      </c>
      <c r="E2428" s="219"/>
      <c r="F2428" s="222">
        <f t="shared" ref="F2428:F2435" si="729">IFERROR(VLOOKUP(C2428,Tabla_Insumos,3,FALSE),0)</f>
        <v>0</v>
      </c>
      <c r="G2428" s="280">
        <f>ROUND(E2428*F2428,2)</f>
        <v>0</v>
      </c>
    </row>
    <row r="2429" spans="1:7" s="223" customFormat="1" ht="24" customHeight="1" x14ac:dyDescent="0.25">
      <c r="A2429" s="218" t="str">
        <f t="shared" si="726"/>
        <v/>
      </c>
      <c r="B2429" s="216">
        <f t="shared" si="727"/>
        <v>0</v>
      </c>
      <c r="C2429" s="217"/>
      <c r="D2429" s="218" t="str">
        <f t="shared" si="728"/>
        <v/>
      </c>
      <c r="E2429" s="219"/>
      <c r="F2429" s="222">
        <f t="shared" si="729"/>
        <v>0</v>
      </c>
      <c r="G2429" s="280">
        <f>ROUND(E2429*F2429,2)</f>
        <v>0</v>
      </c>
    </row>
    <row r="2430" spans="1:7" s="223" customFormat="1" ht="24" customHeight="1" x14ac:dyDescent="0.25">
      <c r="A2430" s="218" t="str">
        <f t="shared" si="726"/>
        <v/>
      </c>
      <c r="B2430" s="216">
        <f t="shared" si="727"/>
        <v>0</v>
      </c>
      <c r="C2430" s="217"/>
      <c r="D2430" s="218" t="str">
        <f t="shared" si="728"/>
        <v/>
      </c>
      <c r="E2430" s="219"/>
      <c r="F2430" s="222">
        <f t="shared" si="729"/>
        <v>0</v>
      </c>
      <c r="G2430" s="280">
        <f t="shared" ref="G2430:G2435" si="730">ROUND(E2430*F2430,2)</f>
        <v>0</v>
      </c>
    </row>
    <row r="2431" spans="1:7" s="223" customFormat="1" ht="24" customHeight="1" x14ac:dyDescent="0.25">
      <c r="A2431" s="218" t="str">
        <f t="shared" si="726"/>
        <v/>
      </c>
      <c r="B2431" s="216">
        <f t="shared" si="727"/>
        <v>0</v>
      </c>
      <c r="C2431" s="217"/>
      <c r="D2431" s="218" t="str">
        <f t="shared" si="728"/>
        <v/>
      </c>
      <c r="E2431" s="219"/>
      <c r="F2431" s="222">
        <f t="shared" si="729"/>
        <v>0</v>
      </c>
      <c r="G2431" s="280">
        <f t="shared" si="730"/>
        <v>0</v>
      </c>
    </row>
    <row r="2432" spans="1:7" s="223" customFormat="1" ht="24" customHeight="1" x14ac:dyDescent="0.25">
      <c r="A2432" s="218" t="str">
        <f t="shared" si="726"/>
        <v/>
      </c>
      <c r="B2432" s="216">
        <f t="shared" si="727"/>
        <v>0</v>
      </c>
      <c r="C2432" s="217"/>
      <c r="D2432" s="218" t="str">
        <f t="shared" si="728"/>
        <v/>
      </c>
      <c r="E2432" s="219"/>
      <c r="F2432" s="220">
        <f t="shared" si="729"/>
        <v>0</v>
      </c>
      <c r="G2432" s="280">
        <f t="shared" si="730"/>
        <v>0</v>
      </c>
    </row>
    <row r="2433" spans="1:7" s="223" customFormat="1" ht="24" customHeight="1" x14ac:dyDescent="0.25">
      <c r="A2433" s="218" t="str">
        <f t="shared" si="726"/>
        <v/>
      </c>
      <c r="B2433" s="216">
        <f t="shared" si="727"/>
        <v>0</v>
      </c>
      <c r="C2433" s="217"/>
      <c r="D2433" s="218" t="str">
        <f t="shared" si="728"/>
        <v/>
      </c>
      <c r="E2433" s="219"/>
      <c r="F2433" s="220">
        <f t="shared" si="729"/>
        <v>0</v>
      </c>
      <c r="G2433" s="280">
        <f t="shared" si="730"/>
        <v>0</v>
      </c>
    </row>
    <row r="2434" spans="1:7" s="223" customFormat="1" ht="24" customHeight="1" x14ac:dyDescent="0.25">
      <c r="A2434" s="218" t="str">
        <f t="shared" si="726"/>
        <v/>
      </c>
      <c r="B2434" s="216">
        <f t="shared" si="727"/>
        <v>0</v>
      </c>
      <c r="C2434" s="217"/>
      <c r="D2434" s="218" t="str">
        <f t="shared" si="728"/>
        <v/>
      </c>
      <c r="E2434" s="219"/>
      <c r="F2434" s="220">
        <f t="shared" si="729"/>
        <v>0</v>
      </c>
      <c r="G2434" s="280">
        <f t="shared" si="730"/>
        <v>0</v>
      </c>
    </row>
    <row r="2435" spans="1:7" s="223" customFormat="1" ht="24" customHeight="1" x14ac:dyDescent="0.25">
      <c r="A2435" s="218" t="str">
        <f t="shared" si="726"/>
        <v/>
      </c>
      <c r="B2435" s="216">
        <f t="shared" si="727"/>
        <v>0</v>
      </c>
      <c r="C2435" s="217"/>
      <c r="D2435" s="218" t="str">
        <f t="shared" si="728"/>
        <v/>
      </c>
      <c r="E2435" s="219"/>
      <c r="F2435" s="220">
        <f t="shared" si="729"/>
        <v>0</v>
      </c>
      <c r="G2435" s="280">
        <f t="shared" si="730"/>
        <v>0</v>
      </c>
    </row>
    <row r="2436" spans="1:7" ht="24" customHeight="1" x14ac:dyDescent="0.25">
      <c r="A2436" s="281"/>
      <c r="D2436" s="94"/>
      <c r="E2436" s="95"/>
      <c r="F2436" s="267" t="s">
        <v>32</v>
      </c>
      <c r="G2436" s="282">
        <f>SUBTOTAL(9,G2428:G2435)</f>
        <v>0</v>
      </c>
    </row>
    <row r="2437" spans="1:7" ht="24" customHeight="1" x14ac:dyDescent="0.25">
      <c r="A2437" s="281"/>
      <c r="C2437" s="104" t="s">
        <v>606</v>
      </c>
      <c r="D2437" s="94"/>
      <c r="E2437" s="95"/>
      <c r="G2437" s="283"/>
    </row>
    <row r="2438" spans="1:7" s="223" customFormat="1" ht="24" customHeight="1" x14ac:dyDescent="0.25">
      <c r="A2438" s="218" t="str">
        <f t="shared" ref="A2438:A2446" si="731">IFERROR(VLOOKUP(C2438,Tabla_Insumos,4,FALSE),"")</f>
        <v/>
      </c>
      <c r="B2438" s="216" t="str">
        <f t="shared" ref="B2438:B2446" si="732">IFERROR(VLOOKUP(C2438,Tabla_Insumos,5,FALSE),"")</f>
        <v/>
      </c>
      <c r="C2438" s="217"/>
      <c r="D2438" s="218" t="str">
        <f t="shared" ref="D2438:D2446" si="733">IFERROR(VLOOKUP(C2438,Tabla_Insumos,2,FALSE),"")</f>
        <v/>
      </c>
      <c r="E2438" s="219"/>
      <c r="F2438" s="220">
        <f t="shared" ref="F2438:F2446" si="734">IFERROR(VLOOKUP(C2438,Tabla_Insumos,3,FALSE),0)</f>
        <v>0</v>
      </c>
      <c r="G2438" s="280">
        <f t="shared" ref="G2438:G2446" si="735">ROUND(E2438*F2438,2)</f>
        <v>0</v>
      </c>
    </row>
    <row r="2439" spans="1:7" s="223" customFormat="1" ht="24" customHeight="1" x14ac:dyDescent="0.25">
      <c r="A2439" s="218" t="str">
        <f t="shared" si="731"/>
        <v/>
      </c>
      <c r="B2439" s="216" t="str">
        <f t="shared" si="732"/>
        <v/>
      </c>
      <c r="C2439" s="217"/>
      <c r="D2439" s="218" t="str">
        <f t="shared" si="733"/>
        <v/>
      </c>
      <c r="E2439" s="219"/>
      <c r="F2439" s="220">
        <f t="shared" si="734"/>
        <v>0</v>
      </c>
      <c r="G2439" s="280">
        <f t="shared" si="735"/>
        <v>0</v>
      </c>
    </row>
    <row r="2440" spans="1:7" s="223" customFormat="1" ht="24" customHeight="1" x14ac:dyDescent="0.25">
      <c r="A2440" s="218" t="str">
        <f t="shared" si="731"/>
        <v/>
      </c>
      <c r="B2440" s="216" t="str">
        <f t="shared" si="732"/>
        <v/>
      </c>
      <c r="C2440" s="217"/>
      <c r="D2440" s="218" t="str">
        <f t="shared" si="733"/>
        <v/>
      </c>
      <c r="E2440" s="219"/>
      <c r="F2440" s="220">
        <f t="shared" si="734"/>
        <v>0</v>
      </c>
      <c r="G2440" s="280">
        <f t="shared" si="735"/>
        <v>0</v>
      </c>
    </row>
    <row r="2441" spans="1:7" s="223" customFormat="1" ht="24" customHeight="1" x14ac:dyDescent="0.25">
      <c r="A2441" s="218" t="str">
        <f t="shared" si="731"/>
        <v/>
      </c>
      <c r="B2441" s="216" t="str">
        <f t="shared" si="732"/>
        <v/>
      </c>
      <c r="C2441" s="217"/>
      <c r="D2441" s="218" t="str">
        <f t="shared" si="733"/>
        <v/>
      </c>
      <c r="E2441" s="219"/>
      <c r="F2441" s="220">
        <f t="shared" si="734"/>
        <v>0</v>
      </c>
      <c r="G2441" s="280">
        <f t="shared" si="735"/>
        <v>0</v>
      </c>
    </row>
    <row r="2442" spans="1:7" s="223" customFormat="1" ht="24" customHeight="1" x14ac:dyDescent="0.25">
      <c r="A2442" s="218" t="str">
        <f t="shared" si="731"/>
        <v/>
      </c>
      <c r="B2442" s="216" t="str">
        <f t="shared" si="732"/>
        <v/>
      </c>
      <c r="C2442" s="217"/>
      <c r="D2442" s="218" t="str">
        <f t="shared" si="733"/>
        <v/>
      </c>
      <c r="E2442" s="219"/>
      <c r="F2442" s="220">
        <f t="shared" si="734"/>
        <v>0</v>
      </c>
      <c r="G2442" s="280">
        <f t="shared" si="735"/>
        <v>0</v>
      </c>
    </row>
    <row r="2443" spans="1:7" s="223" customFormat="1" ht="24" customHeight="1" x14ac:dyDescent="0.25">
      <c r="A2443" s="218" t="str">
        <f t="shared" si="731"/>
        <v/>
      </c>
      <c r="B2443" s="216" t="str">
        <f t="shared" si="732"/>
        <v/>
      </c>
      <c r="C2443" s="217"/>
      <c r="D2443" s="218" t="str">
        <f t="shared" si="733"/>
        <v/>
      </c>
      <c r="E2443" s="219"/>
      <c r="F2443" s="220">
        <f t="shared" si="734"/>
        <v>0</v>
      </c>
      <c r="G2443" s="280">
        <f t="shared" si="735"/>
        <v>0</v>
      </c>
    </row>
    <row r="2444" spans="1:7" s="223" customFormat="1" ht="24" customHeight="1" x14ac:dyDescent="0.25">
      <c r="A2444" s="218" t="str">
        <f t="shared" si="731"/>
        <v/>
      </c>
      <c r="B2444" s="216" t="str">
        <f t="shared" si="732"/>
        <v/>
      </c>
      <c r="C2444" s="217"/>
      <c r="D2444" s="218" t="str">
        <f t="shared" si="733"/>
        <v/>
      </c>
      <c r="E2444" s="219"/>
      <c r="F2444" s="220">
        <f t="shared" si="734"/>
        <v>0</v>
      </c>
      <c r="G2444" s="280">
        <f t="shared" si="735"/>
        <v>0</v>
      </c>
    </row>
    <row r="2445" spans="1:7" s="223" customFormat="1" ht="24" customHeight="1" x14ac:dyDescent="0.25">
      <c r="A2445" s="218" t="str">
        <f t="shared" si="731"/>
        <v/>
      </c>
      <c r="B2445" s="216" t="str">
        <f t="shared" si="732"/>
        <v/>
      </c>
      <c r="C2445" s="217"/>
      <c r="D2445" s="218" t="str">
        <f t="shared" si="733"/>
        <v/>
      </c>
      <c r="E2445" s="219"/>
      <c r="F2445" s="220">
        <f t="shared" si="734"/>
        <v>0</v>
      </c>
      <c r="G2445" s="280">
        <f t="shared" si="735"/>
        <v>0</v>
      </c>
    </row>
    <row r="2446" spans="1:7" s="223" customFormat="1" ht="24" customHeight="1" x14ac:dyDescent="0.25">
      <c r="A2446" s="218" t="str">
        <f t="shared" si="731"/>
        <v/>
      </c>
      <c r="B2446" s="216" t="str">
        <f t="shared" si="732"/>
        <v/>
      </c>
      <c r="C2446" s="217"/>
      <c r="D2446" s="218" t="str">
        <f t="shared" si="733"/>
        <v/>
      </c>
      <c r="E2446" s="219"/>
      <c r="F2446" s="220">
        <f t="shared" si="734"/>
        <v>0</v>
      </c>
      <c r="G2446" s="280">
        <f t="shared" si="735"/>
        <v>0</v>
      </c>
    </row>
    <row r="2447" spans="1:7" ht="24" customHeight="1" x14ac:dyDescent="0.25">
      <c r="A2447" s="284"/>
      <c r="B2447" s="94"/>
      <c r="D2447" s="94"/>
      <c r="E2447" s="95"/>
      <c r="F2447" s="267" t="s">
        <v>33</v>
      </c>
      <c r="G2447" s="282">
        <f>SUBTOTAL(9,G2438:G2446)</f>
        <v>0</v>
      </c>
    </row>
    <row r="2448" spans="1:7" ht="24" customHeight="1" x14ac:dyDescent="0.25">
      <c r="A2448" s="285"/>
      <c r="B2448" s="94"/>
      <c r="D2448" s="94"/>
      <c r="E2448" s="95"/>
      <c r="G2448" s="283"/>
    </row>
    <row r="2449" spans="1:123" ht="24" customHeight="1" x14ac:dyDescent="0.25">
      <c r="A2449" s="286" t="str">
        <f>B2407</f>
        <v>11.1.1</v>
      </c>
      <c r="B2449" s="287" t="str">
        <f>C2407</f>
        <v>Chapa Doblada y herrería</v>
      </c>
      <c r="C2449" s="101"/>
      <c r="D2449" s="101" t="s">
        <v>34</v>
      </c>
      <c r="E2449" s="102"/>
      <c r="F2449" s="289" t="s">
        <v>35</v>
      </c>
      <c r="G2449" s="288">
        <f>SUBTOTAL(9,G2412:G2448)</f>
        <v>0</v>
      </c>
    </row>
    <row r="2451" spans="1:123" ht="24" customHeight="1" x14ac:dyDescent="0.25">
      <c r="A2451" s="268" t="s">
        <v>37</v>
      </c>
      <c r="B2451" s="269"/>
      <c r="C2451" s="269"/>
      <c r="D2451" s="269"/>
      <c r="E2451" s="269"/>
      <c r="F2451" s="269"/>
      <c r="G2451" s="270"/>
    </row>
    <row r="2452" spans="1:123" ht="24" customHeight="1" x14ac:dyDescent="0.25">
      <c r="A2452" s="271" t="s">
        <v>602</v>
      </c>
      <c r="B2452" s="90" t="str">
        <f>Comitente</f>
        <v>SUBSECRETARIA DE ARQUITECTURA</v>
      </c>
      <c r="C2452" s="86"/>
      <c r="D2452" s="91"/>
      <c r="E2452" s="91"/>
      <c r="F2452" s="92"/>
      <c r="G2452" s="272"/>
    </row>
    <row r="2453" spans="1:123" ht="24" customHeight="1" x14ac:dyDescent="0.25">
      <c r="A2453" s="271" t="s">
        <v>603</v>
      </c>
      <c r="B2453" s="90">
        <f>Contratista</f>
        <v>0</v>
      </c>
      <c r="C2453" s="87"/>
      <c r="D2453" s="87"/>
      <c r="E2453" s="87"/>
      <c r="F2453" s="93"/>
      <c r="G2453" s="273"/>
    </row>
    <row r="2454" spans="1:123" ht="24" customHeight="1" x14ac:dyDescent="0.25">
      <c r="A2454" s="271" t="s">
        <v>24</v>
      </c>
      <c r="B2454" s="90" t="str">
        <f>Obra</f>
        <v>PERFORACION DE POZO DE AGUA Y CONST. DE SALA DE BOMBA ESC. AGROIND. 25 DE MAYO</v>
      </c>
      <c r="C2454" s="87"/>
      <c r="D2454" s="87"/>
      <c r="E2454" s="87"/>
      <c r="F2454" s="93" t="s">
        <v>38</v>
      </c>
      <c r="G2454" s="274">
        <f>Fecha_Base</f>
        <v>0</v>
      </c>
    </row>
    <row r="2455" spans="1:123" ht="24" customHeight="1" x14ac:dyDescent="0.25">
      <c r="A2455" s="275" t="s">
        <v>601</v>
      </c>
      <c r="B2455" s="88" t="str">
        <f>Ubicación</f>
        <v>Calle San Martin s/n - 25 de Mayo</v>
      </c>
      <c r="C2455" s="88"/>
      <c r="D2455" s="94"/>
      <c r="E2455" s="95"/>
      <c r="G2455" s="276"/>
    </row>
    <row r="2456" spans="1:123" ht="24" customHeight="1" x14ac:dyDescent="0.25">
      <c r="A2456" s="275" t="s">
        <v>39</v>
      </c>
      <c r="B2456" s="97">
        <f>IFERROR(VALUE(LEFT(B2457,FIND(".",B2457)-1)),"")</f>
        <v>12</v>
      </c>
      <c r="C2456" s="89" t="str">
        <f>IFERROR(VLOOKUP(B2456,Tabla_CyP,2,FALSE),"")</f>
        <v/>
      </c>
      <c r="E2456" s="95"/>
      <c r="G2456" s="276"/>
    </row>
    <row r="2457" spans="1:123" ht="24" customHeight="1" x14ac:dyDescent="0.25">
      <c r="A2457" s="275" t="s">
        <v>25</v>
      </c>
      <c r="B2457" s="98" t="str">
        <f>IFERROR(VLOOKUP(COUNTIF($A$1:A2457,"ANALISIS DE PRECIOS"),Tabla_NumeroItem,2,FALSE),"")</f>
        <v>12.1</v>
      </c>
      <c r="C2457" s="89" t="str">
        <f>IFERROR(VLOOKUP(B2457,Tabla_CyP,2,FALSE),"")</f>
        <v>Fuerza motriz</v>
      </c>
      <c r="D2457" s="94"/>
      <c r="E2457" s="95"/>
      <c r="F2457" s="93" t="s">
        <v>26</v>
      </c>
      <c r="G2457" s="277" t="str">
        <f>IFERROR(VLOOKUP(B2457,Tabla_CyP,4,FALSE),"")</f>
        <v xml:space="preserve">Un </v>
      </c>
    </row>
    <row r="2458" spans="1:123" ht="24" customHeight="1" x14ac:dyDescent="0.25">
      <c r="A2458" s="275"/>
      <c r="B2458" s="88"/>
      <c r="D2458" s="94"/>
      <c r="E2458" s="95"/>
      <c r="G2458" s="276"/>
    </row>
    <row r="2459" spans="1:123" ht="24" customHeight="1" x14ac:dyDescent="0.25">
      <c r="A2459" s="338" t="s">
        <v>507</v>
      </c>
      <c r="B2459" s="339"/>
      <c r="C2459" s="340" t="s">
        <v>0</v>
      </c>
      <c r="D2459" s="340" t="s">
        <v>27</v>
      </c>
      <c r="E2459" s="342" t="s">
        <v>28</v>
      </c>
      <c r="F2459" s="344" t="s">
        <v>29</v>
      </c>
      <c r="G2459" s="344" t="s">
        <v>30</v>
      </c>
    </row>
    <row r="2460" spans="1:123" s="94" customFormat="1" ht="24" customHeight="1" x14ac:dyDescent="0.25">
      <c r="A2460" s="99" t="s">
        <v>508</v>
      </c>
      <c r="B2460" s="99" t="s">
        <v>509</v>
      </c>
      <c r="C2460" s="341"/>
      <c r="D2460" s="341"/>
      <c r="E2460" s="343"/>
      <c r="F2460" s="345"/>
      <c r="G2460" s="345"/>
      <c r="H2460" s="224"/>
      <c r="I2460" s="224"/>
      <c r="J2460" s="224"/>
      <c r="K2460" s="224"/>
      <c r="L2460" s="224"/>
      <c r="M2460" s="224"/>
      <c r="N2460" s="224"/>
      <c r="O2460" s="224"/>
      <c r="P2460" s="224"/>
      <c r="Q2460" s="224"/>
      <c r="R2460" s="224"/>
      <c r="S2460" s="224"/>
      <c r="T2460" s="224"/>
      <c r="U2460" s="224"/>
      <c r="V2460" s="224"/>
      <c r="W2460" s="224"/>
      <c r="X2460" s="224"/>
      <c r="Y2460" s="224"/>
      <c r="Z2460" s="224"/>
      <c r="AA2460" s="224"/>
      <c r="AB2460" s="224"/>
      <c r="AC2460" s="224"/>
      <c r="AD2460" s="224"/>
      <c r="AE2460" s="224"/>
      <c r="AF2460" s="224"/>
      <c r="AG2460" s="224"/>
      <c r="AH2460" s="224"/>
      <c r="AI2460" s="224"/>
      <c r="AJ2460" s="224"/>
      <c r="AK2460" s="224"/>
      <c r="AL2460" s="224"/>
      <c r="AM2460" s="224"/>
      <c r="AN2460" s="224"/>
      <c r="AO2460" s="224"/>
      <c r="AP2460" s="224"/>
      <c r="AQ2460" s="224"/>
      <c r="AR2460" s="224"/>
      <c r="AS2460" s="224"/>
      <c r="AT2460" s="224"/>
      <c r="AU2460" s="224"/>
      <c r="AV2460" s="224"/>
      <c r="AW2460" s="224"/>
      <c r="AX2460" s="224"/>
      <c r="AY2460" s="224"/>
      <c r="AZ2460" s="224"/>
      <c r="BA2460" s="224"/>
      <c r="BB2460" s="224"/>
      <c r="BC2460" s="224"/>
      <c r="BD2460" s="224"/>
      <c r="BE2460" s="224"/>
      <c r="BF2460" s="224"/>
      <c r="BG2460" s="224"/>
      <c r="BH2460" s="224"/>
      <c r="BI2460" s="224"/>
      <c r="BJ2460" s="224"/>
      <c r="BK2460" s="224"/>
      <c r="BL2460" s="224"/>
      <c r="BM2460" s="224"/>
      <c r="BN2460" s="224"/>
      <c r="BO2460" s="224"/>
      <c r="BP2460" s="224"/>
      <c r="BQ2460" s="224"/>
      <c r="BR2460" s="224"/>
      <c r="BS2460" s="224"/>
      <c r="BT2460" s="224"/>
      <c r="BU2460" s="224"/>
      <c r="BV2460" s="224"/>
      <c r="BW2460" s="224"/>
      <c r="BX2460" s="224"/>
      <c r="BY2460" s="224"/>
      <c r="BZ2460" s="224"/>
      <c r="CA2460" s="224"/>
      <c r="CB2460" s="224"/>
      <c r="CC2460" s="224"/>
      <c r="CD2460" s="224"/>
      <c r="CE2460" s="224"/>
      <c r="CF2460" s="224"/>
      <c r="CG2460" s="224"/>
      <c r="CH2460" s="224"/>
      <c r="CI2460" s="224"/>
      <c r="CJ2460" s="224"/>
      <c r="CK2460" s="224"/>
      <c r="CL2460" s="224"/>
      <c r="CM2460" s="224"/>
      <c r="CN2460" s="224"/>
      <c r="CO2460" s="224"/>
      <c r="CP2460" s="224"/>
      <c r="CQ2460" s="224"/>
      <c r="CR2460" s="224"/>
      <c r="CS2460" s="224"/>
      <c r="CT2460" s="224"/>
      <c r="CU2460" s="224"/>
      <c r="CV2460" s="224"/>
      <c r="CW2460" s="224"/>
      <c r="CX2460" s="224"/>
      <c r="CY2460" s="224"/>
      <c r="CZ2460" s="224"/>
      <c r="DA2460" s="224"/>
      <c r="DB2460" s="224"/>
      <c r="DC2460" s="224"/>
      <c r="DD2460" s="224"/>
      <c r="DE2460" s="224"/>
      <c r="DF2460" s="224"/>
      <c r="DG2460" s="224"/>
      <c r="DH2460" s="224"/>
      <c r="DI2460" s="224"/>
      <c r="DJ2460" s="224"/>
      <c r="DK2460" s="224"/>
      <c r="DL2460" s="224"/>
      <c r="DM2460" s="224"/>
      <c r="DN2460" s="224"/>
      <c r="DO2460" s="224"/>
      <c r="DP2460" s="224"/>
      <c r="DQ2460" s="224"/>
      <c r="DR2460" s="224"/>
      <c r="DS2460" s="224"/>
    </row>
    <row r="2461" spans="1:123" ht="24" customHeight="1" x14ac:dyDescent="0.25">
      <c r="A2461" s="278"/>
      <c r="B2461" s="100"/>
      <c r="C2461" s="137" t="s">
        <v>604</v>
      </c>
      <c r="D2461" s="101"/>
      <c r="E2461" s="102"/>
      <c r="F2461" s="103"/>
      <c r="G2461" s="279"/>
    </row>
    <row r="2462" spans="1:123" s="223" customFormat="1" ht="24" customHeight="1" x14ac:dyDescent="0.25">
      <c r="A2462" s="218" t="str">
        <f t="shared" ref="A2462:A2475" si="736">IFERROR(VLOOKUP(C2462,Tabla_Insumos,4,FALSE),"")</f>
        <v/>
      </c>
      <c r="B2462" s="216" t="str">
        <f>IFERROR(VLOOKUP(C2462,Tabla_Insumos,5,FALSE),"")</f>
        <v/>
      </c>
      <c r="C2462" s="217"/>
      <c r="D2462" s="218" t="str">
        <f t="shared" ref="D2462:D2475" si="737">IFERROR(VLOOKUP(C2462,Tabla_Insumos,2,FALSE),"")</f>
        <v/>
      </c>
      <c r="E2462" s="219"/>
      <c r="F2462" s="220">
        <f t="shared" ref="F2462:F2475" si="738">IFERROR(VLOOKUP(C2462,Tabla_Insumos,3,FALSE),0)</f>
        <v>0</v>
      </c>
      <c r="G2462" s="280">
        <f>ROUND(E2462*F2462,2)</f>
        <v>0</v>
      </c>
    </row>
    <row r="2463" spans="1:123" s="223" customFormat="1" ht="24" customHeight="1" x14ac:dyDescent="0.25">
      <c r="A2463" s="218" t="str">
        <f t="shared" si="736"/>
        <v/>
      </c>
      <c r="B2463" s="216" t="str">
        <f t="shared" ref="B2463:B2475" si="739">IFERROR(VLOOKUP(C2463,Tabla_Insumos,5,FALSE),"")</f>
        <v/>
      </c>
      <c r="C2463" s="217"/>
      <c r="D2463" s="218" t="str">
        <f t="shared" si="737"/>
        <v/>
      </c>
      <c r="E2463" s="219"/>
      <c r="F2463" s="220">
        <f t="shared" si="738"/>
        <v>0</v>
      </c>
      <c r="G2463" s="280">
        <f t="shared" ref="G2463:G2475" si="740">ROUND(E2463*F2463,2)</f>
        <v>0</v>
      </c>
    </row>
    <row r="2464" spans="1:123" s="223" customFormat="1" ht="24" customHeight="1" x14ac:dyDescent="0.25">
      <c r="A2464" s="218" t="str">
        <f t="shared" si="736"/>
        <v/>
      </c>
      <c r="B2464" s="216" t="str">
        <f t="shared" si="739"/>
        <v/>
      </c>
      <c r="C2464" s="217"/>
      <c r="D2464" s="218" t="str">
        <f t="shared" si="737"/>
        <v/>
      </c>
      <c r="E2464" s="219"/>
      <c r="F2464" s="220">
        <f t="shared" si="738"/>
        <v>0</v>
      </c>
      <c r="G2464" s="280">
        <f t="shared" si="740"/>
        <v>0</v>
      </c>
    </row>
    <row r="2465" spans="1:7" s="223" customFormat="1" ht="24" customHeight="1" x14ac:dyDescent="0.25">
      <c r="A2465" s="218" t="str">
        <f t="shared" si="736"/>
        <v/>
      </c>
      <c r="B2465" s="216" t="str">
        <f t="shared" si="739"/>
        <v/>
      </c>
      <c r="C2465" s="217"/>
      <c r="D2465" s="218" t="str">
        <f t="shared" si="737"/>
        <v/>
      </c>
      <c r="E2465" s="219"/>
      <c r="F2465" s="220">
        <f t="shared" si="738"/>
        <v>0</v>
      </c>
      <c r="G2465" s="280">
        <f t="shared" si="740"/>
        <v>0</v>
      </c>
    </row>
    <row r="2466" spans="1:7" s="223" customFormat="1" ht="24" customHeight="1" x14ac:dyDescent="0.25">
      <c r="A2466" s="218" t="str">
        <f t="shared" si="736"/>
        <v/>
      </c>
      <c r="B2466" s="216" t="str">
        <f t="shared" si="739"/>
        <v/>
      </c>
      <c r="C2466" s="217"/>
      <c r="D2466" s="218" t="str">
        <f t="shared" si="737"/>
        <v/>
      </c>
      <c r="E2466" s="219"/>
      <c r="F2466" s="220">
        <f t="shared" si="738"/>
        <v>0</v>
      </c>
      <c r="G2466" s="280">
        <f t="shared" si="740"/>
        <v>0</v>
      </c>
    </row>
    <row r="2467" spans="1:7" s="223" customFormat="1" ht="24" customHeight="1" x14ac:dyDescent="0.25">
      <c r="A2467" s="218" t="str">
        <f t="shared" si="736"/>
        <v/>
      </c>
      <c r="B2467" s="216" t="str">
        <f t="shared" si="739"/>
        <v/>
      </c>
      <c r="C2467" s="217"/>
      <c r="D2467" s="218" t="str">
        <f t="shared" si="737"/>
        <v/>
      </c>
      <c r="E2467" s="219"/>
      <c r="F2467" s="220">
        <f t="shared" si="738"/>
        <v>0</v>
      </c>
      <c r="G2467" s="280">
        <f t="shared" si="740"/>
        <v>0</v>
      </c>
    </row>
    <row r="2468" spans="1:7" s="223" customFormat="1" ht="24" customHeight="1" x14ac:dyDescent="0.25">
      <c r="A2468" s="218" t="str">
        <f t="shared" si="736"/>
        <v/>
      </c>
      <c r="B2468" s="216" t="str">
        <f t="shared" si="739"/>
        <v/>
      </c>
      <c r="C2468" s="217"/>
      <c r="D2468" s="218" t="str">
        <f t="shared" si="737"/>
        <v/>
      </c>
      <c r="E2468" s="219"/>
      <c r="F2468" s="220">
        <f t="shared" si="738"/>
        <v>0</v>
      </c>
      <c r="G2468" s="280">
        <f t="shared" si="740"/>
        <v>0</v>
      </c>
    </row>
    <row r="2469" spans="1:7" s="223" customFormat="1" ht="24" customHeight="1" x14ac:dyDescent="0.25">
      <c r="A2469" s="218" t="str">
        <f t="shared" si="736"/>
        <v/>
      </c>
      <c r="B2469" s="216" t="str">
        <f t="shared" si="739"/>
        <v/>
      </c>
      <c r="C2469" s="217"/>
      <c r="D2469" s="218" t="str">
        <f t="shared" si="737"/>
        <v/>
      </c>
      <c r="E2469" s="219"/>
      <c r="F2469" s="220">
        <f t="shared" si="738"/>
        <v>0</v>
      </c>
      <c r="G2469" s="280">
        <f t="shared" si="740"/>
        <v>0</v>
      </c>
    </row>
    <row r="2470" spans="1:7" s="223" customFormat="1" ht="24" customHeight="1" x14ac:dyDescent="0.25">
      <c r="A2470" s="218" t="str">
        <f t="shared" si="736"/>
        <v/>
      </c>
      <c r="B2470" s="216" t="str">
        <f t="shared" si="739"/>
        <v/>
      </c>
      <c r="C2470" s="217"/>
      <c r="D2470" s="218" t="str">
        <f t="shared" si="737"/>
        <v/>
      </c>
      <c r="E2470" s="219"/>
      <c r="F2470" s="220">
        <f t="shared" si="738"/>
        <v>0</v>
      </c>
      <c r="G2470" s="280">
        <f t="shared" si="740"/>
        <v>0</v>
      </c>
    </row>
    <row r="2471" spans="1:7" s="223" customFormat="1" ht="24" customHeight="1" x14ac:dyDescent="0.25">
      <c r="A2471" s="218" t="str">
        <f t="shared" si="736"/>
        <v/>
      </c>
      <c r="B2471" s="216" t="str">
        <f t="shared" si="739"/>
        <v/>
      </c>
      <c r="C2471" s="217"/>
      <c r="D2471" s="218" t="str">
        <f t="shared" si="737"/>
        <v/>
      </c>
      <c r="E2471" s="219"/>
      <c r="F2471" s="220">
        <f t="shared" si="738"/>
        <v>0</v>
      </c>
      <c r="G2471" s="280">
        <f t="shared" si="740"/>
        <v>0</v>
      </c>
    </row>
    <row r="2472" spans="1:7" s="223" customFormat="1" ht="24" customHeight="1" x14ac:dyDescent="0.25">
      <c r="A2472" s="218" t="str">
        <f t="shared" si="736"/>
        <v/>
      </c>
      <c r="B2472" s="216" t="str">
        <f t="shared" si="739"/>
        <v/>
      </c>
      <c r="C2472" s="217"/>
      <c r="D2472" s="218" t="str">
        <f t="shared" si="737"/>
        <v/>
      </c>
      <c r="E2472" s="219"/>
      <c r="F2472" s="220">
        <f t="shared" si="738"/>
        <v>0</v>
      </c>
      <c r="G2472" s="280">
        <f t="shared" si="740"/>
        <v>0</v>
      </c>
    </row>
    <row r="2473" spans="1:7" s="223" customFormat="1" ht="24" customHeight="1" x14ac:dyDescent="0.25">
      <c r="A2473" s="218" t="str">
        <f t="shared" si="736"/>
        <v/>
      </c>
      <c r="B2473" s="216" t="str">
        <f t="shared" si="739"/>
        <v/>
      </c>
      <c r="C2473" s="217"/>
      <c r="D2473" s="218" t="str">
        <f t="shared" si="737"/>
        <v/>
      </c>
      <c r="E2473" s="219"/>
      <c r="F2473" s="220">
        <f t="shared" si="738"/>
        <v>0</v>
      </c>
      <c r="G2473" s="280">
        <f t="shared" si="740"/>
        <v>0</v>
      </c>
    </row>
    <row r="2474" spans="1:7" s="223" customFormat="1" ht="24" customHeight="1" x14ac:dyDescent="0.25">
      <c r="A2474" s="218" t="str">
        <f t="shared" si="736"/>
        <v/>
      </c>
      <c r="B2474" s="216" t="str">
        <f t="shared" si="739"/>
        <v/>
      </c>
      <c r="C2474" s="217"/>
      <c r="D2474" s="218" t="str">
        <f t="shared" si="737"/>
        <v/>
      </c>
      <c r="E2474" s="219"/>
      <c r="F2474" s="220">
        <f t="shared" si="738"/>
        <v>0</v>
      </c>
      <c r="G2474" s="280">
        <f t="shared" si="740"/>
        <v>0</v>
      </c>
    </row>
    <row r="2475" spans="1:7" s="223" customFormat="1" ht="24" customHeight="1" x14ac:dyDescent="0.25">
      <c r="A2475" s="218" t="str">
        <f t="shared" si="736"/>
        <v/>
      </c>
      <c r="B2475" s="216" t="str">
        <f t="shared" si="739"/>
        <v/>
      </c>
      <c r="C2475" s="217"/>
      <c r="D2475" s="218" t="str">
        <f t="shared" si="737"/>
        <v/>
      </c>
      <c r="E2475" s="219"/>
      <c r="F2475" s="221">
        <f t="shared" si="738"/>
        <v>0</v>
      </c>
      <c r="G2475" s="280">
        <f t="shared" si="740"/>
        <v>0</v>
      </c>
    </row>
    <row r="2476" spans="1:7" ht="24" customHeight="1" x14ac:dyDescent="0.25">
      <c r="A2476" s="281"/>
      <c r="D2476" s="94"/>
      <c r="E2476" s="95"/>
      <c r="F2476" s="267" t="s">
        <v>31</v>
      </c>
      <c r="G2476" s="282">
        <f>SUBTOTAL(9,G2462:G2475)</f>
        <v>0</v>
      </c>
    </row>
    <row r="2477" spans="1:7" ht="24" customHeight="1" x14ac:dyDescent="0.25">
      <c r="A2477" s="281"/>
      <c r="C2477" s="104" t="s">
        <v>605</v>
      </c>
      <c r="D2477" s="94"/>
      <c r="E2477" s="95"/>
      <c r="G2477" s="283"/>
    </row>
    <row r="2478" spans="1:7" s="223" customFormat="1" ht="24" customHeight="1" x14ac:dyDescent="0.25">
      <c r="A2478" s="218" t="str">
        <f t="shared" ref="A2478:A2485" si="741">IFERROR(VLOOKUP(C2478,Tabla_Insumos,4,FALSE),"")</f>
        <v/>
      </c>
      <c r="B2478" s="216">
        <f t="shared" ref="B2478:B2485" si="742">IFERROR(VLOOKUP(A2478,Tabla_Indices,5,FALSE),"")</f>
        <v>0</v>
      </c>
      <c r="C2478" s="217"/>
      <c r="D2478" s="218" t="str">
        <f t="shared" ref="D2478:D2485" si="743">IFERROR(VLOOKUP(C2478,Tabla_Insumos,2,FALSE),"")</f>
        <v/>
      </c>
      <c r="E2478" s="219"/>
      <c r="F2478" s="222">
        <f t="shared" ref="F2478:F2485" si="744">IFERROR(VLOOKUP(C2478,Tabla_Insumos,3,FALSE),0)</f>
        <v>0</v>
      </c>
      <c r="G2478" s="280">
        <f>ROUND(E2478*F2478,2)</f>
        <v>0</v>
      </c>
    </row>
    <row r="2479" spans="1:7" s="223" customFormat="1" ht="24" customHeight="1" x14ac:dyDescent="0.25">
      <c r="A2479" s="218" t="str">
        <f t="shared" si="741"/>
        <v/>
      </c>
      <c r="B2479" s="216">
        <f t="shared" si="742"/>
        <v>0</v>
      </c>
      <c r="C2479" s="217"/>
      <c r="D2479" s="218" t="str">
        <f t="shared" si="743"/>
        <v/>
      </c>
      <c r="E2479" s="219"/>
      <c r="F2479" s="222">
        <f t="shared" si="744"/>
        <v>0</v>
      </c>
      <c r="G2479" s="280">
        <f>ROUND(E2479*F2479,2)</f>
        <v>0</v>
      </c>
    </row>
    <row r="2480" spans="1:7" s="223" customFormat="1" ht="24" customHeight="1" x14ac:dyDescent="0.25">
      <c r="A2480" s="218" t="str">
        <f t="shared" si="741"/>
        <v/>
      </c>
      <c r="B2480" s="216">
        <f t="shared" si="742"/>
        <v>0</v>
      </c>
      <c r="C2480" s="217"/>
      <c r="D2480" s="218" t="str">
        <f t="shared" si="743"/>
        <v/>
      </c>
      <c r="E2480" s="219"/>
      <c r="F2480" s="222">
        <f t="shared" si="744"/>
        <v>0</v>
      </c>
      <c r="G2480" s="280">
        <f t="shared" ref="G2480:G2485" si="745">ROUND(E2480*F2480,2)</f>
        <v>0</v>
      </c>
    </row>
    <row r="2481" spans="1:7" s="223" customFormat="1" ht="24" customHeight="1" x14ac:dyDescent="0.25">
      <c r="A2481" s="218" t="str">
        <f t="shared" si="741"/>
        <v/>
      </c>
      <c r="B2481" s="216">
        <f t="shared" si="742"/>
        <v>0</v>
      </c>
      <c r="C2481" s="217"/>
      <c r="D2481" s="218" t="str">
        <f t="shared" si="743"/>
        <v/>
      </c>
      <c r="E2481" s="219"/>
      <c r="F2481" s="222">
        <f t="shared" si="744"/>
        <v>0</v>
      </c>
      <c r="G2481" s="280">
        <f t="shared" si="745"/>
        <v>0</v>
      </c>
    </row>
    <row r="2482" spans="1:7" s="223" customFormat="1" ht="24" customHeight="1" x14ac:dyDescent="0.25">
      <c r="A2482" s="218" t="str">
        <f t="shared" si="741"/>
        <v/>
      </c>
      <c r="B2482" s="216">
        <f t="shared" si="742"/>
        <v>0</v>
      </c>
      <c r="C2482" s="217"/>
      <c r="D2482" s="218" t="str">
        <f t="shared" si="743"/>
        <v/>
      </c>
      <c r="E2482" s="219"/>
      <c r="F2482" s="220">
        <f t="shared" si="744"/>
        <v>0</v>
      </c>
      <c r="G2482" s="280">
        <f t="shared" si="745"/>
        <v>0</v>
      </c>
    </row>
    <row r="2483" spans="1:7" s="223" customFormat="1" ht="24" customHeight="1" x14ac:dyDescent="0.25">
      <c r="A2483" s="218" t="str">
        <f t="shared" si="741"/>
        <v/>
      </c>
      <c r="B2483" s="216">
        <f t="shared" si="742"/>
        <v>0</v>
      </c>
      <c r="C2483" s="217"/>
      <c r="D2483" s="218" t="str">
        <f t="shared" si="743"/>
        <v/>
      </c>
      <c r="E2483" s="219"/>
      <c r="F2483" s="220">
        <f t="shared" si="744"/>
        <v>0</v>
      </c>
      <c r="G2483" s="280">
        <f t="shared" si="745"/>
        <v>0</v>
      </c>
    </row>
    <row r="2484" spans="1:7" s="223" customFormat="1" ht="24" customHeight="1" x14ac:dyDescent="0.25">
      <c r="A2484" s="218" t="str">
        <f t="shared" si="741"/>
        <v/>
      </c>
      <c r="B2484" s="216">
        <f t="shared" si="742"/>
        <v>0</v>
      </c>
      <c r="C2484" s="217"/>
      <c r="D2484" s="218" t="str">
        <f t="shared" si="743"/>
        <v/>
      </c>
      <c r="E2484" s="219"/>
      <c r="F2484" s="220">
        <f t="shared" si="744"/>
        <v>0</v>
      </c>
      <c r="G2484" s="280">
        <f t="shared" si="745"/>
        <v>0</v>
      </c>
    </row>
    <row r="2485" spans="1:7" s="223" customFormat="1" ht="24" customHeight="1" x14ac:dyDescent="0.25">
      <c r="A2485" s="218" t="str">
        <f t="shared" si="741"/>
        <v/>
      </c>
      <c r="B2485" s="216">
        <f t="shared" si="742"/>
        <v>0</v>
      </c>
      <c r="C2485" s="217"/>
      <c r="D2485" s="218" t="str">
        <f t="shared" si="743"/>
        <v/>
      </c>
      <c r="E2485" s="219"/>
      <c r="F2485" s="220">
        <f t="shared" si="744"/>
        <v>0</v>
      </c>
      <c r="G2485" s="280">
        <f t="shared" si="745"/>
        <v>0</v>
      </c>
    </row>
    <row r="2486" spans="1:7" ht="24" customHeight="1" x14ac:dyDescent="0.25">
      <c r="A2486" s="281"/>
      <c r="D2486" s="94"/>
      <c r="E2486" s="95"/>
      <c r="F2486" s="267" t="s">
        <v>32</v>
      </c>
      <c r="G2486" s="282">
        <f>SUBTOTAL(9,G2478:G2485)</f>
        <v>0</v>
      </c>
    </row>
    <row r="2487" spans="1:7" ht="24" customHeight="1" x14ac:dyDescent="0.25">
      <c r="A2487" s="281"/>
      <c r="C2487" s="104" t="s">
        <v>606</v>
      </c>
      <c r="D2487" s="94"/>
      <c r="E2487" s="95"/>
      <c r="G2487" s="283"/>
    </row>
    <row r="2488" spans="1:7" s="223" customFormat="1" ht="24" customHeight="1" x14ac:dyDescent="0.25">
      <c r="A2488" s="218" t="str">
        <f t="shared" ref="A2488:A2496" si="746">IFERROR(VLOOKUP(C2488,Tabla_Insumos,4,FALSE),"")</f>
        <v/>
      </c>
      <c r="B2488" s="216" t="str">
        <f t="shared" ref="B2488:B2496" si="747">IFERROR(VLOOKUP(C2488,Tabla_Insumos,5,FALSE),"")</f>
        <v/>
      </c>
      <c r="C2488" s="217"/>
      <c r="D2488" s="218" t="str">
        <f t="shared" ref="D2488:D2496" si="748">IFERROR(VLOOKUP(C2488,Tabla_Insumos,2,FALSE),"")</f>
        <v/>
      </c>
      <c r="E2488" s="219"/>
      <c r="F2488" s="220">
        <f t="shared" ref="F2488:F2496" si="749">IFERROR(VLOOKUP(C2488,Tabla_Insumos,3,FALSE),0)</f>
        <v>0</v>
      </c>
      <c r="G2488" s="280">
        <f t="shared" ref="G2488:G2496" si="750">ROUND(E2488*F2488,2)</f>
        <v>0</v>
      </c>
    </row>
    <row r="2489" spans="1:7" s="223" customFormat="1" ht="24" customHeight="1" x14ac:dyDescent="0.25">
      <c r="A2489" s="218" t="str">
        <f t="shared" si="746"/>
        <v/>
      </c>
      <c r="B2489" s="216" t="str">
        <f t="shared" si="747"/>
        <v/>
      </c>
      <c r="C2489" s="217"/>
      <c r="D2489" s="218" t="str">
        <f t="shared" si="748"/>
        <v/>
      </c>
      <c r="E2489" s="219"/>
      <c r="F2489" s="220">
        <f t="shared" si="749"/>
        <v>0</v>
      </c>
      <c r="G2489" s="280">
        <f t="shared" si="750"/>
        <v>0</v>
      </c>
    </row>
    <row r="2490" spans="1:7" s="223" customFormat="1" ht="24" customHeight="1" x14ac:dyDescent="0.25">
      <c r="A2490" s="218" t="str">
        <f t="shared" si="746"/>
        <v/>
      </c>
      <c r="B2490" s="216" t="str">
        <f t="shared" si="747"/>
        <v/>
      </c>
      <c r="C2490" s="217"/>
      <c r="D2490" s="218" t="str">
        <f t="shared" si="748"/>
        <v/>
      </c>
      <c r="E2490" s="219"/>
      <c r="F2490" s="220">
        <f t="shared" si="749"/>
        <v>0</v>
      </c>
      <c r="G2490" s="280">
        <f t="shared" si="750"/>
        <v>0</v>
      </c>
    </row>
    <row r="2491" spans="1:7" s="223" customFormat="1" ht="24" customHeight="1" x14ac:dyDescent="0.25">
      <c r="A2491" s="218" t="str">
        <f t="shared" si="746"/>
        <v/>
      </c>
      <c r="B2491" s="216" t="str">
        <f t="shared" si="747"/>
        <v/>
      </c>
      <c r="C2491" s="217"/>
      <c r="D2491" s="218" t="str">
        <f t="shared" si="748"/>
        <v/>
      </c>
      <c r="E2491" s="219"/>
      <c r="F2491" s="220">
        <f t="shared" si="749"/>
        <v>0</v>
      </c>
      <c r="G2491" s="280">
        <f t="shared" si="750"/>
        <v>0</v>
      </c>
    </row>
    <row r="2492" spans="1:7" s="223" customFormat="1" ht="24" customHeight="1" x14ac:dyDescent="0.25">
      <c r="A2492" s="218" t="str">
        <f t="shared" si="746"/>
        <v/>
      </c>
      <c r="B2492" s="216" t="str">
        <f t="shared" si="747"/>
        <v/>
      </c>
      <c r="C2492" s="217"/>
      <c r="D2492" s="218" t="str">
        <f t="shared" si="748"/>
        <v/>
      </c>
      <c r="E2492" s="219"/>
      <c r="F2492" s="220">
        <f t="shared" si="749"/>
        <v>0</v>
      </c>
      <c r="G2492" s="280">
        <f t="shared" si="750"/>
        <v>0</v>
      </c>
    </row>
    <row r="2493" spans="1:7" s="223" customFormat="1" ht="24" customHeight="1" x14ac:dyDescent="0.25">
      <c r="A2493" s="218" t="str">
        <f t="shared" si="746"/>
        <v/>
      </c>
      <c r="B2493" s="216" t="str">
        <f t="shared" si="747"/>
        <v/>
      </c>
      <c r="C2493" s="217"/>
      <c r="D2493" s="218" t="str">
        <f t="shared" si="748"/>
        <v/>
      </c>
      <c r="E2493" s="219"/>
      <c r="F2493" s="220">
        <f t="shared" si="749"/>
        <v>0</v>
      </c>
      <c r="G2493" s="280">
        <f t="shared" si="750"/>
        <v>0</v>
      </c>
    </row>
    <row r="2494" spans="1:7" s="223" customFormat="1" ht="24" customHeight="1" x14ac:dyDescent="0.25">
      <c r="A2494" s="218" t="str">
        <f t="shared" si="746"/>
        <v/>
      </c>
      <c r="B2494" s="216" t="str">
        <f t="shared" si="747"/>
        <v/>
      </c>
      <c r="C2494" s="217"/>
      <c r="D2494" s="218" t="str">
        <f t="shared" si="748"/>
        <v/>
      </c>
      <c r="E2494" s="219"/>
      <c r="F2494" s="220">
        <f t="shared" si="749"/>
        <v>0</v>
      </c>
      <c r="G2494" s="280">
        <f t="shared" si="750"/>
        <v>0</v>
      </c>
    </row>
    <row r="2495" spans="1:7" s="223" customFormat="1" ht="24" customHeight="1" x14ac:dyDescent="0.25">
      <c r="A2495" s="218" t="str">
        <f t="shared" si="746"/>
        <v/>
      </c>
      <c r="B2495" s="216" t="str">
        <f t="shared" si="747"/>
        <v/>
      </c>
      <c r="C2495" s="217"/>
      <c r="D2495" s="218" t="str">
        <f t="shared" si="748"/>
        <v/>
      </c>
      <c r="E2495" s="219"/>
      <c r="F2495" s="220">
        <f t="shared" si="749"/>
        <v>0</v>
      </c>
      <c r="G2495" s="280">
        <f t="shared" si="750"/>
        <v>0</v>
      </c>
    </row>
    <row r="2496" spans="1:7" s="223" customFormat="1" ht="24" customHeight="1" x14ac:dyDescent="0.25">
      <c r="A2496" s="218" t="str">
        <f t="shared" si="746"/>
        <v/>
      </c>
      <c r="B2496" s="216" t="str">
        <f t="shared" si="747"/>
        <v/>
      </c>
      <c r="C2496" s="217"/>
      <c r="D2496" s="218" t="str">
        <f t="shared" si="748"/>
        <v/>
      </c>
      <c r="E2496" s="219"/>
      <c r="F2496" s="220">
        <f t="shared" si="749"/>
        <v>0</v>
      </c>
      <c r="G2496" s="280">
        <f t="shared" si="750"/>
        <v>0</v>
      </c>
    </row>
    <row r="2497" spans="1:123" ht="24" customHeight="1" x14ac:dyDescent="0.25">
      <c r="A2497" s="284"/>
      <c r="B2497" s="94"/>
      <c r="D2497" s="94"/>
      <c r="E2497" s="95"/>
      <c r="F2497" s="267" t="s">
        <v>33</v>
      </c>
      <c r="G2497" s="282">
        <f>SUBTOTAL(9,G2488:G2496)</f>
        <v>0</v>
      </c>
    </row>
    <row r="2498" spans="1:123" ht="24" customHeight="1" x14ac:dyDescent="0.25">
      <c r="A2498" s="285"/>
      <c r="B2498" s="94"/>
      <c r="D2498" s="94"/>
      <c r="E2498" s="95"/>
      <c r="G2498" s="283"/>
    </row>
    <row r="2499" spans="1:123" ht="24" customHeight="1" x14ac:dyDescent="0.25">
      <c r="A2499" s="286" t="str">
        <f>B2457</f>
        <v>12.1</v>
      </c>
      <c r="B2499" s="287" t="str">
        <f>C2457</f>
        <v>Fuerza motriz</v>
      </c>
      <c r="C2499" s="101"/>
      <c r="D2499" s="101" t="s">
        <v>34</v>
      </c>
      <c r="E2499" s="102"/>
      <c r="F2499" s="289" t="s">
        <v>35</v>
      </c>
      <c r="G2499" s="288">
        <f>SUBTOTAL(9,G2462:G2498)</f>
        <v>0</v>
      </c>
    </row>
    <row r="2501" spans="1:123" ht="24" customHeight="1" x14ac:dyDescent="0.25">
      <c r="A2501" s="268" t="s">
        <v>37</v>
      </c>
      <c r="B2501" s="269"/>
      <c r="C2501" s="269"/>
      <c r="D2501" s="269"/>
      <c r="E2501" s="269"/>
      <c r="F2501" s="269"/>
      <c r="G2501" s="270"/>
    </row>
    <row r="2502" spans="1:123" ht="24" customHeight="1" x14ac:dyDescent="0.25">
      <c r="A2502" s="271" t="s">
        <v>602</v>
      </c>
      <c r="B2502" s="90" t="str">
        <f>Comitente</f>
        <v>SUBSECRETARIA DE ARQUITECTURA</v>
      </c>
      <c r="C2502" s="86"/>
      <c r="D2502" s="91"/>
      <c r="E2502" s="91"/>
      <c r="F2502" s="92"/>
      <c r="G2502" s="272"/>
    </row>
    <row r="2503" spans="1:123" ht="24" customHeight="1" x14ac:dyDescent="0.25">
      <c r="A2503" s="271" t="s">
        <v>603</v>
      </c>
      <c r="B2503" s="90">
        <f>Contratista</f>
        <v>0</v>
      </c>
      <c r="C2503" s="87"/>
      <c r="D2503" s="87"/>
      <c r="E2503" s="87"/>
      <c r="F2503" s="93"/>
      <c r="G2503" s="273"/>
    </row>
    <row r="2504" spans="1:123" ht="24" customHeight="1" x14ac:dyDescent="0.25">
      <c r="A2504" s="271" t="s">
        <v>24</v>
      </c>
      <c r="B2504" s="90" t="str">
        <f>Obra</f>
        <v>PERFORACION DE POZO DE AGUA Y CONST. DE SALA DE BOMBA ESC. AGROIND. 25 DE MAYO</v>
      </c>
      <c r="C2504" s="87"/>
      <c r="D2504" s="87"/>
      <c r="E2504" s="87"/>
      <c r="F2504" s="93" t="s">
        <v>38</v>
      </c>
      <c r="G2504" s="274">
        <f>Fecha_Base</f>
        <v>0</v>
      </c>
    </row>
    <row r="2505" spans="1:123" ht="24" customHeight="1" x14ac:dyDescent="0.25">
      <c r="A2505" s="275" t="s">
        <v>601</v>
      </c>
      <c r="B2505" s="88" t="str">
        <f>Ubicación</f>
        <v>Calle San Martin s/n - 25 de Mayo</v>
      </c>
      <c r="C2505" s="88"/>
      <c r="D2505" s="94"/>
      <c r="E2505" s="95"/>
      <c r="G2505" s="276"/>
    </row>
    <row r="2506" spans="1:123" ht="24" customHeight="1" x14ac:dyDescent="0.25">
      <c r="A2506" s="275" t="s">
        <v>39</v>
      </c>
      <c r="B2506" s="97">
        <f>IFERROR(VALUE(LEFT(B2507,FIND(".",B2507)-1)),"")</f>
        <v>12</v>
      </c>
      <c r="C2506" s="89" t="str">
        <f>IFERROR(VLOOKUP(B2506,Tabla_CyP,2,FALSE),"")</f>
        <v/>
      </c>
      <c r="E2506" s="95"/>
      <c r="G2506" s="276"/>
    </row>
    <row r="2507" spans="1:123" ht="24" customHeight="1" x14ac:dyDescent="0.25">
      <c r="A2507" s="275" t="s">
        <v>25</v>
      </c>
      <c r="B2507" s="98" t="str">
        <f>IFERROR(VLOOKUP(COUNTIF($A$1:A2507,"ANALISIS DE PRECIOS"),Tabla_NumeroItem,2,FALSE),"")</f>
        <v>12.2</v>
      </c>
      <c r="C2507" s="89" t="str">
        <f>IFERROR(VLOOKUP(B2507,Tabla_CyP,2,FALSE),"")</f>
        <v>Media tensión</v>
      </c>
      <c r="D2507" s="94"/>
      <c r="E2507" s="95"/>
      <c r="F2507" s="93" t="s">
        <v>26</v>
      </c>
      <c r="G2507" s="277" t="str">
        <f>IFERROR(VLOOKUP(B2507,Tabla_CyP,4,FALSE),"")</f>
        <v>Un</v>
      </c>
    </row>
    <row r="2508" spans="1:123" ht="24" customHeight="1" x14ac:dyDescent="0.25">
      <c r="A2508" s="275"/>
      <c r="B2508" s="88"/>
      <c r="D2508" s="94"/>
      <c r="E2508" s="95"/>
      <c r="G2508" s="276"/>
    </row>
    <row r="2509" spans="1:123" ht="24" customHeight="1" x14ac:dyDescent="0.25">
      <c r="A2509" s="338" t="s">
        <v>507</v>
      </c>
      <c r="B2509" s="339"/>
      <c r="C2509" s="340" t="s">
        <v>0</v>
      </c>
      <c r="D2509" s="340" t="s">
        <v>27</v>
      </c>
      <c r="E2509" s="342" t="s">
        <v>28</v>
      </c>
      <c r="F2509" s="344" t="s">
        <v>29</v>
      </c>
      <c r="G2509" s="344" t="s">
        <v>30</v>
      </c>
    </row>
    <row r="2510" spans="1:123" s="94" customFormat="1" ht="24" customHeight="1" x14ac:dyDescent="0.25">
      <c r="A2510" s="99" t="s">
        <v>508</v>
      </c>
      <c r="B2510" s="99" t="s">
        <v>509</v>
      </c>
      <c r="C2510" s="341"/>
      <c r="D2510" s="341"/>
      <c r="E2510" s="343"/>
      <c r="F2510" s="345"/>
      <c r="G2510" s="345"/>
      <c r="H2510" s="224"/>
      <c r="I2510" s="224"/>
      <c r="J2510" s="224"/>
      <c r="K2510" s="224"/>
      <c r="L2510" s="224"/>
      <c r="M2510" s="224"/>
      <c r="N2510" s="224"/>
      <c r="O2510" s="224"/>
      <c r="P2510" s="224"/>
      <c r="Q2510" s="224"/>
      <c r="R2510" s="224"/>
      <c r="S2510" s="224"/>
      <c r="T2510" s="224"/>
      <c r="U2510" s="224"/>
      <c r="V2510" s="224"/>
      <c r="W2510" s="224"/>
      <c r="X2510" s="224"/>
      <c r="Y2510" s="224"/>
      <c r="Z2510" s="224"/>
      <c r="AA2510" s="224"/>
      <c r="AB2510" s="224"/>
      <c r="AC2510" s="224"/>
      <c r="AD2510" s="224"/>
      <c r="AE2510" s="224"/>
      <c r="AF2510" s="224"/>
      <c r="AG2510" s="224"/>
      <c r="AH2510" s="224"/>
      <c r="AI2510" s="224"/>
      <c r="AJ2510" s="224"/>
      <c r="AK2510" s="224"/>
      <c r="AL2510" s="224"/>
      <c r="AM2510" s="224"/>
      <c r="AN2510" s="224"/>
      <c r="AO2510" s="224"/>
      <c r="AP2510" s="224"/>
      <c r="AQ2510" s="224"/>
      <c r="AR2510" s="224"/>
      <c r="AS2510" s="224"/>
      <c r="AT2510" s="224"/>
      <c r="AU2510" s="224"/>
      <c r="AV2510" s="224"/>
      <c r="AW2510" s="224"/>
      <c r="AX2510" s="224"/>
      <c r="AY2510" s="224"/>
      <c r="AZ2510" s="224"/>
      <c r="BA2510" s="224"/>
      <c r="BB2510" s="224"/>
      <c r="BC2510" s="224"/>
      <c r="BD2510" s="224"/>
      <c r="BE2510" s="224"/>
      <c r="BF2510" s="224"/>
      <c r="BG2510" s="224"/>
      <c r="BH2510" s="224"/>
      <c r="BI2510" s="224"/>
      <c r="BJ2510" s="224"/>
      <c r="BK2510" s="224"/>
      <c r="BL2510" s="224"/>
      <c r="BM2510" s="224"/>
      <c r="BN2510" s="224"/>
      <c r="BO2510" s="224"/>
      <c r="BP2510" s="224"/>
      <c r="BQ2510" s="224"/>
      <c r="BR2510" s="224"/>
      <c r="BS2510" s="224"/>
      <c r="BT2510" s="224"/>
      <c r="BU2510" s="224"/>
      <c r="BV2510" s="224"/>
      <c r="BW2510" s="224"/>
      <c r="BX2510" s="224"/>
      <c r="BY2510" s="224"/>
      <c r="BZ2510" s="224"/>
      <c r="CA2510" s="224"/>
      <c r="CB2510" s="224"/>
      <c r="CC2510" s="224"/>
      <c r="CD2510" s="224"/>
      <c r="CE2510" s="224"/>
      <c r="CF2510" s="224"/>
      <c r="CG2510" s="224"/>
      <c r="CH2510" s="224"/>
      <c r="CI2510" s="224"/>
      <c r="CJ2510" s="224"/>
      <c r="CK2510" s="224"/>
      <c r="CL2510" s="224"/>
      <c r="CM2510" s="224"/>
      <c r="CN2510" s="224"/>
      <c r="CO2510" s="224"/>
      <c r="CP2510" s="224"/>
      <c r="CQ2510" s="224"/>
      <c r="CR2510" s="224"/>
      <c r="CS2510" s="224"/>
      <c r="CT2510" s="224"/>
      <c r="CU2510" s="224"/>
      <c r="CV2510" s="224"/>
      <c r="CW2510" s="224"/>
      <c r="CX2510" s="224"/>
      <c r="CY2510" s="224"/>
      <c r="CZ2510" s="224"/>
      <c r="DA2510" s="224"/>
      <c r="DB2510" s="224"/>
      <c r="DC2510" s="224"/>
      <c r="DD2510" s="224"/>
      <c r="DE2510" s="224"/>
      <c r="DF2510" s="224"/>
      <c r="DG2510" s="224"/>
      <c r="DH2510" s="224"/>
      <c r="DI2510" s="224"/>
      <c r="DJ2510" s="224"/>
      <c r="DK2510" s="224"/>
      <c r="DL2510" s="224"/>
      <c r="DM2510" s="224"/>
      <c r="DN2510" s="224"/>
      <c r="DO2510" s="224"/>
      <c r="DP2510" s="224"/>
      <c r="DQ2510" s="224"/>
      <c r="DR2510" s="224"/>
      <c r="DS2510" s="224"/>
    </row>
    <row r="2511" spans="1:123" ht="24" customHeight="1" x14ac:dyDescent="0.25">
      <c r="A2511" s="278"/>
      <c r="B2511" s="100"/>
      <c r="C2511" s="137" t="s">
        <v>604</v>
      </c>
      <c r="D2511" s="101"/>
      <c r="E2511" s="102"/>
      <c r="F2511" s="103"/>
      <c r="G2511" s="279"/>
    </row>
    <row r="2512" spans="1:123" s="223" customFormat="1" ht="24" customHeight="1" x14ac:dyDescent="0.25">
      <c r="A2512" s="218" t="str">
        <f t="shared" ref="A2512:A2525" si="751">IFERROR(VLOOKUP(C2512,Tabla_Insumos,4,FALSE),"")</f>
        <v/>
      </c>
      <c r="B2512" s="216" t="str">
        <f>IFERROR(VLOOKUP(C2512,Tabla_Insumos,5,FALSE),"")</f>
        <v/>
      </c>
      <c r="C2512" s="217"/>
      <c r="D2512" s="218" t="str">
        <f t="shared" ref="D2512:D2525" si="752">IFERROR(VLOOKUP(C2512,Tabla_Insumos,2,FALSE),"")</f>
        <v/>
      </c>
      <c r="E2512" s="219"/>
      <c r="F2512" s="220">
        <f t="shared" ref="F2512:F2525" si="753">IFERROR(VLOOKUP(C2512,Tabla_Insumos,3,FALSE),0)</f>
        <v>0</v>
      </c>
      <c r="G2512" s="280">
        <f>ROUND(E2512*F2512,2)</f>
        <v>0</v>
      </c>
    </row>
    <row r="2513" spans="1:7" s="223" customFormat="1" ht="24" customHeight="1" x14ac:dyDescent="0.25">
      <c r="A2513" s="218" t="str">
        <f t="shared" si="751"/>
        <v/>
      </c>
      <c r="B2513" s="216" t="str">
        <f t="shared" ref="B2513:B2525" si="754">IFERROR(VLOOKUP(C2513,Tabla_Insumos,5,FALSE),"")</f>
        <v/>
      </c>
      <c r="C2513" s="217"/>
      <c r="D2513" s="218" t="str">
        <f t="shared" si="752"/>
        <v/>
      </c>
      <c r="E2513" s="219"/>
      <c r="F2513" s="220">
        <f t="shared" si="753"/>
        <v>0</v>
      </c>
      <c r="G2513" s="280">
        <f t="shared" ref="G2513:G2525" si="755">ROUND(E2513*F2513,2)</f>
        <v>0</v>
      </c>
    </row>
    <row r="2514" spans="1:7" s="223" customFormat="1" ht="24" customHeight="1" x14ac:dyDescent="0.25">
      <c r="A2514" s="218" t="str">
        <f t="shared" si="751"/>
        <v/>
      </c>
      <c r="B2514" s="216" t="str">
        <f t="shared" si="754"/>
        <v/>
      </c>
      <c r="C2514" s="217"/>
      <c r="D2514" s="218" t="str">
        <f t="shared" si="752"/>
        <v/>
      </c>
      <c r="E2514" s="219"/>
      <c r="F2514" s="220">
        <f t="shared" si="753"/>
        <v>0</v>
      </c>
      <c r="G2514" s="280">
        <f t="shared" si="755"/>
        <v>0</v>
      </c>
    </row>
    <row r="2515" spans="1:7" s="223" customFormat="1" ht="24" customHeight="1" x14ac:dyDescent="0.25">
      <c r="A2515" s="218" t="str">
        <f t="shared" si="751"/>
        <v/>
      </c>
      <c r="B2515" s="216" t="str">
        <f t="shared" si="754"/>
        <v/>
      </c>
      <c r="C2515" s="217"/>
      <c r="D2515" s="218" t="str">
        <f t="shared" si="752"/>
        <v/>
      </c>
      <c r="E2515" s="219"/>
      <c r="F2515" s="220">
        <f t="shared" si="753"/>
        <v>0</v>
      </c>
      <c r="G2515" s="280">
        <f t="shared" si="755"/>
        <v>0</v>
      </c>
    </row>
    <row r="2516" spans="1:7" s="223" customFormat="1" ht="24" customHeight="1" x14ac:dyDescent="0.25">
      <c r="A2516" s="218" t="str">
        <f t="shared" si="751"/>
        <v/>
      </c>
      <c r="B2516" s="216" t="str">
        <f t="shared" si="754"/>
        <v/>
      </c>
      <c r="C2516" s="217"/>
      <c r="D2516" s="218" t="str">
        <f t="shared" si="752"/>
        <v/>
      </c>
      <c r="E2516" s="219"/>
      <c r="F2516" s="220">
        <f t="shared" si="753"/>
        <v>0</v>
      </c>
      <c r="G2516" s="280">
        <f t="shared" si="755"/>
        <v>0</v>
      </c>
    </row>
    <row r="2517" spans="1:7" s="223" customFormat="1" ht="24" customHeight="1" x14ac:dyDescent="0.25">
      <c r="A2517" s="218" t="str">
        <f t="shared" si="751"/>
        <v/>
      </c>
      <c r="B2517" s="216" t="str">
        <f t="shared" si="754"/>
        <v/>
      </c>
      <c r="C2517" s="217"/>
      <c r="D2517" s="218" t="str">
        <f t="shared" si="752"/>
        <v/>
      </c>
      <c r="E2517" s="219"/>
      <c r="F2517" s="220">
        <f t="shared" si="753"/>
        <v>0</v>
      </c>
      <c r="G2517" s="280">
        <f t="shared" si="755"/>
        <v>0</v>
      </c>
    </row>
    <row r="2518" spans="1:7" s="223" customFormat="1" ht="24" customHeight="1" x14ac:dyDescent="0.25">
      <c r="A2518" s="218" t="str">
        <f t="shared" si="751"/>
        <v/>
      </c>
      <c r="B2518" s="216" t="str">
        <f t="shared" si="754"/>
        <v/>
      </c>
      <c r="C2518" s="217"/>
      <c r="D2518" s="218" t="str">
        <f t="shared" si="752"/>
        <v/>
      </c>
      <c r="E2518" s="219"/>
      <c r="F2518" s="220">
        <f t="shared" si="753"/>
        <v>0</v>
      </c>
      <c r="G2518" s="280">
        <f t="shared" si="755"/>
        <v>0</v>
      </c>
    </row>
    <row r="2519" spans="1:7" s="223" customFormat="1" ht="24" customHeight="1" x14ac:dyDescent="0.25">
      <c r="A2519" s="218" t="str">
        <f t="shared" si="751"/>
        <v/>
      </c>
      <c r="B2519" s="216" t="str">
        <f t="shared" si="754"/>
        <v/>
      </c>
      <c r="C2519" s="217"/>
      <c r="D2519" s="218" t="str">
        <f t="shared" si="752"/>
        <v/>
      </c>
      <c r="E2519" s="219"/>
      <c r="F2519" s="220">
        <f t="shared" si="753"/>
        <v>0</v>
      </c>
      <c r="G2519" s="280">
        <f t="shared" si="755"/>
        <v>0</v>
      </c>
    </row>
    <row r="2520" spans="1:7" s="223" customFormat="1" ht="24" customHeight="1" x14ac:dyDescent="0.25">
      <c r="A2520" s="218" t="str">
        <f t="shared" si="751"/>
        <v/>
      </c>
      <c r="B2520" s="216" t="str">
        <f t="shared" si="754"/>
        <v/>
      </c>
      <c r="C2520" s="217"/>
      <c r="D2520" s="218" t="str">
        <f t="shared" si="752"/>
        <v/>
      </c>
      <c r="E2520" s="219"/>
      <c r="F2520" s="220">
        <f t="shared" si="753"/>
        <v>0</v>
      </c>
      <c r="G2520" s="280">
        <f t="shared" si="755"/>
        <v>0</v>
      </c>
    </row>
    <row r="2521" spans="1:7" s="223" customFormat="1" ht="24" customHeight="1" x14ac:dyDescent="0.25">
      <c r="A2521" s="218" t="str">
        <f t="shared" si="751"/>
        <v/>
      </c>
      <c r="B2521" s="216" t="str">
        <f t="shared" si="754"/>
        <v/>
      </c>
      <c r="C2521" s="217"/>
      <c r="D2521" s="218" t="str">
        <f t="shared" si="752"/>
        <v/>
      </c>
      <c r="E2521" s="219"/>
      <c r="F2521" s="220">
        <f t="shared" si="753"/>
        <v>0</v>
      </c>
      <c r="G2521" s="280">
        <f t="shared" si="755"/>
        <v>0</v>
      </c>
    </row>
    <row r="2522" spans="1:7" s="223" customFormat="1" ht="24" customHeight="1" x14ac:dyDescent="0.25">
      <c r="A2522" s="218" t="str">
        <f t="shared" si="751"/>
        <v/>
      </c>
      <c r="B2522" s="216" t="str">
        <f t="shared" si="754"/>
        <v/>
      </c>
      <c r="C2522" s="217"/>
      <c r="D2522" s="218" t="str">
        <f t="shared" si="752"/>
        <v/>
      </c>
      <c r="E2522" s="219"/>
      <c r="F2522" s="220">
        <f t="shared" si="753"/>
        <v>0</v>
      </c>
      <c r="G2522" s="280">
        <f t="shared" si="755"/>
        <v>0</v>
      </c>
    </row>
    <row r="2523" spans="1:7" s="223" customFormat="1" ht="24" customHeight="1" x14ac:dyDescent="0.25">
      <c r="A2523" s="218" t="str">
        <f t="shared" si="751"/>
        <v/>
      </c>
      <c r="B2523" s="216" t="str">
        <f t="shared" si="754"/>
        <v/>
      </c>
      <c r="C2523" s="217"/>
      <c r="D2523" s="218" t="str">
        <f t="shared" si="752"/>
        <v/>
      </c>
      <c r="E2523" s="219"/>
      <c r="F2523" s="220">
        <f t="shared" si="753"/>
        <v>0</v>
      </c>
      <c r="G2523" s="280">
        <f t="shared" si="755"/>
        <v>0</v>
      </c>
    </row>
    <row r="2524" spans="1:7" s="223" customFormat="1" ht="24" customHeight="1" x14ac:dyDescent="0.25">
      <c r="A2524" s="218" t="str">
        <f t="shared" si="751"/>
        <v/>
      </c>
      <c r="B2524" s="216" t="str">
        <f t="shared" si="754"/>
        <v/>
      </c>
      <c r="C2524" s="217"/>
      <c r="D2524" s="218" t="str">
        <f t="shared" si="752"/>
        <v/>
      </c>
      <c r="E2524" s="219"/>
      <c r="F2524" s="220">
        <f t="shared" si="753"/>
        <v>0</v>
      </c>
      <c r="G2524" s="280">
        <f t="shared" si="755"/>
        <v>0</v>
      </c>
    </row>
    <row r="2525" spans="1:7" s="223" customFormat="1" ht="24" customHeight="1" x14ac:dyDescent="0.25">
      <c r="A2525" s="218" t="str">
        <f t="shared" si="751"/>
        <v/>
      </c>
      <c r="B2525" s="216" t="str">
        <f t="shared" si="754"/>
        <v/>
      </c>
      <c r="C2525" s="217"/>
      <c r="D2525" s="218" t="str">
        <f t="shared" si="752"/>
        <v/>
      </c>
      <c r="E2525" s="219"/>
      <c r="F2525" s="221">
        <f t="shared" si="753"/>
        <v>0</v>
      </c>
      <c r="G2525" s="280">
        <f t="shared" si="755"/>
        <v>0</v>
      </c>
    </row>
    <row r="2526" spans="1:7" ht="24" customHeight="1" x14ac:dyDescent="0.25">
      <c r="A2526" s="281"/>
      <c r="D2526" s="94"/>
      <c r="E2526" s="95"/>
      <c r="F2526" s="267" t="s">
        <v>31</v>
      </c>
      <c r="G2526" s="282">
        <f>SUBTOTAL(9,G2512:G2525)</f>
        <v>0</v>
      </c>
    </row>
    <row r="2527" spans="1:7" ht="24" customHeight="1" x14ac:dyDescent="0.25">
      <c r="A2527" s="281"/>
      <c r="C2527" s="104" t="s">
        <v>605</v>
      </c>
      <c r="D2527" s="94"/>
      <c r="E2527" s="95"/>
      <c r="G2527" s="283"/>
    </row>
    <row r="2528" spans="1:7" s="223" customFormat="1" ht="24" customHeight="1" x14ac:dyDescent="0.25">
      <c r="A2528" s="218" t="str">
        <f t="shared" ref="A2528:A2535" si="756">IFERROR(VLOOKUP(C2528,Tabla_Insumos,4,FALSE),"")</f>
        <v/>
      </c>
      <c r="B2528" s="216">
        <f t="shared" ref="B2528:B2535" si="757">IFERROR(VLOOKUP(A2528,Tabla_Indices,5,FALSE),"")</f>
        <v>0</v>
      </c>
      <c r="C2528" s="217"/>
      <c r="D2528" s="218" t="str">
        <f t="shared" ref="D2528:D2535" si="758">IFERROR(VLOOKUP(C2528,Tabla_Insumos,2,FALSE),"")</f>
        <v/>
      </c>
      <c r="E2528" s="219"/>
      <c r="F2528" s="222">
        <f t="shared" ref="F2528:F2535" si="759">IFERROR(VLOOKUP(C2528,Tabla_Insumos,3,FALSE),0)</f>
        <v>0</v>
      </c>
      <c r="G2528" s="280">
        <f>ROUND(E2528*F2528,2)</f>
        <v>0</v>
      </c>
    </row>
    <row r="2529" spans="1:7" s="223" customFormat="1" ht="24" customHeight="1" x14ac:dyDescent="0.25">
      <c r="A2529" s="218" t="str">
        <f t="shared" si="756"/>
        <v/>
      </c>
      <c r="B2529" s="216">
        <f t="shared" si="757"/>
        <v>0</v>
      </c>
      <c r="C2529" s="217"/>
      <c r="D2529" s="218" t="str">
        <f t="shared" si="758"/>
        <v/>
      </c>
      <c r="E2529" s="219"/>
      <c r="F2529" s="222">
        <f t="shared" si="759"/>
        <v>0</v>
      </c>
      <c r="G2529" s="280">
        <f>ROUND(E2529*F2529,2)</f>
        <v>0</v>
      </c>
    </row>
    <row r="2530" spans="1:7" s="223" customFormat="1" ht="24" customHeight="1" x14ac:dyDescent="0.25">
      <c r="A2530" s="218" t="str">
        <f t="shared" si="756"/>
        <v/>
      </c>
      <c r="B2530" s="216">
        <f t="shared" si="757"/>
        <v>0</v>
      </c>
      <c r="C2530" s="217"/>
      <c r="D2530" s="218" t="str">
        <f t="shared" si="758"/>
        <v/>
      </c>
      <c r="E2530" s="219"/>
      <c r="F2530" s="222">
        <f t="shared" si="759"/>
        <v>0</v>
      </c>
      <c r="G2530" s="280">
        <f t="shared" ref="G2530:G2535" si="760">ROUND(E2530*F2530,2)</f>
        <v>0</v>
      </c>
    </row>
    <row r="2531" spans="1:7" s="223" customFormat="1" ht="24" customHeight="1" x14ac:dyDescent="0.25">
      <c r="A2531" s="218" t="str">
        <f t="shared" si="756"/>
        <v/>
      </c>
      <c r="B2531" s="216">
        <f t="shared" si="757"/>
        <v>0</v>
      </c>
      <c r="C2531" s="217"/>
      <c r="D2531" s="218" t="str">
        <f t="shared" si="758"/>
        <v/>
      </c>
      <c r="E2531" s="219"/>
      <c r="F2531" s="222">
        <f t="shared" si="759"/>
        <v>0</v>
      </c>
      <c r="G2531" s="280">
        <f t="shared" si="760"/>
        <v>0</v>
      </c>
    </row>
    <row r="2532" spans="1:7" s="223" customFormat="1" ht="24" customHeight="1" x14ac:dyDescent="0.25">
      <c r="A2532" s="218" t="str">
        <f t="shared" si="756"/>
        <v/>
      </c>
      <c r="B2532" s="216">
        <f t="shared" si="757"/>
        <v>0</v>
      </c>
      <c r="C2532" s="217"/>
      <c r="D2532" s="218" t="str">
        <f t="shared" si="758"/>
        <v/>
      </c>
      <c r="E2532" s="219"/>
      <c r="F2532" s="220">
        <f t="shared" si="759"/>
        <v>0</v>
      </c>
      <c r="G2532" s="280">
        <f t="shared" si="760"/>
        <v>0</v>
      </c>
    </row>
    <row r="2533" spans="1:7" s="223" customFormat="1" ht="24" customHeight="1" x14ac:dyDescent="0.25">
      <c r="A2533" s="218" t="str">
        <f t="shared" si="756"/>
        <v/>
      </c>
      <c r="B2533" s="216">
        <f t="shared" si="757"/>
        <v>0</v>
      </c>
      <c r="C2533" s="217"/>
      <c r="D2533" s="218" t="str">
        <f t="shared" si="758"/>
        <v/>
      </c>
      <c r="E2533" s="219"/>
      <c r="F2533" s="220">
        <f t="shared" si="759"/>
        <v>0</v>
      </c>
      <c r="G2533" s="280">
        <f t="shared" si="760"/>
        <v>0</v>
      </c>
    </row>
    <row r="2534" spans="1:7" s="223" customFormat="1" ht="24" customHeight="1" x14ac:dyDescent="0.25">
      <c r="A2534" s="218" t="str">
        <f t="shared" si="756"/>
        <v/>
      </c>
      <c r="B2534" s="216">
        <f t="shared" si="757"/>
        <v>0</v>
      </c>
      <c r="C2534" s="217"/>
      <c r="D2534" s="218" t="str">
        <f t="shared" si="758"/>
        <v/>
      </c>
      <c r="E2534" s="219"/>
      <c r="F2534" s="220">
        <f t="shared" si="759"/>
        <v>0</v>
      </c>
      <c r="G2534" s="280">
        <f t="shared" si="760"/>
        <v>0</v>
      </c>
    </row>
    <row r="2535" spans="1:7" s="223" customFormat="1" ht="24" customHeight="1" x14ac:dyDescent="0.25">
      <c r="A2535" s="218" t="str">
        <f t="shared" si="756"/>
        <v/>
      </c>
      <c r="B2535" s="216">
        <f t="shared" si="757"/>
        <v>0</v>
      </c>
      <c r="C2535" s="217"/>
      <c r="D2535" s="218" t="str">
        <f t="shared" si="758"/>
        <v/>
      </c>
      <c r="E2535" s="219"/>
      <c r="F2535" s="220">
        <f t="shared" si="759"/>
        <v>0</v>
      </c>
      <c r="G2535" s="280">
        <f t="shared" si="760"/>
        <v>0</v>
      </c>
    </row>
    <row r="2536" spans="1:7" ht="24" customHeight="1" x14ac:dyDescent="0.25">
      <c r="A2536" s="281"/>
      <c r="D2536" s="94"/>
      <c r="E2536" s="95"/>
      <c r="F2536" s="267" t="s">
        <v>32</v>
      </c>
      <c r="G2536" s="282">
        <f>SUBTOTAL(9,G2528:G2535)</f>
        <v>0</v>
      </c>
    </row>
    <row r="2537" spans="1:7" ht="24" customHeight="1" x14ac:dyDescent="0.25">
      <c r="A2537" s="281"/>
      <c r="C2537" s="104" t="s">
        <v>606</v>
      </c>
      <c r="D2537" s="94"/>
      <c r="E2537" s="95"/>
      <c r="G2537" s="283"/>
    </row>
    <row r="2538" spans="1:7" s="223" customFormat="1" ht="24" customHeight="1" x14ac:dyDescent="0.25">
      <c r="A2538" s="218" t="str">
        <f t="shared" ref="A2538:A2546" si="761">IFERROR(VLOOKUP(C2538,Tabla_Insumos,4,FALSE),"")</f>
        <v/>
      </c>
      <c r="B2538" s="216" t="str">
        <f t="shared" ref="B2538:B2546" si="762">IFERROR(VLOOKUP(C2538,Tabla_Insumos,5,FALSE),"")</f>
        <v/>
      </c>
      <c r="C2538" s="217"/>
      <c r="D2538" s="218" t="str">
        <f t="shared" ref="D2538:D2546" si="763">IFERROR(VLOOKUP(C2538,Tabla_Insumos,2,FALSE),"")</f>
        <v/>
      </c>
      <c r="E2538" s="219"/>
      <c r="F2538" s="220">
        <f t="shared" ref="F2538:F2546" si="764">IFERROR(VLOOKUP(C2538,Tabla_Insumos,3,FALSE),0)</f>
        <v>0</v>
      </c>
      <c r="G2538" s="280">
        <f t="shared" ref="G2538:G2546" si="765">ROUND(E2538*F2538,2)</f>
        <v>0</v>
      </c>
    </row>
    <row r="2539" spans="1:7" s="223" customFormat="1" ht="24" customHeight="1" x14ac:dyDescent="0.25">
      <c r="A2539" s="218" t="str">
        <f t="shared" si="761"/>
        <v/>
      </c>
      <c r="B2539" s="216" t="str">
        <f t="shared" si="762"/>
        <v/>
      </c>
      <c r="C2539" s="217"/>
      <c r="D2539" s="218" t="str">
        <f t="shared" si="763"/>
        <v/>
      </c>
      <c r="E2539" s="219"/>
      <c r="F2539" s="220">
        <f t="shared" si="764"/>
        <v>0</v>
      </c>
      <c r="G2539" s="280">
        <f t="shared" si="765"/>
        <v>0</v>
      </c>
    </row>
    <row r="2540" spans="1:7" s="223" customFormat="1" ht="24" customHeight="1" x14ac:dyDescent="0.25">
      <c r="A2540" s="218" t="str">
        <f t="shared" si="761"/>
        <v/>
      </c>
      <c r="B2540" s="216" t="str">
        <f t="shared" si="762"/>
        <v/>
      </c>
      <c r="C2540" s="217"/>
      <c r="D2540" s="218" t="str">
        <f t="shared" si="763"/>
        <v/>
      </c>
      <c r="E2540" s="219"/>
      <c r="F2540" s="220">
        <f t="shared" si="764"/>
        <v>0</v>
      </c>
      <c r="G2540" s="280">
        <f t="shared" si="765"/>
        <v>0</v>
      </c>
    </row>
    <row r="2541" spans="1:7" s="223" customFormat="1" ht="24" customHeight="1" x14ac:dyDescent="0.25">
      <c r="A2541" s="218" t="str">
        <f t="shared" si="761"/>
        <v/>
      </c>
      <c r="B2541" s="216" t="str">
        <f t="shared" si="762"/>
        <v/>
      </c>
      <c r="C2541" s="217"/>
      <c r="D2541" s="218" t="str">
        <f t="shared" si="763"/>
        <v/>
      </c>
      <c r="E2541" s="219"/>
      <c r="F2541" s="220">
        <f t="shared" si="764"/>
        <v>0</v>
      </c>
      <c r="G2541" s="280">
        <f t="shared" si="765"/>
        <v>0</v>
      </c>
    </row>
    <row r="2542" spans="1:7" s="223" customFormat="1" ht="24" customHeight="1" x14ac:dyDescent="0.25">
      <c r="A2542" s="218" t="str">
        <f t="shared" si="761"/>
        <v/>
      </c>
      <c r="B2542" s="216" t="str">
        <f t="shared" si="762"/>
        <v/>
      </c>
      <c r="C2542" s="217"/>
      <c r="D2542" s="218" t="str">
        <f t="shared" si="763"/>
        <v/>
      </c>
      <c r="E2542" s="219"/>
      <c r="F2542" s="220">
        <f t="shared" si="764"/>
        <v>0</v>
      </c>
      <c r="G2542" s="280">
        <f t="shared" si="765"/>
        <v>0</v>
      </c>
    </row>
    <row r="2543" spans="1:7" s="223" customFormat="1" ht="24" customHeight="1" x14ac:dyDescent="0.25">
      <c r="A2543" s="218" t="str">
        <f t="shared" si="761"/>
        <v/>
      </c>
      <c r="B2543" s="216" t="str">
        <f t="shared" si="762"/>
        <v/>
      </c>
      <c r="C2543" s="217"/>
      <c r="D2543" s="218" t="str">
        <f t="shared" si="763"/>
        <v/>
      </c>
      <c r="E2543" s="219"/>
      <c r="F2543" s="220">
        <f t="shared" si="764"/>
        <v>0</v>
      </c>
      <c r="G2543" s="280">
        <f t="shared" si="765"/>
        <v>0</v>
      </c>
    </row>
    <row r="2544" spans="1:7" s="223" customFormat="1" ht="24" customHeight="1" x14ac:dyDescent="0.25">
      <c r="A2544" s="218" t="str">
        <f t="shared" si="761"/>
        <v/>
      </c>
      <c r="B2544" s="216" t="str">
        <f t="shared" si="762"/>
        <v/>
      </c>
      <c r="C2544" s="217"/>
      <c r="D2544" s="218" t="str">
        <f t="shared" si="763"/>
        <v/>
      </c>
      <c r="E2544" s="219"/>
      <c r="F2544" s="220">
        <f t="shared" si="764"/>
        <v>0</v>
      </c>
      <c r="G2544" s="280">
        <f t="shared" si="765"/>
        <v>0</v>
      </c>
    </row>
    <row r="2545" spans="1:123" s="223" customFormat="1" ht="24" customHeight="1" x14ac:dyDescent="0.25">
      <c r="A2545" s="218" t="str">
        <f t="shared" si="761"/>
        <v/>
      </c>
      <c r="B2545" s="216" t="str">
        <f t="shared" si="762"/>
        <v/>
      </c>
      <c r="C2545" s="217"/>
      <c r="D2545" s="218" t="str">
        <f t="shared" si="763"/>
        <v/>
      </c>
      <c r="E2545" s="219"/>
      <c r="F2545" s="220">
        <f t="shared" si="764"/>
        <v>0</v>
      </c>
      <c r="G2545" s="280">
        <f t="shared" si="765"/>
        <v>0</v>
      </c>
    </row>
    <row r="2546" spans="1:123" s="223" customFormat="1" ht="24" customHeight="1" x14ac:dyDescent="0.25">
      <c r="A2546" s="218" t="str">
        <f t="shared" si="761"/>
        <v/>
      </c>
      <c r="B2546" s="216" t="str">
        <f t="shared" si="762"/>
        <v/>
      </c>
      <c r="C2546" s="217"/>
      <c r="D2546" s="218" t="str">
        <f t="shared" si="763"/>
        <v/>
      </c>
      <c r="E2546" s="219"/>
      <c r="F2546" s="220">
        <f t="shared" si="764"/>
        <v>0</v>
      </c>
      <c r="G2546" s="280">
        <f t="shared" si="765"/>
        <v>0</v>
      </c>
    </row>
    <row r="2547" spans="1:123" ht="24" customHeight="1" x14ac:dyDescent="0.25">
      <c r="A2547" s="284"/>
      <c r="B2547" s="94"/>
      <c r="D2547" s="94"/>
      <c r="E2547" s="95"/>
      <c r="F2547" s="267" t="s">
        <v>33</v>
      </c>
      <c r="G2547" s="282">
        <f>SUBTOTAL(9,G2538:G2546)</f>
        <v>0</v>
      </c>
    </row>
    <row r="2548" spans="1:123" ht="24" customHeight="1" x14ac:dyDescent="0.25">
      <c r="A2548" s="285"/>
      <c r="B2548" s="94"/>
      <c r="D2548" s="94"/>
      <c r="E2548" s="95"/>
      <c r="G2548" s="283"/>
    </row>
    <row r="2549" spans="1:123" ht="24" customHeight="1" x14ac:dyDescent="0.25">
      <c r="A2549" s="286" t="str">
        <f>B2507</f>
        <v>12.2</v>
      </c>
      <c r="B2549" s="287" t="str">
        <f>C2507</f>
        <v>Media tensión</v>
      </c>
      <c r="C2549" s="101"/>
      <c r="D2549" s="101" t="s">
        <v>34</v>
      </c>
      <c r="E2549" s="102"/>
      <c r="F2549" s="289" t="s">
        <v>35</v>
      </c>
      <c r="G2549" s="288">
        <f>SUBTOTAL(9,G2512:G2548)</f>
        <v>0</v>
      </c>
    </row>
    <row r="2551" spans="1:123" ht="24" customHeight="1" x14ac:dyDescent="0.25">
      <c r="A2551" s="268" t="s">
        <v>37</v>
      </c>
      <c r="B2551" s="269"/>
      <c r="C2551" s="269"/>
      <c r="D2551" s="269"/>
      <c r="E2551" s="269"/>
      <c r="F2551" s="269"/>
      <c r="G2551" s="270"/>
    </row>
    <row r="2552" spans="1:123" ht="24" customHeight="1" x14ac:dyDescent="0.25">
      <c r="A2552" s="271" t="s">
        <v>602</v>
      </c>
      <c r="B2552" s="90" t="str">
        <f>Comitente</f>
        <v>SUBSECRETARIA DE ARQUITECTURA</v>
      </c>
      <c r="C2552" s="86"/>
      <c r="D2552" s="91"/>
      <c r="E2552" s="91"/>
      <c r="F2552" s="92"/>
      <c r="G2552" s="272"/>
    </row>
    <row r="2553" spans="1:123" ht="24" customHeight="1" x14ac:dyDescent="0.25">
      <c r="A2553" s="271" t="s">
        <v>603</v>
      </c>
      <c r="B2553" s="90">
        <f>Contratista</f>
        <v>0</v>
      </c>
      <c r="C2553" s="87"/>
      <c r="D2553" s="87"/>
      <c r="E2553" s="87"/>
      <c r="F2553" s="93"/>
      <c r="G2553" s="273"/>
    </row>
    <row r="2554" spans="1:123" ht="24" customHeight="1" x14ac:dyDescent="0.25">
      <c r="A2554" s="271" t="s">
        <v>24</v>
      </c>
      <c r="B2554" s="90" t="str">
        <f>Obra</f>
        <v>PERFORACION DE POZO DE AGUA Y CONST. DE SALA DE BOMBA ESC. AGROIND. 25 DE MAYO</v>
      </c>
      <c r="C2554" s="87"/>
      <c r="D2554" s="87"/>
      <c r="E2554" s="87"/>
      <c r="F2554" s="93" t="s">
        <v>38</v>
      </c>
      <c r="G2554" s="274">
        <f>Fecha_Base</f>
        <v>0</v>
      </c>
    </row>
    <row r="2555" spans="1:123" ht="24" customHeight="1" x14ac:dyDescent="0.25">
      <c r="A2555" s="275" t="s">
        <v>601</v>
      </c>
      <c r="B2555" s="88" t="str">
        <f>Ubicación</f>
        <v>Calle San Martin s/n - 25 de Mayo</v>
      </c>
      <c r="C2555" s="88"/>
      <c r="D2555" s="94"/>
      <c r="E2555" s="95"/>
      <c r="G2555" s="276"/>
    </row>
    <row r="2556" spans="1:123" ht="24" customHeight="1" x14ac:dyDescent="0.25">
      <c r="A2556" s="275" t="s">
        <v>39</v>
      </c>
      <c r="B2556" s="97">
        <f>IFERROR(VALUE(LEFT(B2557,FIND(".",B2557)-1)),"")</f>
        <v>12</v>
      </c>
      <c r="C2556" s="89" t="str">
        <f>IFERROR(VLOOKUP(B2556,Tabla_CyP,2,FALSE),"")</f>
        <v/>
      </c>
      <c r="E2556" s="95"/>
      <c r="G2556" s="276"/>
    </row>
    <row r="2557" spans="1:123" ht="24" customHeight="1" x14ac:dyDescent="0.25">
      <c r="A2557" s="275" t="s">
        <v>25</v>
      </c>
      <c r="B2557" s="98" t="str">
        <f>IFERROR(VLOOKUP(COUNTIF($A$1:A2557,"ANALISIS DE PRECIOS"),Tabla_NumeroItem,2,FALSE),"")</f>
        <v>12.3.1</v>
      </c>
      <c r="C2557" s="89" t="str">
        <f>IFERROR(VLOOKUP(B2557,Tabla_CyP,2,FALSE),"")</f>
        <v>Artefactos de Iluminación</v>
      </c>
      <c r="D2557" s="94"/>
      <c r="E2557" s="95"/>
      <c r="F2557" s="93" t="s">
        <v>26</v>
      </c>
      <c r="G2557" s="277" t="str">
        <f>IFERROR(VLOOKUP(B2557,Tabla_CyP,4,FALSE),"")</f>
        <v xml:space="preserve">Un </v>
      </c>
    </row>
    <row r="2558" spans="1:123" ht="24" customHeight="1" x14ac:dyDescent="0.25">
      <c r="A2558" s="275"/>
      <c r="B2558" s="88"/>
      <c r="D2558" s="94"/>
      <c r="E2558" s="95"/>
      <c r="G2558" s="276"/>
    </row>
    <row r="2559" spans="1:123" ht="24" customHeight="1" x14ac:dyDescent="0.25">
      <c r="A2559" s="338" t="s">
        <v>507</v>
      </c>
      <c r="B2559" s="339"/>
      <c r="C2559" s="340" t="s">
        <v>0</v>
      </c>
      <c r="D2559" s="340" t="s">
        <v>27</v>
      </c>
      <c r="E2559" s="342" t="s">
        <v>28</v>
      </c>
      <c r="F2559" s="344" t="s">
        <v>29</v>
      </c>
      <c r="G2559" s="344" t="s">
        <v>30</v>
      </c>
    </row>
    <row r="2560" spans="1:123" s="94" customFormat="1" ht="24" customHeight="1" x14ac:dyDescent="0.25">
      <c r="A2560" s="99" t="s">
        <v>508</v>
      </c>
      <c r="B2560" s="99" t="s">
        <v>509</v>
      </c>
      <c r="C2560" s="341"/>
      <c r="D2560" s="341"/>
      <c r="E2560" s="343"/>
      <c r="F2560" s="345"/>
      <c r="G2560" s="345"/>
      <c r="H2560" s="224"/>
      <c r="I2560" s="224"/>
      <c r="J2560" s="224"/>
      <c r="K2560" s="224"/>
      <c r="L2560" s="224"/>
      <c r="M2560" s="224"/>
      <c r="N2560" s="224"/>
      <c r="O2560" s="224"/>
      <c r="P2560" s="224"/>
      <c r="Q2560" s="224"/>
      <c r="R2560" s="224"/>
      <c r="S2560" s="224"/>
      <c r="T2560" s="224"/>
      <c r="U2560" s="224"/>
      <c r="V2560" s="224"/>
      <c r="W2560" s="224"/>
      <c r="X2560" s="224"/>
      <c r="Y2560" s="224"/>
      <c r="Z2560" s="224"/>
      <c r="AA2560" s="224"/>
      <c r="AB2560" s="224"/>
      <c r="AC2560" s="224"/>
      <c r="AD2560" s="224"/>
      <c r="AE2560" s="224"/>
      <c r="AF2560" s="224"/>
      <c r="AG2560" s="224"/>
      <c r="AH2560" s="224"/>
      <c r="AI2560" s="224"/>
      <c r="AJ2560" s="224"/>
      <c r="AK2560" s="224"/>
      <c r="AL2560" s="224"/>
      <c r="AM2560" s="224"/>
      <c r="AN2560" s="224"/>
      <c r="AO2560" s="224"/>
      <c r="AP2560" s="224"/>
      <c r="AQ2560" s="224"/>
      <c r="AR2560" s="224"/>
      <c r="AS2560" s="224"/>
      <c r="AT2560" s="224"/>
      <c r="AU2560" s="224"/>
      <c r="AV2560" s="224"/>
      <c r="AW2560" s="224"/>
      <c r="AX2560" s="224"/>
      <c r="AY2560" s="224"/>
      <c r="AZ2560" s="224"/>
      <c r="BA2560" s="224"/>
      <c r="BB2560" s="224"/>
      <c r="BC2560" s="224"/>
      <c r="BD2560" s="224"/>
      <c r="BE2560" s="224"/>
      <c r="BF2560" s="224"/>
      <c r="BG2560" s="224"/>
      <c r="BH2560" s="224"/>
      <c r="BI2560" s="224"/>
      <c r="BJ2560" s="224"/>
      <c r="BK2560" s="224"/>
      <c r="BL2560" s="224"/>
      <c r="BM2560" s="224"/>
      <c r="BN2560" s="224"/>
      <c r="BO2560" s="224"/>
      <c r="BP2560" s="224"/>
      <c r="BQ2560" s="224"/>
      <c r="BR2560" s="224"/>
      <c r="BS2560" s="224"/>
      <c r="BT2560" s="224"/>
      <c r="BU2560" s="224"/>
      <c r="BV2560" s="224"/>
      <c r="BW2560" s="224"/>
      <c r="BX2560" s="224"/>
      <c r="BY2560" s="224"/>
      <c r="BZ2560" s="224"/>
      <c r="CA2560" s="224"/>
      <c r="CB2560" s="224"/>
      <c r="CC2560" s="224"/>
      <c r="CD2560" s="224"/>
      <c r="CE2560" s="224"/>
      <c r="CF2560" s="224"/>
      <c r="CG2560" s="224"/>
      <c r="CH2560" s="224"/>
      <c r="CI2560" s="224"/>
      <c r="CJ2560" s="224"/>
      <c r="CK2560" s="224"/>
      <c r="CL2560" s="224"/>
      <c r="CM2560" s="224"/>
      <c r="CN2560" s="224"/>
      <c r="CO2560" s="224"/>
      <c r="CP2560" s="224"/>
      <c r="CQ2560" s="224"/>
      <c r="CR2560" s="224"/>
      <c r="CS2560" s="224"/>
      <c r="CT2560" s="224"/>
      <c r="CU2560" s="224"/>
      <c r="CV2560" s="224"/>
      <c r="CW2560" s="224"/>
      <c r="CX2560" s="224"/>
      <c r="CY2560" s="224"/>
      <c r="CZ2560" s="224"/>
      <c r="DA2560" s="224"/>
      <c r="DB2560" s="224"/>
      <c r="DC2560" s="224"/>
      <c r="DD2560" s="224"/>
      <c r="DE2560" s="224"/>
      <c r="DF2560" s="224"/>
      <c r="DG2560" s="224"/>
      <c r="DH2560" s="224"/>
      <c r="DI2560" s="224"/>
      <c r="DJ2560" s="224"/>
      <c r="DK2560" s="224"/>
      <c r="DL2560" s="224"/>
      <c r="DM2560" s="224"/>
      <c r="DN2560" s="224"/>
      <c r="DO2560" s="224"/>
      <c r="DP2560" s="224"/>
      <c r="DQ2560" s="224"/>
      <c r="DR2560" s="224"/>
      <c r="DS2560" s="224"/>
    </row>
    <row r="2561" spans="1:7" ht="24" customHeight="1" x14ac:dyDescent="0.25">
      <c r="A2561" s="278"/>
      <c r="B2561" s="100"/>
      <c r="C2561" s="137" t="s">
        <v>604</v>
      </c>
      <c r="D2561" s="101"/>
      <c r="E2561" s="102"/>
      <c r="F2561" s="103"/>
      <c r="G2561" s="279"/>
    </row>
    <row r="2562" spans="1:7" s="223" customFormat="1" ht="24" customHeight="1" x14ac:dyDescent="0.25">
      <c r="A2562" s="218" t="str">
        <f t="shared" ref="A2562:A2575" si="766">IFERROR(VLOOKUP(C2562,Tabla_Insumos,4,FALSE),"")</f>
        <v/>
      </c>
      <c r="B2562" s="216" t="str">
        <f>IFERROR(VLOOKUP(C2562,Tabla_Insumos,5,FALSE),"")</f>
        <v/>
      </c>
      <c r="C2562" s="217"/>
      <c r="D2562" s="218" t="str">
        <f t="shared" ref="D2562:D2575" si="767">IFERROR(VLOOKUP(C2562,Tabla_Insumos,2,FALSE),"")</f>
        <v/>
      </c>
      <c r="E2562" s="219"/>
      <c r="F2562" s="220">
        <f t="shared" ref="F2562:F2575" si="768">IFERROR(VLOOKUP(C2562,Tabla_Insumos,3,FALSE),0)</f>
        <v>0</v>
      </c>
      <c r="G2562" s="280">
        <f>ROUND(E2562*F2562,2)</f>
        <v>0</v>
      </c>
    </row>
    <row r="2563" spans="1:7" s="223" customFormat="1" ht="24" customHeight="1" x14ac:dyDescent="0.25">
      <c r="A2563" s="218" t="str">
        <f t="shared" si="766"/>
        <v/>
      </c>
      <c r="B2563" s="216" t="str">
        <f t="shared" ref="B2563:B2575" si="769">IFERROR(VLOOKUP(C2563,Tabla_Insumos,5,FALSE),"")</f>
        <v/>
      </c>
      <c r="C2563" s="217"/>
      <c r="D2563" s="218" t="str">
        <f t="shared" si="767"/>
        <v/>
      </c>
      <c r="E2563" s="219"/>
      <c r="F2563" s="220">
        <f t="shared" si="768"/>
        <v>0</v>
      </c>
      <c r="G2563" s="280">
        <f t="shared" ref="G2563:G2575" si="770">ROUND(E2563*F2563,2)</f>
        <v>0</v>
      </c>
    </row>
    <row r="2564" spans="1:7" s="223" customFormat="1" ht="24" customHeight="1" x14ac:dyDescent="0.25">
      <c r="A2564" s="218" t="str">
        <f t="shared" si="766"/>
        <v/>
      </c>
      <c r="B2564" s="216" t="str">
        <f t="shared" si="769"/>
        <v/>
      </c>
      <c r="C2564" s="217"/>
      <c r="D2564" s="218" t="str">
        <f t="shared" si="767"/>
        <v/>
      </c>
      <c r="E2564" s="219"/>
      <c r="F2564" s="220">
        <f t="shared" si="768"/>
        <v>0</v>
      </c>
      <c r="G2564" s="280">
        <f t="shared" si="770"/>
        <v>0</v>
      </c>
    </row>
    <row r="2565" spans="1:7" s="223" customFormat="1" ht="24" customHeight="1" x14ac:dyDescent="0.25">
      <c r="A2565" s="218" t="str">
        <f t="shared" si="766"/>
        <v/>
      </c>
      <c r="B2565" s="216" t="str">
        <f t="shared" si="769"/>
        <v/>
      </c>
      <c r="C2565" s="217"/>
      <c r="D2565" s="218" t="str">
        <f t="shared" si="767"/>
        <v/>
      </c>
      <c r="E2565" s="219"/>
      <c r="F2565" s="220">
        <f t="shared" si="768"/>
        <v>0</v>
      </c>
      <c r="G2565" s="280">
        <f t="shared" si="770"/>
        <v>0</v>
      </c>
    </row>
    <row r="2566" spans="1:7" s="223" customFormat="1" ht="24" customHeight="1" x14ac:dyDescent="0.25">
      <c r="A2566" s="218" t="str">
        <f t="shared" si="766"/>
        <v/>
      </c>
      <c r="B2566" s="216" t="str">
        <f t="shared" si="769"/>
        <v/>
      </c>
      <c r="C2566" s="217"/>
      <c r="D2566" s="218" t="str">
        <f t="shared" si="767"/>
        <v/>
      </c>
      <c r="E2566" s="219"/>
      <c r="F2566" s="220">
        <f t="shared" si="768"/>
        <v>0</v>
      </c>
      <c r="G2566" s="280">
        <f t="shared" si="770"/>
        <v>0</v>
      </c>
    </row>
    <row r="2567" spans="1:7" s="223" customFormat="1" ht="24" customHeight="1" x14ac:dyDescent="0.25">
      <c r="A2567" s="218" t="str">
        <f t="shared" si="766"/>
        <v/>
      </c>
      <c r="B2567" s="216" t="str">
        <f t="shared" si="769"/>
        <v/>
      </c>
      <c r="C2567" s="217"/>
      <c r="D2567" s="218" t="str">
        <f t="shared" si="767"/>
        <v/>
      </c>
      <c r="E2567" s="219"/>
      <c r="F2567" s="220">
        <f t="shared" si="768"/>
        <v>0</v>
      </c>
      <c r="G2567" s="280">
        <f t="shared" si="770"/>
        <v>0</v>
      </c>
    </row>
    <row r="2568" spans="1:7" s="223" customFormat="1" ht="24" customHeight="1" x14ac:dyDescent="0.25">
      <c r="A2568" s="218" t="str">
        <f t="shared" si="766"/>
        <v/>
      </c>
      <c r="B2568" s="216" t="str">
        <f t="shared" si="769"/>
        <v/>
      </c>
      <c r="C2568" s="217"/>
      <c r="D2568" s="218" t="str">
        <f t="shared" si="767"/>
        <v/>
      </c>
      <c r="E2568" s="219"/>
      <c r="F2568" s="220">
        <f t="shared" si="768"/>
        <v>0</v>
      </c>
      <c r="G2568" s="280">
        <f t="shared" si="770"/>
        <v>0</v>
      </c>
    </row>
    <row r="2569" spans="1:7" s="223" customFormat="1" ht="24" customHeight="1" x14ac:dyDescent="0.25">
      <c r="A2569" s="218" t="str">
        <f t="shared" si="766"/>
        <v/>
      </c>
      <c r="B2569" s="216" t="str">
        <f t="shared" si="769"/>
        <v/>
      </c>
      <c r="C2569" s="217"/>
      <c r="D2569" s="218" t="str">
        <f t="shared" si="767"/>
        <v/>
      </c>
      <c r="E2569" s="219"/>
      <c r="F2569" s="220">
        <f t="shared" si="768"/>
        <v>0</v>
      </c>
      <c r="G2569" s="280">
        <f t="shared" si="770"/>
        <v>0</v>
      </c>
    </row>
    <row r="2570" spans="1:7" s="223" customFormat="1" ht="24" customHeight="1" x14ac:dyDescent="0.25">
      <c r="A2570" s="218" t="str">
        <f t="shared" si="766"/>
        <v/>
      </c>
      <c r="B2570" s="216" t="str">
        <f t="shared" si="769"/>
        <v/>
      </c>
      <c r="C2570" s="217"/>
      <c r="D2570" s="218" t="str">
        <f t="shared" si="767"/>
        <v/>
      </c>
      <c r="E2570" s="219"/>
      <c r="F2570" s="220">
        <f t="shared" si="768"/>
        <v>0</v>
      </c>
      <c r="G2570" s="280">
        <f t="shared" si="770"/>
        <v>0</v>
      </c>
    </row>
    <row r="2571" spans="1:7" s="223" customFormat="1" ht="24" customHeight="1" x14ac:dyDescent="0.25">
      <c r="A2571" s="218" t="str">
        <f t="shared" si="766"/>
        <v/>
      </c>
      <c r="B2571" s="216" t="str">
        <f t="shared" si="769"/>
        <v/>
      </c>
      <c r="C2571" s="217"/>
      <c r="D2571" s="218" t="str">
        <f t="shared" si="767"/>
        <v/>
      </c>
      <c r="E2571" s="219"/>
      <c r="F2571" s="220">
        <f t="shared" si="768"/>
        <v>0</v>
      </c>
      <c r="G2571" s="280">
        <f t="shared" si="770"/>
        <v>0</v>
      </c>
    </row>
    <row r="2572" spans="1:7" s="223" customFormat="1" ht="24" customHeight="1" x14ac:dyDescent="0.25">
      <c r="A2572" s="218" t="str">
        <f t="shared" si="766"/>
        <v/>
      </c>
      <c r="B2572" s="216" t="str">
        <f t="shared" si="769"/>
        <v/>
      </c>
      <c r="C2572" s="217"/>
      <c r="D2572" s="218" t="str">
        <f t="shared" si="767"/>
        <v/>
      </c>
      <c r="E2572" s="219"/>
      <c r="F2572" s="220">
        <f t="shared" si="768"/>
        <v>0</v>
      </c>
      <c r="G2572" s="280">
        <f t="shared" si="770"/>
        <v>0</v>
      </c>
    </row>
    <row r="2573" spans="1:7" s="223" customFormat="1" ht="24" customHeight="1" x14ac:dyDescent="0.25">
      <c r="A2573" s="218" t="str">
        <f t="shared" si="766"/>
        <v/>
      </c>
      <c r="B2573" s="216" t="str">
        <f t="shared" si="769"/>
        <v/>
      </c>
      <c r="C2573" s="217"/>
      <c r="D2573" s="218" t="str">
        <f t="shared" si="767"/>
        <v/>
      </c>
      <c r="E2573" s="219"/>
      <c r="F2573" s="220">
        <f t="shared" si="768"/>
        <v>0</v>
      </c>
      <c r="G2573" s="280">
        <f t="shared" si="770"/>
        <v>0</v>
      </c>
    </row>
    <row r="2574" spans="1:7" s="223" customFormat="1" ht="24" customHeight="1" x14ac:dyDescent="0.25">
      <c r="A2574" s="218" t="str">
        <f t="shared" si="766"/>
        <v/>
      </c>
      <c r="B2574" s="216" t="str">
        <f t="shared" si="769"/>
        <v/>
      </c>
      <c r="C2574" s="217"/>
      <c r="D2574" s="218" t="str">
        <f t="shared" si="767"/>
        <v/>
      </c>
      <c r="E2574" s="219"/>
      <c r="F2574" s="220">
        <f t="shared" si="768"/>
        <v>0</v>
      </c>
      <c r="G2574" s="280">
        <f t="shared" si="770"/>
        <v>0</v>
      </c>
    </row>
    <row r="2575" spans="1:7" s="223" customFormat="1" ht="24" customHeight="1" x14ac:dyDescent="0.25">
      <c r="A2575" s="218" t="str">
        <f t="shared" si="766"/>
        <v/>
      </c>
      <c r="B2575" s="216" t="str">
        <f t="shared" si="769"/>
        <v/>
      </c>
      <c r="C2575" s="217"/>
      <c r="D2575" s="218" t="str">
        <f t="shared" si="767"/>
        <v/>
      </c>
      <c r="E2575" s="219"/>
      <c r="F2575" s="221">
        <f t="shared" si="768"/>
        <v>0</v>
      </c>
      <c r="G2575" s="280">
        <f t="shared" si="770"/>
        <v>0</v>
      </c>
    </row>
    <row r="2576" spans="1:7" ht="24" customHeight="1" x14ac:dyDescent="0.25">
      <c r="A2576" s="281"/>
      <c r="D2576" s="94"/>
      <c r="E2576" s="95"/>
      <c r="F2576" s="267" t="s">
        <v>31</v>
      </c>
      <c r="G2576" s="282">
        <f>SUBTOTAL(9,G2562:G2575)</f>
        <v>0</v>
      </c>
    </row>
    <row r="2577" spans="1:7" ht="24" customHeight="1" x14ac:dyDescent="0.25">
      <c r="A2577" s="281"/>
      <c r="C2577" s="104" t="s">
        <v>605</v>
      </c>
      <c r="D2577" s="94"/>
      <c r="E2577" s="95"/>
      <c r="G2577" s="283"/>
    </row>
    <row r="2578" spans="1:7" s="223" customFormat="1" ht="24" customHeight="1" x14ac:dyDescent="0.25">
      <c r="A2578" s="218" t="str">
        <f t="shared" ref="A2578:A2585" si="771">IFERROR(VLOOKUP(C2578,Tabla_Insumos,4,FALSE),"")</f>
        <v/>
      </c>
      <c r="B2578" s="216">
        <f t="shared" ref="B2578:B2585" si="772">IFERROR(VLOOKUP(A2578,Tabla_Indices,5,FALSE),"")</f>
        <v>0</v>
      </c>
      <c r="C2578" s="217"/>
      <c r="D2578" s="218" t="str">
        <f t="shared" ref="D2578:D2585" si="773">IFERROR(VLOOKUP(C2578,Tabla_Insumos,2,FALSE),"")</f>
        <v/>
      </c>
      <c r="E2578" s="219"/>
      <c r="F2578" s="222">
        <f t="shared" ref="F2578:F2585" si="774">IFERROR(VLOOKUP(C2578,Tabla_Insumos,3,FALSE),0)</f>
        <v>0</v>
      </c>
      <c r="G2578" s="280">
        <f>ROUND(E2578*F2578,2)</f>
        <v>0</v>
      </c>
    </row>
    <row r="2579" spans="1:7" s="223" customFormat="1" ht="24" customHeight="1" x14ac:dyDescent="0.25">
      <c r="A2579" s="218" t="str">
        <f t="shared" si="771"/>
        <v/>
      </c>
      <c r="B2579" s="216">
        <f t="shared" si="772"/>
        <v>0</v>
      </c>
      <c r="C2579" s="217"/>
      <c r="D2579" s="218" t="str">
        <f t="shared" si="773"/>
        <v/>
      </c>
      <c r="E2579" s="219"/>
      <c r="F2579" s="222">
        <f t="shared" si="774"/>
        <v>0</v>
      </c>
      <c r="G2579" s="280">
        <f>ROUND(E2579*F2579,2)</f>
        <v>0</v>
      </c>
    </row>
    <row r="2580" spans="1:7" s="223" customFormat="1" ht="24" customHeight="1" x14ac:dyDescent="0.25">
      <c r="A2580" s="218" t="str">
        <f t="shared" si="771"/>
        <v/>
      </c>
      <c r="B2580" s="216">
        <f t="shared" si="772"/>
        <v>0</v>
      </c>
      <c r="C2580" s="217"/>
      <c r="D2580" s="218" t="str">
        <f t="shared" si="773"/>
        <v/>
      </c>
      <c r="E2580" s="219"/>
      <c r="F2580" s="222">
        <f t="shared" si="774"/>
        <v>0</v>
      </c>
      <c r="G2580" s="280">
        <f t="shared" ref="G2580:G2585" si="775">ROUND(E2580*F2580,2)</f>
        <v>0</v>
      </c>
    </row>
    <row r="2581" spans="1:7" s="223" customFormat="1" ht="24" customHeight="1" x14ac:dyDescent="0.25">
      <c r="A2581" s="218" t="str">
        <f t="shared" si="771"/>
        <v/>
      </c>
      <c r="B2581" s="216">
        <f t="shared" si="772"/>
        <v>0</v>
      </c>
      <c r="C2581" s="217"/>
      <c r="D2581" s="218" t="str">
        <f t="shared" si="773"/>
        <v/>
      </c>
      <c r="E2581" s="219"/>
      <c r="F2581" s="222">
        <f t="shared" si="774"/>
        <v>0</v>
      </c>
      <c r="G2581" s="280">
        <f t="shared" si="775"/>
        <v>0</v>
      </c>
    </row>
    <row r="2582" spans="1:7" s="223" customFormat="1" ht="24" customHeight="1" x14ac:dyDescent="0.25">
      <c r="A2582" s="218" t="str">
        <f t="shared" si="771"/>
        <v/>
      </c>
      <c r="B2582" s="216">
        <f t="shared" si="772"/>
        <v>0</v>
      </c>
      <c r="C2582" s="217"/>
      <c r="D2582" s="218" t="str">
        <f t="shared" si="773"/>
        <v/>
      </c>
      <c r="E2582" s="219"/>
      <c r="F2582" s="220">
        <f t="shared" si="774"/>
        <v>0</v>
      </c>
      <c r="G2582" s="280">
        <f t="shared" si="775"/>
        <v>0</v>
      </c>
    </row>
    <row r="2583" spans="1:7" s="223" customFormat="1" ht="24" customHeight="1" x14ac:dyDescent="0.25">
      <c r="A2583" s="218" t="str">
        <f t="shared" si="771"/>
        <v/>
      </c>
      <c r="B2583" s="216">
        <f t="shared" si="772"/>
        <v>0</v>
      </c>
      <c r="C2583" s="217"/>
      <c r="D2583" s="218" t="str">
        <f t="shared" si="773"/>
        <v/>
      </c>
      <c r="E2583" s="219"/>
      <c r="F2583" s="220">
        <f t="shared" si="774"/>
        <v>0</v>
      </c>
      <c r="G2583" s="280">
        <f t="shared" si="775"/>
        <v>0</v>
      </c>
    </row>
    <row r="2584" spans="1:7" s="223" customFormat="1" ht="24" customHeight="1" x14ac:dyDescent="0.25">
      <c r="A2584" s="218" t="str">
        <f t="shared" si="771"/>
        <v/>
      </c>
      <c r="B2584" s="216">
        <f t="shared" si="772"/>
        <v>0</v>
      </c>
      <c r="C2584" s="217"/>
      <c r="D2584" s="218" t="str">
        <f t="shared" si="773"/>
        <v/>
      </c>
      <c r="E2584" s="219"/>
      <c r="F2584" s="220">
        <f t="shared" si="774"/>
        <v>0</v>
      </c>
      <c r="G2584" s="280">
        <f t="shared" si="775"/>
        <v>0</v>
      </c>
    </row>
    <row r="2585" spans="1:7" s="223" customFormat="1" ht="24" customHeight="1" x14ac:dyDescent="0.25">
      <c r="A2585" s="218" t="str">
        <f t="shared" si="771"/>
        <v/>
      </c>
      <c r="B2585" s="216">
        <f t="shared" si="772"/>
        <v>0</v>
      </c>
      <c r="C2585" s="217"/>
      <c r="D2585" s="218" t="str">
        <f t="shared" si="773"/>
        <v/>
      </c>
      <c r="E2585" s="219"/>
      <c r="F2585" s="220">
        <f t="shared" si="774"/>
        <v>0</v>
      </c>
      <c r="G2585" s="280">
        <f t="shared" si="775"/>
        <v>0</v>
      </c>
    </row>
    <row r="2586" spans="1:7" ht="24" customHeight="1" x14ac:dyDescent="0.25">
      <c r="A2586" s="281"/>
      <c r="D2586" s="94"/>
      <c r="E2586" s="95"/>
      <c r="F2586" s="267" t="s">
        <v>32</v>
      </c>
      <c r="G2586" s="282">
        <f>SUBTOTAL(9,G2578:G2585)</f>
        <v>0</v>
      </c>
    </row>
    <row r="2587" spans="1:7" ht="24" customHeight="1" x14ac:dyDescent="0.25">
      <c r="A2587" s="281"/>
      <c r="C2587" s="104" t="s">
        <v>606</v>
      </c>
      <c r="D2587" s="94"/>
      <c r="E2587" s="95"/>
      <c r="G2587" s="283"/>
    </row>
    <row r="2588" spans="1:7" s="223" customFormat="1" ht="24" customHeight="1" x14ac:dyDescent="0.25">
      <c r="A2588" s="218" t="str">
        <f t="shared" ref="A2588:A2596" si="776">IFERROR(VLOOKUP(C2588,Tabla_Insumos,4,FALSE),"")</f>
        <v/>
      </c>
      <c r="B2588" s="216" t="str">
        <f t="shared" ref="B2588:B2596" si="777">IFERROR(VLOOKUP(C2588,Tabla_Insumos,5,FALSE),"")</f>
        <v/>
      </c>
      <c r="C2588" s="217"/>
      <c r="D2588" s="218" t="str">
        <f t="shared" ref="D2588:D2596" si="778">IFERROR(VLOOKUP(C2588,Tabla_Insumos,2,FALSE),"")</f>
        <v/>
      </c>
      <c r="E2588" s="219"/>
      <c r="F2588" s="220">
        <f t="shared" ref="F2588:F2596" si="779">IFERROR(VLOOKUP(C2588,Tabla_Insumos,3,FALSE),0)</f>
        <v>0</v>
      </c>
      <c r="G2588" s="280">
        <f t="shared" ref="G2588:G2596" si="780">ROUND(E2588*F2588,2)</f>
        <v>0</v>
      </c>
    </row>
    <row r="2589" spans="1:7" s="223" customFormat="1" ht="24" customHeight="1" x14ac:dyDescent="0.25">
      <c r="A2589" s="218" t="str">
        <f t="shared" si="776"/>
        <v/>
      </c>
      <c r="B2589" s="216" t="str">
        <f t="shared" si="777"/>
        <v/>
      </c>
      <c r="C2589" s="217"/>
      <c r="D2589" s="218" t="str">
        <f t="shared" si="778"/>
        <v/>
      </c>
      <c r="E2589" s="219"/>
      <c r="F2589" s="220">
        <f t="shared" si="779"/>
        <v>0</v>
      </c>
      <c r="G2589" s="280">
        <f t="shared" si="780"/>
        <v>0</v>
      </c>
    </row>
    <row r="2590" spans="1:7" s="223" customFormat="1" ht="24" customHeight="1" x14ac:dyDescent="0.25">
      <c r="A2590" s="218" t="str">
        <f t="shared" si="776"/>
        <v/>
      </c>
      <c r="B2590" s="216" t="str">
        <f t="shared" si="777"/>
        <v/>
      </c>
      <c r="C2590" s="217"/>
      <c r="D2590" s="218" t="str">
        <f t="shared" si="778"/>
        <v/>
      </c>
      <c r="E2590" s="219"/>
      <c r="F2590" s="220">
        <f t="shared" si="779"/>
        <v>0</v>
      </c>
      <c r="G2590" s="280">
        <f t="shared" si="780"/>
        <v>0</v>
      </c>
    </row>
    <row r="2591" spans="1:7" s="223" customFormat="1" ht="24" customHeight="1" x14ac:dyDescent="0.25">
      <c r="A2591" s="218" t="str">
        <f t="shared" si="776"/>
        <v/>
      </c>
      <c r="B2591" s="216" t="str">
        <f t="shared" si="777"/>
        <v/>
      </c>
      <c r="C2591" s="217"/>
      <c r="D2591" s="218" t="str">
        <f t="shared" si="778"/>
        <v/>
      </c>
      <c r="E2591" s="219"/>
      <c r="F2591" s="220">
        <f t="shared" si="779"/>
        <v>0</v>
      </c>
      <c r="G2591" s="280">
        <f t="shared" si="780"/>
        <v>0</v>
      </c>
    </row>
    <row r="2592" spans="1:7" s="223" customFormat="1" ht="24" customHeight="1" x14ac:dyDescent="0.25">
      <c r="A2592" s="218" t="str">
        <f t="shared" si="776"/>
        <v/>
      </c>
      <c r="B2592" s="216" t="str">
        <f t="shared" si="777"/>
        <v/>
      </c>
      <c r="C2592" s="217"/>
      <c r="D2592" s="218" t="str">
        <f t="shared" si="778"/>
        <v/>
      </c>
      <c r="E2592" s="219"/>
      <c r="F2592" s="220">
        <f t="shared" si="779"/>
        <v>0</v>
      </c>
      <c r="G2592" s="280">
        <f t="shared" si="780"/>
        <v>0</v>
      </c>
    </row>
    <row r="2593" spans="1:7" s="223" customFormat="1" ht="24" customHeight="1" x14ac:dyDescent="0.25">
      <c r="A2593" s="218" t="str">
        <f t="shared" si="776"/>
        <v/>
      </c>
      <c r="B2593" s="216" t="str">
        <f t="shared" si="777"/>
        <v/>
      </c>
      <c r="C2593" s="217"/>
      <c r="D2593" s="218" t="str">
        <f t="shared" si="778"/>
        <v/>
      </c>
      <c r="E2593" s="219"/>
      <c r="F2593" s="220">
        <f t="shared" si="779"/>
        <v>0</v>
      </c>
      <c r="G2593" s="280">
        <f t="shared" si="780"/>
        <v>0</v>
      </c>
    </row>
    <row r="2594" spans="1:7" s="223" customFormat="1" ht="24" customHeight="1" x14ac:dyDescent="0.25">
      <c r="A2594" s="218" t="str">
        <f t="shared" si="776"/>
        <v/>
      </c>
      <c r="B2594" s="216" t="str">
        <f t="shared" si="777"/>
        <v/>
      </c>
      <c r="C2594" s="217"/>
      <c r="D2594" s="218" t="str">
        <f t="shared" si="778"/>
        <v/>
      </c>
      <c r="E2594" s="219"/>
      <c r="F2594" s="220">
        <f t="shared" si="779"/>
        <v>0</v>
      </c>
      <c r="G2594" s="280">
        <f t="shared" si="780"/>
        <v>0</v>
      </c>
    </row>
    <row r="2595" spans="1:7" s="223" customFormat="1" ht="24" customHeight="1" x14ac:dyDescent="0.25">
      <c r="A2595" s="218" t="str">
        <f t="shared" si="776"/>
        <v/>
      </c>
      <c r="B2595" s="216" t="str">
        <f t="shared" si="777"/>
        <v/>
      </c>
      <c r="C2595" s="217"/>
      <c r="D2595" s="218" t="str">
        <f t="shared" si="778"/>
        <v/>
      </c>
      <c r="E2595" s="219"/>
      <c r="F2595" s="220">
        <f t="shared" si="779"/>
        <v>0</v>
      </c>
      <c r="G2595" s="280">
        <f t="shared" si="780"/>
        <v>0</v>
      </c>
    </row>
    <row r="2596" spans="1:7" s="223" customFormat="1" ht="24" customHeight="1" x14ac:dyDescent="0.25">
      <c r="A2596" s="218" t="str">
        <f t="shared" si="776"/>
        <v/>
      </c>
      <c r="B2596" s="216" t="str">
        <f t="shared" si="777"/>
        <v/>
      </c>
      <c r="C2596" s="217"/>
      <c r="D2596" s="218" t="str">
        <f t="shared" si="778"/>
        <v/>
      </c>
      <c r="E2596" s="219"/>
      <c r="F2596" s="220">
        <f t="shared" si="779"/>
        <v>0</v>
      </c>
      <c r="G2596" s="280">
        <f t="shared" si="780"/>
        <v>0</v>
      </c>
    </row>
    <row r="2597" spans="1:7" ht="24" customHeight="1" x14ac:dyDescent="0.25">
      <c r="A2597" s="284"/>
      <c r="B2597" s="94"/>
      <c r="D2597" s="94"/>
      <c r="E2597" s="95"/>
      <c r="F2597" s="267" t="s">
        <v>33</v>
      </c>
      <c r="G2597" s="282">
        <f>SUBTOTAL(9,G2588:G2596)</f>
        <v>0</v>
      </c>
    </row>
    <row r="2598" spans="1:7" ht="24" customHeight="1" x14ac:dyDescent="0.25">
      <c r="A2598" s="285"/>
      <c r="B2598" s="94"/>
      <c r="D2598" s="94"/>
      <c r="E2598" s="95"/>
      <c r="G2598" s="283"/>
    </row>
    <row r="2599" spans="1:7" ht="24" customHeight="1" x14ac:dyDescent="0.25">
      <c r="A2599" s="286" t="str">
        <f>B2557</f>
        <v>12.3.1</v>
      </c>
      <c r="B2599" s="287" t="str">
        <f>C2557</f>
        <v>Artefactos de Iluminación</v>
      </c>
      <c r="C2599" s="101"/>
      <c r="D2599" s="101" t="s">
        <v>34</v>
      </c>
      <c r="E2599" s="102"/>
      <c r="F2599" s="289" t="s">
        <v>35</v>
      </c>
      <c r="G2599" s="288">
        <f>SUBTOTAL(9,G2562:G2598)</f>
        <v>0</v>
      </c>
    </row>
    <row r="2601" spans="1:7" ht="24" customHeight="1" x14ac:dyDescent="0.25">
      <c r="A2601" s="268" t="s">
        <v>37</v>
      </c>
      <c r="B2601" s="269"/>
      <c r="C2601" s="269"/>
      <c r="D2601" s="269"/>
      <c r="E2601" s="269"/>
      <c r="F2601" s="269"/>
      <c r="G2601" s="270"/>
    </row>
    <row r="2602" spans="1:7" ht="24" customHeight="1" x14ac:dyDescent="0.25">
      <c r="A2602" s="271" t="s">
        <v>602</v>
      </c>
      <c r="B2602" s="90" t="str">
        <f>Comitente</f>
        <v>SUBSECRETARIA DE ARQUITECTURA</v>
      </c>
      <c r="C2602" s="86"/>
      <c r="D2602" s="91"/>
      <c r="E2602" s="91"/>
      <c r="F2602" s="92"/>
      <c r="G2602" s="272"/>
    </row>
    <row r="2603" spans="1:7" ht="24" customHeight="1" x14ac:dyDescent="0.25">
      <c r="A2603" s="271" t="s">
        <v>603</v>
      </c>
      <c r="B2603" s="90">
        <f>Contratista</f>
        <v>0</v>
      </c>
      <c r="C2603" s="87"/>
      <c r="D2603" s="87"/>
      <c r="E2603" s="87"/>
      <c r="F2603" s="93"/>
      <c r="G2603" s="273"/>
    </row>
    <row r="2604" spans="1:7" ht="24" customHeight="1" x14ac:dyDescent="0.25">
      <c r="A2604" s="271" t="s">
        <v>24</v>
      </c>
      <c r="B2604" s="90" t="str">
        <f>Obra</f>
        <v>PERFORACION DE POZO DE AGUA Y CONST. DE SALA DE BOMBA ESC. AGROIND. 25 DE MAYO</v>
      </c>
      <c r="C2604" s="87"/>
      <c r="D2604" s="87"/>
      <c r="E2604" s="87"/>
      <c r="F2604" s="93" t="s">
        <v>38</v>
      </c>
      <c r="G2604" s="274">
        <f>Fecha_Base</f>
        <v>0</v>
      </c>
    </row>
    <row r="2605" spans="1:7" ht="24" customHeight="1" x14ac:dyDescent="0.25">
      <c r="A2605" s="275" t="s">
        <v>601</v>
      </c>
      <c r="B2605" s="88" t="str">
        <f>Ubicación</f>
        <v>Calle San Martin s/n - 25 de Mayo</v>
      </c>
      <c r="C2605" s="88"/>
      <c r="D2605" s="94"/>
      <c r="E2605" s="95"/>
      <c r="G2605" s="276"/>
    </row>
    <row r="2606" spans="1:7" ht="24" customHeight="1" x14ac:dyDescent="0.25">
      <c r="A2606" s="275" t="s">
        <v>39</v>
      </c>
      <c r="B2606" s="97">
        <f>IFERROR(VALUE(LEFT(B2607,FIND(".",B2607)-1)),"")</f>
        <v>12</v>
      </c>
      <c r="C2606" s="89" t="str">
        <f>IFERROR(VLOOKUP(B2606,Tabla_CyP,2,FALSE),"")</f>
        <v/>
      </c>
      <c r="E2606" s="95"/>
      <c r="G2606" s="276"/>
    </row>
    <row r="2607" spans="1:7" ht="24" customHeight="1" x14ac:dyDescent="0.25">
      <c r="A2607" s="275" t="s">
        <v>25</v>
      </c>
      <c r="B2607" s="98" t="str">
        <f>IFERROR(VLOOKUP(COUNTIF($A$1:A2607,"ANALISIS DE PRECIOS"),Tabla_NumeroItem,2,FALSE),"")</f>
        <v>12.3.2</v>
      </c>
      <c r="C2607" s="89" t="str">
        <f>IFERROR(VLOOKUP(B2607,Tabla_CyP,2,FALSE),"")</f>
        <v>Luminarias</v>
      </c>
      <c r="D2607" s="94"/>
      <c r="E2607" s="95"/>
      <c r="F2607" s="93" t="s">
        <v>26</v>
      </c>
      <c r="G2607" s="277" t="str">
        <f>IFERROR(VLOOKUP(B2607,Tabla_CyP,4,FALSE),"")</f>
        <v xml:space="preserve">Un </v>
      </c>
    </row>
    <row r="2608" spans="1:7" ht="24" customHeight="1" x14ac:dyDescent="0.25">
      <c r="A2608" s="275"/>
      <c r="B2608" s="88"/>
      <c r="D2608" s="94"/>
      <c r="E2608" s="95"/>
      <c r="G2608" s="276"/>
    </row>
    <row r="2609" spans="1:123" ht="24" customHeight="1" x14ac:dyDescent="0.25">
      <c r="A2609" s="338" t="s">
        <v>507</v>
      </c>
      <c r="B2609" s="339"/>
      <c r="C2609" s="340" t="s">
        <v>0</v>
      </c>
      <c r="D2609" s="340" t="s">
        <v>27</v>
      </c>
      <c r="E2609" s="342" t="s">
        <v>28</v>
      </c>
      <c r="F2609" s="344" t="s">
        <v>29</v>
      </c>
      <c r="G2609" s="344" t="s">
        <v>30</v>
      </c>
    </row>
    <row r="2610" spans="1:123" s="94" customFormat="1" ht="24" customHeight="1" x14ac:dyDescent="0.25">
      <c r="A2610" s="99" t="s">
        <v>508</v>
      </c>
      <c r="B2610" s="99" t="s">
        <v>509</v>
      </c>
      <c r="C2610" s="341"/>
      <c r="D2610" s="341"/>
      <c r="E2610" s="343"/>
      <c r="F2610" s="345"/>
      <c r="G2610" s="345"/>
      <c r="H2610" s="224"/>
      <c r="I2610" s="224"/>
      <c r="J2610" s="224"/>
      <c r="K2610" s="224"/>
      <c r="L2610" s="224"/>
      <c r="M2610" s="224"/>
      <c r="N2610" s="224"/>
      <c r="O2610" s="224"/>
      <c r="P2610" s="224"/>
      <c r="Q2610" s="224"/>
      <c r="R2610" s="224"/>
      <c r="S2610" s="224"/>
      <c r="T2610" s="224"/>
      <c r="U2610" s="224"/>
      <c r="V2610" s="224"/>
      <c r="W2610" s="224"/>
      <c r="X2610" s="224"/>
      <c r="Y2610" s="224"/>
      <c r="Z2610" s="224"/>
      <c r="AA2610" s="224"/>
      <c r="AB2610" s="224"/>
      <c r="AC2610" s="224"/>
      <c r="AD2610" s="224"/>
      <c r="AE2610" s="224"/>
      <c r="AF2610" s="224"/>
      <c r="AG2610" s="224"/>
      <c r="AH2610" s="224"/>
      <c r="AI2610" s="224"/>
      <c r="AJ2610" s="224"/>
      <c r="AK2610" s="224"/>
      <c r="AL2610" s="224"/>
      <c r="AM2610" s="224"/>
      <c r="AN2610" s="224"/>
      <c r="AO2610" s="224"/>
      <c r="AP2610" s="224"/>
      <c r="AQ2610" s="224"/>
      <c r="AR2610" s="224"/>
      <c r="AS2610" s="224"/>
      <c r="AT2610" s="224"/>
      <c r="AU2610" s="224"/>
      <c r="AV2610" s="224"/>
      <c r="AW2610" s="224"/>
      <c r="AX2610" s="224"/>
      <c r="AY2610" s="224"/>
      <c r="AZ2610" s="224"/>
      <c r="BA2610" s="224"/>
      <c r="BB2610" s="224"/>
      <c r="BC2610" s="224"/>
      <c r="BD2610" s="224"/>
      <c r="BE2610" s="224"/>
      <c r="BF2610" s="224"/>
      <c r="BG2610" s="224"/>
      <c r="BH2610" s="224"/>
      <c r="BI2610" s="224"/>
      <c r="BJ2610" s="224"/>
      <c r="BK2610" s="224"/>
      <c r="BL2610" s="224"/>
      <c r="BM2610" s="224"/>
      <c r="BN2610" s="224"/>
      <c r="BO2610" s="224"/>
      <c r="BP2610" s="224"/>
      <c r="BQ2610" s="224"/>
      <c r="BR2610" s="224"/>
      <c r="BS2610" s="224"/>
      <c r="BT2610" s="224"/>
      <c r="BU2610" s="224"/>
      <c r="BV2610" s="224"/>
      <c r="BW2610" s="224"/>
      <c r="BX2610" s="224"/>
      <c r="BY2610" s="224"/>
      <c r="BZ2610" s="224"/>
      <c r="CA2610" s="224"/>
      <c r="CB2610" s="224"/>
      <c r="CC2610" s="224"/>
      <c r="CD2610" s="224"/>
      <c r="CE2610" s="224"/>
      <c r="CF2610" s="224"/>
      <c r="CG2610" s="224"/>
      <c r="CH2610" s="224"/>
      <c r="CI2610" s="224"/>
      <c r="CJ2610" s="224"/>
      <c r="CK2610" s="224"/>
      <c r="CL2610" s="224"/>
      <c r="CM2610" s="224"/>
      <c r="CN2610" s="224"/>
      <c r="CO2610" s="224"/>
      <c r="CP2610" s="224"/>
      <c r="CQ2610" s="224"/>
      <c r="CR2610" s="224"/>
      <c r="CS2610" s="224"/>
      <c r="CT2610" s="224"/>
      <c r="CU2610" s="224"/>
      <c r="CV2610" s="224"/>
      <c r="CW2610" s="224"/>
      <c r="CX2610" s="224"/>
      <c r="CY2610" s="224"/>
      <c r="CZ2610" s="224"/>
      <c r="DA2610" s="224"/>
      <c r="DB2610" s="224"/>
      <c r="DC2610" s="224"/>
      <c r="DD2610" s="224"/>
      <c r="DE2610" s="224"/>
      <c r="DF2610" s="224"/>
      <c r="DG2610" s="224"/>
      <c r="DH2610" s="224"/>
      <c r="DI2610" s="224"/>
      <c r="DJ2610" s="224"/>
      <c r="DK2610" s="224"/>
      <c r="DL2610" s="224"/>
      <c r="DM2610" s="224"/>
      <c r="DN2610" s="224"/>
      <c r="DO2610" s="224"/>
      <c r="DP2610" s="224"/>
      <c r="DQ2610" s="224"/>
      <c r="DR2610" s="224"/>
      <c r="DS2610" s="224"/>
    </row>
    <row r="2611" spans="1:123" ht="24" customHeight="1" x14ac:dyDescent="0.25">
      <c r="A2611" s="278"/>
      <c r="B2611" s="100"/>
      <c r="C2611" s="137" t="s">
        <v>604</v>
      </c>
      <c r="D2611" s="101"/>
      <c r="E2611" s="102"/>
      <c r="F2611" s="103"/>
      <c r="G2611" s="279"/>
    </row>
    <row r="2612" spans="1:123" s="223" customFormat="1" ht="24" customHeight="1" x14ac:dyDescent="0.25">
      <c r="A2612" s="218" t="str">
        <f t="shared" ref="A2612:A2625" si="781">IFERROR(VLOOKUP(C2612,Tabla_Insumos,4,FALSE),"")</f>
        <v/>
      </c>
      <c r="B2612" s="216" t="str">
        <f>IFERROR(VLOOKUP(C2612,Tabla_Insumos,5,FALSE),"")</f>
        <v/>
      </c>
      <c r="C2612" s="217"/>
      <c r="D2612" s="218" t="str">
        <f t="shared" ref="D2612:D2625" si="782">IFERROR(VLOOKUP(C2612,Tabla_Insumos,2,FALSE),"")</f>
        <v/>
      </c>
      <c r="E2612" s="219"/>
      <c r="F2612" s="220">
        <f t="shared" ref="F2612:F2625" si="783">IFERROR(VLOOKUP(C2612,Tabla_Insumos,3,FALSE),0)</f>
        <v>0</v>
      </c>
      <c r="G2612" s="280">
        <f>ROUND(E2612*F2612,2)</f>
        <v>0</v>
      </c>
    </row>
    <row r="2613" spans="1:123" s="223" customFormat="1" ht="24" customHeight="1" x14ac:dyDescent="0.25">
      <c r="A2613" s="218" t="str">
        <f t="shared" si="781"/>
        <v/>
      </c>
      <c r="B2613" s="216" t="str">
        <f t="shared" ref="B2613:B2625" si="784">IFERROR(VLOOKUP(C2613,Tabla_Insumos,5,FALSE),"")</f>
        <v/>
      </c>
      <c r="C2613" s="217"/>
      <c r="D2613" s="218" t="str">
        <f t="shared" si="782"/>
        <v/>
      </c>
      <c r="E2613" s="219"/>
      <c r="F2613" s="220">
        <f t="shared" si="783"/>
        <v>0</v>
      </c>
      <c r="G2613" s="280">
        <f t="shared" ref="G2613:G2625" si="785">ROUND(E2613*F2613,2)</f>
        <v>0</v>
      </c>
    </row>
    <row r="2614" spans="1:123" s="223" customFormat="1" ht="24" customHeight="1" x14ac:dyDescent="0.25">
      <c r="A2614" s="218" t="str">
        <f t="shared" si="781"/>
        <v/>
      </c>
      <c r="B2614" s="216" t="str">
        <f t="shared" si="784"/>
        <v/>
      </c>
      <c r="C2614" s="217"/>
      <c r="D2614" s="218" t="str">
        <f t="shared" si="782"/>
        <v/>
      </c>
      <c r="E2614" s="219"/>
      <c r="F2614" s="220">
        <f t="shared" si="783"/>
        <v>0</v>
      </c>
      <c r="G2614" s="280">
        <f t="shared" si="785"/>
        <v>0</v>
      </c>
    </row>
    <row r="2615" spans="1:123" s="223" customFormat="1" ht="24" customHeight="1" x14ac:dyDescent="0.25">
      <c r="A2615" s="218" t="str">
        <f t="shared" si="781"/>
        <v/>
      </c>
      <c r="B2615" s="216" t="str">
        <f t="shared" si="784"/>
        <v/>
      </c>
      <c r="C2615" s="217"/>
      <c r="D2615" s="218" t="str">
        <f t="shared" si="782"/>
        <v/>
      </c>
      <c r="E2615" s="219"/>
      <c r="F2615" s="220">
        <f t="shared" si="783"/>
        <v>0</v>
      </c>
      <c r="G2615" s="280">
        <f t="shared" si="785"/>
        <v>0</v>
      </c>
    </row>
    <row r="2616" spans="1:123" s="223" customFormat="1" ht="24" customHeight="1" x14ac:dyDescent="0.25">
      <c r="A2616" s="218" t="str">
        <f t="shared" si="781"/>
        <v/>
      </c>
      <c r="B2616" s="216" t="str">
        <f t="shared" si="784"/>
        <v/>
      </c>
      <c r="C2616" s="217"/>
      <c r="D2616" s="218" t="str">
        <f t="shared" si="782"/>
        <v/>
      </c>
      <c r="E2616" s="219"/>
      <c r="F2616" s="220">
        <f t="shared" si="783"/>
        <v>0</v>
      </c>
      <c r="G2616" s="280">
        <f t="shared" si="785"/>
        <v>0</v>
      </c>
    </row>
    <row r="2617" spans="1:123" s="223" customFormat="1" ht="24" customHeight="1" x14ac:dyDescent="0.25">
      <c r="A2617" s="218" t="str">
        <f t="shared" si="781"/>
        <v/>
      </c>
      <c r="B2617" s="216" t="str">
        <f t="shared" si="784"/>
        <v/>
      </c>
      <c r="C2617" s="217"/>
      <c r="D2617" s="218" t="str">
        <f t="shared" si="782"/>
        <v/>
      </c>
      <c r="E2617" s="219"/>
      <c r="F2617" s="220">
        <f t="shared" si="783"/>
        <v>0</v>
      </c>
      <c r="G2617" s="280">
        <f t="shared" si="785"/>
        <v>0</v>
      </c>
    </row>
    <row r="2618" spans="1:123" s="223" customFormat="1" ht="24" customHeight="1" x14ac:dyDescent="0.25">
      <c r="A2618" s="218" t="str">
        <f t="shared" si="781"/>
        <v/>
      </c>
      <c r="B2618" s="216" t="str">
        <f t="shared" si="784"/>
        <v/>
      </c>
      <c r="C2618" s="217"/>
      <c r="D2618" s="218" t="str">
        <f t="shared" si="782"/>
        <v/>
      </c>
      <c r="E2618" s="219"/>
      <c r="F2618" s="220">
        <f t="shared" si="783"/>
        <v>0</v>
      </c>
      <c r="G2618" s="280">
        <f t="shared" si="785"/>
        <v>0</v>
      </c>
    </row>
    <row r="2619" spans="1:123" s="223" customFormat="1" ht="24" customHeight="1" x14ac:dyDescent="0.25">
      <c r="A2619" s="218" t="str">
        <f t="shared" si="781"/>
        <v/>
      </c>
      <c r="B2619" s="216" t="str">
        <f t="shared" si="784"/>
        <v/>
      </c>
      <c r="C2619" s="217"/>
      <c r="D2619" s="218" t="str">
        <f t="shared" si="782"/>
        <v/>
      </c>
      <c r="E2619" s="219"/>
      <c r="F2619" s="220">
        <f t="shared" si="783"/>
        <v>0</v>
      </c>
      <c r="G2619" s="280">
        <f t="shared" si="785"/>
        <v>0</v>
      </c>
    </row>
    <row r="2620" spans="1:123" s="223" customFormat="1" ht="24" customHeight="1" x14ac:dyDescent="0.25">
      <c r="A2620" s="218" t="str">
        <f t="shared" si="781"/>
        <v/>
      </c>
      <c r="B2620" s="216" t="str">
        <f t="shared" si="784"/>
        <v/>
      </c>
      <c r="C2620" s="217"/>
      <c r="D2620" s="218" t="str">
        <f t="shared" si="782"/>
        <v/>
      </c>
      <c r="E2620" s="219"/>
      <c r="F2620" s="220">
        <f t="shared" si="783"/>
        <v>0</v>
      </c>
      <c r="G2620" s="280">
        <f t="shared" si="785"/>
        <v>0</v>
      </c>
    </row>
    <row r="2621" spans="1:123" s="223" customFormat="1" ht="24" customHeight="1" x14ac:dyDescent="0.25">
      <c r="A2621" s="218" t="str">
        <f t="shared" si="781"/>
        <v/>
      </c>
      <c r="B2621" s="216" t="str">
        <f t="shared" si="784"/>
        <v/>
      </c>
      <c r="C2621" s="217"/>
      <c r="D2621" s="218" t="str">
        <f t="shared" si="782"/>
        <v/>
      </c>
      <c r="E2621" s="219"/>
      <c r="F2621" s="220">
        <f t="shared" si="783"/>
        <v>0</v>
      </c>
      <c r="G2621" s="280">
        <f t="shared" si="785"/>
        <v>0</v>
      </c>
    </row>
    <row r="2622" spans="1:123" s="223" customFormat="1" ht="24" customHeight="1" x14ac:dyDescent="0.25">
      <c r="A2622" s="218" t="str">
        <f t="shared" si="781"/>
        <v/>
      </c>
      <c r="B2622" s="216" t="str">
        <f t="shared" si="784"/>
        <v/>
      </c>
      <c r="C2622" s="217"/>
      <c r="D2622" s="218" t="str">
        <f t="shared" si="782"/>
        <v/>
      </c>
      <c r="E2622" s="219"/>
      <c r="F2622" s="220">
        <f t="shared" si="783"/>
        <v>0</v>
      </c>
      <c r="G2622" s="280">
        <f t="shared" si="785"/>
        <v>0</v>
      </c>
    </row>
    <row r="2623" spans="1:123" s="223" customFormat="1" ht="24" customHeight="1" x14ac:dyDescent="0.25">
      <c r="A2623" s="218" t="str">
        <f t="shared" si="781"/>
        <v/>
      </c>
      <c r="B2623" s="216" t="str">
        <f t="shared" si="784"/>
        <v/>
      </c>
      <c r="C2623" s="217"/>
      <c r="D2623" s="218" t="str">
        <f t="shared" si="782"/>
        <v/>
      </c>
      <c r="E2623" s="219"/>
      <c r="F2623" s="220">
        <f t="shared" si="783"/>
        <v>0</v>
      </c>
      <c r="G2623" s="280">
        <f t="shared" si="785"/>
        <v>0</v>
      </c>
    </row>
    <row r="2624" spans="1:123" s="223" customFormat="1" ht="24" customHeight="1" x14ac:dyDescent="0.25">
      <c r="A2624" s="218" t="str">
        <f t="shared" si="781"/>
        <v/>
      </c>
      <c r="B2624" s="216" t="str">
        <f t="shared" si="784"/>
        <v/>
      </c>
      <c r="C2624" s="217"/>
      <c r="D2624" s="218" t="str">
        <f t="shared" si="782"/>
        <v/>
      </c>
      <c r="E2624" s="219"/>
      <c r="F2624" s="220">
        <f t="shared" si="783"/>
        <v>0</v>
      </c>
      <c r="G2624" s="280">
        <f t="shared" si="785"/>
        <v>0</v>
      </c>
    </row>
    <row r="2625" spans="1:7" s="223" customFormat="1" ht="24" customHeight="1" x14ac:dyDescent="0.25">
      <c r="A2625" s="218" t="str">
        <f t="shared" si="781"/>
        <v/>
      </c>
      <c r="B2625" s="216" t="str">
        <f t="shared" si="784"/>
        <v/>
      </c>
      <c r="C2625" s="217"/>
      <c r="D2625" s="218" t="str">
        <f t="shared" si="782"/>
        <v/>
      </c>
      <c r="E2625" s="219"/>
      <c r="F2625" s="221">
        <f t="shared" si="783"/>
        <v>0</v>
      </c>
      <c r="G2625" s="280">
        <f t="shared" si="785"/>
        <v>0</v>
      </c>
    </row>
    <row r="2626" spans="1:7" ht="24" customHeight="1" x14ac:dyDescent="0.25">
      <c r="A2626" s="281"/>
      <c r="D2626" s="94"/>
      <c r="E2626" s="95"/>
      <c r="F2626" s="267" t="s">
        <v>31</v>
      </c>
      <c r="G2626" s="282">
        <f>SUBTOTAL(9,G2612:G2625)</f>
        <v>0</v>
      </c>
    </row>
    <row r="2627" spans="1:7" ht="24" customHeight="1" x14ac:dyDescent="0.25">
      <c r="A2627" s="281"/>
      <c r="C2627" s="104" t="s">
        <v>605</v>
      </c>
      <c r="D2627" s="94"/>
      <c r="E2627" s="95"/>
      <c r="G2627" s="283"/>
    </row>
    <row r="2628" spans="1:7" s="223" customFormat="1" ht="24" customHeight="1" x14ac:dyDescent="0.25">
      <c r="A2628" s="218" t="str">
        <f t="shared" ref="A2628:A2635" si="786">IFERROR(VLOOKUP(C2628,Tabla_Insumos,4,FALSE),"")</f>
        <v/>
      </c>
      <c r="B2628" s="216">
        <f t="shared" ref="B2628:B2635" si="787">IFERROR(VLOOKUP(A2628,Tabla_Indices,5,FALSE),"")</f>
        <v>0</v>
      </c>
      <c r="C2628" s="217"/>
      <c r="D2628" s="218" t="str">
        <f t="shared" ref="D2628:D2635" si="788">IFERROR(VLOOKUP(C2628,Tabla_Insumos,2,FALSE),"")</f>
        <v/>
      </c>
      <c r="E2628" s="219"/>
      <c r="F2628" s="222">
        <f t="shared" ref="F2628:F2635" si="789">IFERROR(VLOOKUP(C2628,Tabla_Insumos,3,FALSE),0)</f>
        <v>0</v>
      </c>
      <c r="G2628" s="280">
        <f>ROUND(E2628*F2628,2)</f>
        <v>0</v>
      </c>
    </row>
    <row r="2629" spans="1:7" s="223" customFormat="1" ht="24" customHeight="1" x14ac:dyDescent="0.25">
      <c r="A2629" s="218" t="str">
        <f t="shared" si="786"/>
        <v/>
      </c>
      <c r="B2629" s="216">
        <f t="shared" si="787"/>
        <v>0</v>
      </c>
      <c r="C2629" s="217"/>
      <c r="D2629" s="218" t="str">
        <f t="shared" si="788"/>
        <v/>
      </c>
      <c r="E2629" s="219"/>
      <c r="F2629" s="222">
        <f t="shared" si="789"/>
        <v>0</v>
      </c>
      <c r="G2629" s="280">
        <f>ROUND(E2629*F2629,2)</f>
        <v>0</v>
      </c>
    </row>
    <row r="2630" spans="1:7" s="223" customFormat="1" ht="24" customHeight="1" x14ac:dyDescent="0.25">
      <c r="A2630" s="218" t="str">
        <f t="shared" si="786"/>
        <v/>
      </c>
      <c r="B2630" s="216">
        <f t="shared" si="787"/>
        <v>0</v>
      </c>
      <c r="C2630" s="217"/>
      <c r="D2630" s="218" t="str">
        <f t="shared" si="788"/>
        <v/>
      </c>
      <c r="E2630" s="219"/>
      <c r="F2630" s="222">
        <f t="shared" si="789"/>
        <v>0</v>
      </c>
      <c r="G2630" s="280">
        <f t="shared" ref="G2630:G2635" si="790">ROUND(E2630*F2630,2)</f>
        <v>0</v>
      </c>
    </row>
    <row r="2631" spans="1:7" s="223" customFormat="1" ht="24" customHeight="1" x14ac:dyDescent="0.25">
      <c r="A2631" s="218" t="str">
        <f t="shared" si="786"/>
        <v/>
      </c>
      <c r="B2631" s="216">
        <f t="shared" si="787"/>
        <v>0</v>
      </c>
      <c r="C2631" s="217"/>
      <c r="D2631" s="218" t="str">
        <f t="shared" si="788"/>
        <v/>
      </c>
      <c r="E2631" s="219"/>
      <c r="F2631" s="222">
        <f t="shared" si="789"/>
        <v>0</v>
      </c>
      <c r="G2631" s="280">
        <f t="shared" si="790"/>
        <v>0</v>
      </c>
    </row>
    <row r="2632" spans="1:7" s="223" customFormat="1" ht="24" customHeight="1" x14ac:dyDescent="0.25">
      <c r="A2632" s="218" t="str">
        <f t="shared" si="786"/>
        <v/>
      </c>
      <c r="B2632" s="216">
        <f t="shared" si="787"/>
        <v>0</v>
      </c>
      <c r="C2632" s="217"/>
      <c r="D2632" s="218" t="str">
        <f t="shared" si="788"/>
        <v/>
      </c>
      <c r="E2632" s="219"/>
      <c r="F2632" s="220">
        <f t="shared" si="789"/>
        <v>0</v>
      </c>
      <c r="G2632" s="280">
        <f t="shared" si="790"/>
        <v>0</v>
      </c>
    </row>
    <row r="2633" spans="1:7" s="223" customFormat="1" ht="24" customHeight="1" x14ac:dyDescent="0.25">
      <c r="A2633" s="218" t="str">
        <f t="shared" si="786"/>
        <v/>
      </c>
      <c r="B2633" s="216">
        <f t="shared" si="787"/>
        <v>0</v>
      </c>
      <c r="C2633" s="217"/>
      <c r="D2633" s="218" t="str">
        <f t="shared" si="788"/>
        <v/>
      </c>
      <c r="E2633" s="219"/>
      <c r="F2633" s="220">
        <f t="shared" si="789"/>
        <v>0</v>
      </c>
      <c r="G2633" s="280">
        <f t="shared" si="790"/>
        <v>0</v>
      </c>
    </row>
    <row r="2634" spans="1:7" s="223" customFormat="1" ht="24" customHeight="1" x14ac:dyDescent="0.25">
      <c r="A2634" s="218" t="str">
        <f t="shared" si="786"/>
        <v/>
      </c>
      <c r="B2634" s="216">
        <f t="shared" si="787"/>
        <v>0</v>
      </c>
      <c r="C2634" s="217"/>
      <c r="D2634" s="218" t="str">
        <f t="shared" si="788"/>
        <v/>
      </c>
      <c r="E2634" s="219"/>
      <c r="F2634" s="220">
        <f t="shared" si="789"/>
        <v>0</v>
      </c>
      <c r="G2634" s="280">
        <f t="shared" si="790"/>
        <v>0</v>
      </c>
    </row>
    <row r="2635" spans="1:7" s="223" customFormat="1" ht="24" customHeight="1" x14ac:dyDescent="0.25">
      <c r="A2635" s="218" t="str">
        <f t="shared" si="786"/>
        <v/>
      </c>
      <c r="B2635" s="216">
        <f t="shared" si="787"/>
        <v>0</v>
      </c>
      <c r="C2635" s="217"/>
      <c r="D2635" s="218" t="str">
        <f t="shared" si="788"/>
        <v/>
      </c>
      <c r="E2635" s="219"/>
      <c r="F2635" s="220">
        <f t="shared" si="789"/>
        <v>0</v>
      </c>
      <c r="G2635" s="280">
        <f t="shared" si="790"/>
        <v>0</v>
      </c>
    </row>
    <row r="2636" spans="1:7" ht="24" customHeight="1" x14ac:dyDescent="0.25">
      <c r="A2636" s="281"/>
      <c r="D2636" s="94"/>
      <c r="E2636" s="95"/>
      <c r="F2636" s="267" t="s">
        <v>32</v>
      </c>
      <c r="G2636" s="282">
        <f>SUBTOTAL(9,G2628:G2635)</f>
        <v>0</v>
      </c>
    </row>
    <row r="2637" spans="1:7" ht="24" customHeight="1" x14ac:dyDescent="0.25">
      <c r="A2637" s="281"/>
      <c r="C2637" s="104" t="s">
        <v>606</v>
      </c>
      <c r="D2637" s="94"/>
      <c r="E2637" s="95"/>
      <c r="G2637" s="283"/>
    </row>
    <row r="2638" spans="1:7" s="223" customFormat="1" ht="24" customHeight="1" x14ac:dyDescent="0.25">
      <c r="A2638" s="218" t="str">
        <f t="shared" ref="A2638:A2646" si="791">IFERROR(VLOOKUP(C2638,Tabla_Insumos,4,FALSE),"")</f>
        <v/>
      </c>
      <c r="B2638" s="216" t="str">
        <f t="shared" ref="B2638:B2646" si="792">IFERROR(VLOOKUP(C2638,Tabla_Insumos,5,FALSE),"")</f>
        <v/>
      </c>
      <c r="C2638" s="217"/>
      <c r="D2638" s="218" t="str">
        <f t="shared" ref="D2638:D2646" si="793">IFERROR(VLOOKUP(C2638,Tabla_Insumos,2,FALSE),"")</f>
        <v/>
      </c>
      <c r="E2638" s="219"/>
      <c r="F2638" s="220">
        <f t="shared" ref="F2638:F2646" si="794">IFERROR(VLOOKUP(C2638,Tabla_Insumos,3,FALSE),0)</f>
        <v>0</v>
      </c>
      <c r="G2638" s="280">
        <f t="shared" ref="G2638:G2646" si="795">ROUND(E2638*F2638,2)</f>
        <v>0</v>
      </c>
    </row>
    <row r="2639" spans="1:7" s="223" customFormat="1" ht="24" customHeight="1" x14ac:dyDescent="0.25">
      <c r="A2639" s="218" t="str">
        <f t="shared" si="791"/>
        <v/>
      </c>
      <c r="B2639" s="216" t="str">
        <f t="shared" si="792"/>
        <v/>
      </c>
      <c r="C2639" s="217"/>
      <c r="D2639" s="218" t="str">
        <f t="shared" si="793"/>
        <v/>
      </c>
      <c r="E2639" s="219"/>
      <c r="F2639" s="220">
        <f t="shared" si="794"/>
        <v>0</v>
      </c>
      <c r="G2639" s="280">
        <f t="shared" si="795"/>
        <v>0</v>
      </c>
    </row>
    <row r="2640" spans="1:7" s="223" customFormat="1" ht="24" customHeight="1" x14ac:dyDescent="0.25">
      <c r="A2640" s="218" t="str">
        <f t="shared" si="791"/>
        <v/>
      </c>
      <c r="B2640" s="216" t="str">
        <f t="shared" si="792"/>
        <v/>
      </c>
      <c r="C2640" s="217"/>
      <c r="D2640" s="218" t="str">
        <f t="shared" si="793"/>
        <v/>
      </c>
      <c r="E2640" s="219"/>
      <c r="F2640" s="220">
        <f t="shared" si="794"/>
        <v>0</v>
      </c>
      <c r="G2640" s="280">
        <f t="shared" si="795"/>
        <v>0</v>
      </c>
    </row>
    <row r="2641" spans="1:7" s="223" customFormat="1" ht="24" customHeight="1" x14ac:dyDescent="0.25">
      <c r="A2641" s="218" t="str">
        <f t="shared" si="791"/>
        <v/>
      </c>
      <c r="B2641" s="216" t="str">
        <f t="shared" si="792"/>
        <v/>
      </c>
      <c r="C2641" s="217"/>
      <c r="D2641" s="218" t="str">
        <f t="shared" si="793"/>
        <v/>
      </c>
      <c r="E2641" s="219"/>
      <c r="F2641" s="220">
        <f t="shared" si="794"/>
        <v>0</v>
      </c>
      <c r="G2641" s="280">
        <f t="shared" si="795"/>
        <v>0</v>
      </c>
    </row>
    <row r="2642" spans="1:7" s="223" customFormat="1" ht="24" customHeight="1" x14ac:dyDescent="0.25">
      <c r="A2642" s="218" t="str">
        <f t="shared" si="791"/>
        <v/>
      </c>
      <c r="B2642" s="216" t="str">
        <f t="shared" si="792"/>
        <v/>
      </c>
      <c r="C2642" s="217"/>
      <c r="D2642" s="218" t="str">
        <f t="shared" si="793"/>
        <v/>
      </c>
      <c r="E2642" s="219"/>
      <c r="F2642" s="220">
        <f t="shared" si="794"/>
        <v>0</v>
      </c>
      <c r="G2642" s="280">
        <f t="shared" si="795"/>
        <v>0</v>
      </c>
    </row>
    <row r="2643" spans="1:7" s="223" customFormat="1" ht="24" customHeight="1" x14ac:dyDescent="0.25">
      <c r="A2643" s="218" t="str">
        <f t="shared" si="791"/>
        <v/>
      </c>
      <c r="B2643" s="216" t="str">
        <f t="shared" si="792"/>
        <v/>
      </c>
      <c r="C2643" s="217"/>
      <c r="D2643" s="218" t="str">
        <f t="shared" si="793"/>
        <v/>
      </c>
      <c r="E2643" s="219"/>
      <c r="F2643" s="220">
        <f t="shared" si="794"/>
        <v>0</v>
      </c>
      <c r="G2643" s="280">
        <f t="shared" si="795"/>
        <v>0</v>
      </c>
    </row>
    <row r="2644" spans="1:7" s="223" customFormat="1" ht="24" customHeight="1" x14ac:dyDescent="0.25">
      <c r="A2644" s="218" t="str">
        <f t="shared" si="791"/>
        <v/>
      </c>
      <c r="B2644" s="216" t="str">
        <f t="shared" si="792"/>
        <v/>
      </c>
      <c r="C2644" s="217"/>
      <c r="D2644" s="218" t="str">
        <f t="shared" si="793"/>
        <v/>
      </c>
      <c r="E2644" s="219"/>
      <c r="F2644" s="220">
        <f t="shared" si="794"/>
        <v>0</v>
      </c>
      <c r="G2644" s="280">
        <f t="shared" si="795"/>
        <v>0</v>
      </c>
    </row>
    <row r="2645" spans="1:7" s="223" customFormat="1" ht="24" customHeight="1" x14ac:dyDescent="0.25">
      <c r="A2645" s="218" t="str">
        <f t="shared" si="791"/>
        <v/>
      </c>
      <c r="B2645" s="216" t="str">
        <f t="shared" si="792"/>
        <v/>
      </c>
      <c r="C2645" s="217"/>
      <c r="D2645" s="218" t="str">
        <f t="shared" si="793"/>
        <v/>
      </c>
      <c r="E2645" s="219"/>
      <c r="F2645" s="220">
        <f t="shared" si="794"/>
        <v>0</v>
      </c>
      <c r="G2645" s="280">
        <f t="shared" si="795"/>
        <v>0</v>
      </c>
    </row>
    <row r="2646" spans="1:7" s="223" customFormat="1" ht="24" customHeight="1" x14ac:dyDescent="0.25">
      <c r="A2646" s="218" t="str">
        <f t="shared" si="791"/>
        <v/>
      </c>
      <c r="B2646" s="216" t="str">
        <f t="shared" si="792"/>
        <v/>
      </c>
      <c r="C2646" s="217"/>
      <c r="D2646" s="218" t="str">
        <f t="shared" si="793"/>
        <v/>
      </c>
      <c r="E2646" s="219"/>
      <c r="F2646" s="220">
        <f t="shared" si="794"/>
        <v>0</v>
      </c>
      <c r="G2646" s="280">
        <f t="shared" si="795"/>
        <v>0</v>
      </c>
    </row>
    <row r="2647" spans="1:7" ht="24" customHeight="1" x14ac:dyDescent="0.25">
      <c r="A2647" s="284"/>
      <c r="B2647" s="94"/>
      <c r="D2647" s="94"/>
      <c r="E2647" s="95"/>
      <c r="F2647" s="267" t="s">
        <v>33</v>
      </c>
      <c r="G2647" s="282">
        <f>SUBTOTAL(9,G2638:G2646)</f>
        <v>0</v>
      </c>
    </row>
    <row r="2648" spans="1:7" ht="24" customHeight="1" x14ac:dyDescent="0.25">
      <c r="A2648" s="285"/>
      <c r="B2648" s="94"/>
      <c r="D2648" s="94"/>
      <c r="E2648" s="95"/>
      <c r="G2648" s="283"/>
    </row>
    <row r="2649" spans="1:7" ht="24" customHeight="1" x14ac:dyDescent="0.25">
      <c r="A2649" s="286" t="str">
        <f>B2607</f>
        <v>12.3.2</v>
      </c>
      <c r="B2649" s="287" t="str">
        <f>C2607</f>
        <v>Luminarias</v>
      </c>
      <c r="C2649" s="101"/>
      <c r="D2649" s="101" t="s">
        <v>34</v>
      </c>
      <c r="E2649" s="102"/>
      <c r="F2649" s="289" t="s">
        <v>35</v>
      </c>
      <c r="G2649" s="288">
        <f>SUBTOTAL(9,G2612:G2648)</f>
        <v>0</v>
      </c>
    </row>
    <row r="2651" spans="1:7" ht="24" customHeight="1" x14ac:dyDescent="0.25">
      <c r="A2651" s="268" t="s">
        <v>37</v>
      </c>
      <c r="B2651" s="269"/>
      <c r="C2651" s="269"/>
      <c r="D2651" s="269"/>
      <c r="E2651" s="269"/>
      <c r="F2651" s="269"/>
      <c r="G2651" s="270"/>
    </row>
    <row r="2652" spans="1:7" ht="24" customHeight="1" x14ac:dyDescent="0.25">
      <c r="A2652" s="271" t="s">
        <v>602</v>
      </c>
      <c r="B2652" s="90" t="str">
        <f>Comitente</f>
        <v>SUBSECRETARIA DE ARQUITECTURA</v>
      </c>
      <c r="C2652" s="86"/>
      <c r="D2652" s="91"/>
      <c r="E2652" s="91"/>
      <c r="F2652" s="92"/>
      <c r="G2652" s="272"/>
    </row>
    <row r="2653" spans="1:7" ht="24" customHeight="1" x14ac:dyDescent="0.25">
      <c r="A2653" s="271" t="s">
        <v>603</v>
      </c>
      <c r="B2653" s="90">
        <f>Contratista</f>
        <v>0</v>
      </c>
      <c r="C2653" s="87"/>
      <c r="D2653" s="87"/>
      <c r="E2653" s="87"/>
      <c r="F2653" s="93"/>
      <c r="G2653" s="273"/>
    </row>
    <row r="2654" spans="1:7" ht="24" customHeight="1" x14ac:dyDescent="0.25">
      <c r="A2654" s="271" t="s">
        <v>24</v>
      </c>
      <c r="B2654" s="90" t="str">
        <f>Obra</f>
        <v>PERFORACION DE POZO DE AGUA Y CONST. DE SALA DE BOMBA ESC. AGROIND. 25 DE MAYO</v>
      </c>
      <c r="C2654" s="87"/>
      <c r="D2654" s="87"/>
      <c r="E2654" s="87"/>
      <c r="F2654" s="93" t="s">
        <v>38</v>
      </c>
      <c r="G2654" s="274">
        <f>Fecha_Base</f>
        <v>0</v>
      </c>
    </row>
    <row r="2655" spans="1:7" ht="24" customHeight="1" x14ac:dyDescent="0.25">
      <c r="A2655" s="275" t="s">
        <v>601</v>
      </c>
      <c r="B2655" s="88" t="str">
        <f>Ubicación</f>
        <v>Calle San Martin s/n - 25 de Mayo</v>
      </c>
      <c r="C2655" s="88"/>
      <c r="D2655" s="94"/>
      <c r="E2655" s="95"/>
      <c r="G2655" s="276"/>
    </row>
    <row r="2656" spans="1:7" ht="24" customHeight="1" x14ac:dyDescent="0.25">
      <c r="A2656" s="275" t="s">
        <v>39</v>
      </c>
      <c r="B2656" s="97">
        <f>IFERROR(VALUE(LEFT(B2657,FIND(".",B2657)-1)),"")</f>
        <v>12</v>
      </c>
      <c r="C2656" s="89" t="str">
        <f>IFERROR(VLOOKUP(B2656,Tabla_CyP,2,FALSE),"")</f>
        <v/>
      </c>
      <c r="E2656" s="95"/>
      <c r="G2656" s="276"/>
    </row>
    <row r="2657" spans="1:123" ht="24" customHeight="1" x14ac:dyDescent="0.25">
      <c r="A2657" s="275" t="s">
        <v>25</v>
      </c>
      <c r="B2657" s="98" t="str">
        <f>IFERROR(VLOOKUP(COUNTIF($A$1:A2657,"ANALISIS DE PRECIOS"),Tabla_NumeroItem,2,FALSE),"")</f>
        <v>12.3.3</v>
      </c>
      <c r="C2657" s="89" t="str">
        <f>IFERROR(VLOOKUP(B2657,Tabla_CyP,2,FALSE),"")</f>
        <v>Iluminación de Emergencia</v>
      </c>
      <c r="D2657" s="94"/>
      <c r="E2657" s="95"/>
      <c r="F2657" s="93" t="s">
        <v>26</v>
      </c>
      <c r="G2657" s="277" t="str">
        <f>IFERROR(VLOOKUP(B2657,Tabla_CyP,4,FALSE),"")</f>
        <v xml:space="preserve">Un </v>
      </c>
    </row>
    <row r="2658" spans="1:123" ht="24" customHeight="1" x14ac:dyDescent="0.25">
      <c r="A2658" s="275"/>
      <c r="B2658" s="88"/>
      <c r="D2658" s="94"/>
      <c r="E2658" s="95"/>
      <c r="G2658" s="276"/>
    </row>
    <row r="2659" spans="1:123" ht="24" customHeight="1" x14ac:dyDescent="0.25">
      <c r="A2659" s="338" t="s">
        <v>507</v>
      </c>
      <c r="B2659" s="339"/>
      <c r="C2659" s="340" t="s">
        <v>0</v>
      </c>
      <c r="D2659" s="340" t="s">
        <v>27</v>
      </c>
      <c r="E2659" s="342" t="s">
        <v>28</v>
      </c>
      <c r="F2659" s="344" t="s">
        <v>29</v>
      </c>
      <c r="G2659" s="344" t="s">
        <v>30</v>
      </c>
    </row>
    <row r="2660" spans="1:123" s="94" customFormat="1" ht="24" customHeight="1" x14ac:dyDescent="0.25">
      <c r="A2660" s="99" t="s">
        <v>508</v>
      </c>
      <c r="B2660" s="99" t="s">
        <v>509</v>
      </c>
      <c r="C2660" s="341"/>
      <c r="D2660" s="341"/>
      <c r="E2660" s="343"/>
      <c r="F2660" s="345"/>
      <c r="G2660" s="345"/>
      <c r="H2660" s="224"/>
      <c r="I2660" s="224"/>
      <c r="J2660" s="224"/>
      <c r="K2660" s="224"/>
      <c r="L2660" s="224"/>
      <c r="M2660" s="224"/>
      <c r="N2660" s="224"/>
      <c r="O2660" s="224"/>
      <c r="P2660" s="224"/>
      <c r="Q2660" s="224"/>
      <c r="R2660" s="224"/>
      <c r="S2660" s="224"/>
      <c r="T2660" s="224"/>
      <c r="U2660" s="224"/>
      <c r="V2660" s="224"/>
      <c r="W2660" s="224"/>
      <c r="X2660" s="224"/>
      <c r="Y2660" s="224"/>
      <c r="Z2660" s="224"/>
      <c r="AA2660" s="224"/>
      <c r="AB2660" s="224"/>
      <c r="AC2660" s="224"/>
      <c r="AD2660" s="224"/>
      <c r="AE2660" s="224"/>
      <c r="AF2660" s="224"/>
      <c r="AG2660" s="224"/>
      <c r="AH2660" s="224"/>
      <c r="AI2660" s="224"/>
      <c r="AJ2660" s="224"/>
      <c r="AK2660" s="224"/>
      <c r="AL2660" s="224"/>
      <c r="AM2660" s="224"/>
      <c r="AN2660" s="224"/>
      <c r="AO2660" s="224"/>
      <c r="AP2660" s="224"/>
      <c r="AQ2660" s="224"/>
      <c r="AR2660" s="224"/>
      <c r="AS2660" s="224"/>
      <c r="AT2660" s="224"/>
      <c r="AU2660" s="224"/>
      <c r="AV2660" s="224"/>
      <c r="AW2660" s="224"/>
      <c r="AX2660" s="224"/>
      <c r="AY2660" s="224"/>
      <c r="AZ2660" s="224"/>
      <c r="BA2660" s="224"/>
      <c r="BB2660" s="224"/>
      <c r="BC2660" s="224"/>
      <c r="BD2660" s="224"/>
      <c r="BE2660" s="224"/>
      <c r="BF2660" s="224"/>
      <c r="BG2660" s="224"/>
      <c r="BH2660" s="224"/>
      <c r="BI2660" s="224"/>
      <c r="BJ2660" s="224"/>
      <c r="BK2660" s="224"/>
      <c r="BL2660" s="224"/>
      <c r="BM2660" s="224"/>
      <c r="BN2660" s="224"/>
      <c r="BO2660" s="224"/>
      <c r="BP2660" s="224"/>
      <c r="BQ2660" s="224"/>
      <c r="BR2660" s="224"/>
      <c r="BS2660" s="224"/>
      <c r="BT2660" s="224"/>
      <c r="BU2660" s="224"/>
      <c r="BV2660" s="224"/>
      <c r="BW2660" s="224"/>
      <c r="BX2660" s="224"/>
      <c r="BY2660" s="224"/>
      <c r="BZ2660" s="224"/>
      <c r="CA2660" s="224"/>
      <c r="CB2660" s="224"/>
      <c r="CC2660" s="224"/>
      <c r="CD2660" s="224"/>
      <c r="CE2660" s="224"/>
      <c r="CF2660" s="224"/>
      <c r="CG2660" s="224"/>
      <c r="CH2660" s="224"/>
      <c r="CI2660" s="224"/>
      <c r="CJ2660" s="224"/>
      <c r="CK2660" s="224"/>
      <c r="CL2660" s="224"/>
      <c r="CM2660" s="224"/>
      <c r="CN2660" s="224"/>
      <c r="CO2660" s="224"/>
      <c r="CP2660" s="224"/>
      <c r="CQ2660" s="224"/>
      <c r="CR2660" s="224"/>
      <c r="CS2660" s="224"/>
      <c r="CT2660" s="224"/>
      <c r="CU2660" s="224"/>
      <c r="CV2660" s="224"/>
      <c r="CW2660" s="224"/>
      <c r="CX2660" s="224"/>
      <c r="CY2660" s="224"/>
      <c r="CZ2660" s="224"/>
      <c r="DA2660" s="224"/>
      <c r="DB2660" s="224"/>
      <c r="DC2660" s="224"/>
      <c r="DD2660" s="224"/>
      <c r="DE2660" s="224"/>
      <c r="DF2660" s="224"/>
      <c r="DG2660" s="224"/>
      <c r="DH2660" s="224"/>
      <c r="DI2660" s="224"/>
      <c r="DJ2660" s="224"/>
      <c r="DK2660" s="224"/>
      <c r="DL2660" s="224"/>
      <c r="DM2660" s="224"/>
      <c r="DN2660" s="224"/>
      <c r="DO2660" s="224"/>
      <c r="DP2660" s="224"/>
      <c r="DQ2660" s="224"/>
      <c r="DR2660" s="224"/>
      <c r="DS2660" s="224"/>
    </row>
    <row r="2661" spans="1:123" ht="24" customHeight="1" x14ac:dyDescent="0.25">
      <c r="A2661" s="278"/>
      <c r="B2661" s="100"/>
      <c r="C2661" s="137" t="s">
        <v>604</v>
      </c>
      <c r="D2661" s="101"/>
      <c r="E2661" s="102"/>
      <c r="F2661" s="103"/>
      <c r="G2661" s="279"/>
    </row>
    <row r="2662" spans="1:123" s="223" customFormat="1" ht="24" customHeight="1" x14ac:dyDescent="0.25">
      <c r="A2662" s="218" t="str">
        <f t="shared" ref="A2662:A2675" si="796">IFERROR(VLOOKUP(C2662,Tabla_Insumos,4,FALSE),"")</f>
        <v/>
      </c>
      <c r="B2662" s="216" t="str">
        <f>IFERROR(VLOOKUP(C2662,Tabla_Insumos,5,FALSE),"")</f>
        <v/>
      </c>
      <c r="C2662" s="217"/>
      <c r="D2662" s="218" t="str">
        <f t="shared" ref="D2662:D2675" si="797">IFERROR(VLOOKUP(C2662,Tabla_Insumos,2,FALSE),"")</f>
        <v/>
      </c>
      <c r="E2662" s="219"/>
      <c r="F2662" s="220">
        <f t="shared" ref="F2662:F2675" si="798">IFERROR(VLOOKUP(C2662,Tabla_Insumos,3,FALSE),0)</f>
        <v>0</v>
      </c>
      <c r="G2662" s="280">
        <f>ROUND(E2662*F2662,2)</f>
        <v>0</v>
      </c>
    </row>
    <row r="2663" spans="1:123" s="223" customFormat="1" ht="24" customHeight="1" x14ac:dyDescent="0.25">
      <c r="A2663" s="218" t="str">
        <f t="shared" si="796"/>
        <v/>
      </c>
      <c r="B2663" s="216" t="str">
        <f t="shared" ref="B2663:B2675" si="799">IFERROR(VLOOKUP(C2663,Tabla_Insumos,5,FALSE),"")</f>
        <v/>
      </c>
      <c r="C2663" s="217"/>
      <c r="D2663" s="218" t="str">
        <f t="shared" si="797"/>
        <v/>
      </c>
      <c r="E2663" s="219"/>
      <c r="F2663" s="220">
        <f t="shared" si="798"/>
        <v>0</v>
      </c>
      <c r="G2663" s="280">
        <f t="shared" ref="G2663:G2675" si="800">ROUND(E2663*F2663,2)</f>
        <v>0</v>
      </c>
    </row>
    <row r="2664" spans="1:123" s="223" customFormat="1" ht="24" customHeight="1" x14ac:dyDescent="0.25">
      <c r="A2664" s="218" t="str">
        <f t="shared" si="796"/>
        <v/>
      </c>
      <c r="B2664" s="216" t="str">
        <f t="shared" si="799"/>
        <v/>
      </c>
      <c r="C2664" s="217"/>
      <c r="D2664" s="218" t="str">
        <f t="shared" si="797"/>
        <v/>
      </c>
      <c r="E2664" s="219"/>
      <c r="F2664" s="220">
        <f t="shared" si="798"/>
        <v>0</v>
      </c>
      <c r="G2664" s="280">
        <f t="shared" si="800"/>
        <v>0</v>
      </c>
    </row>
    <row r="2665" spans="1:123" s="223" customFormat="1" ht="24" customHeight="1" x14ac:dyDescent="0.25">
      <c r="A2665" s="218" t="str">
        <f t="shared" si="796"/>
        <v/>
      </c>
      <c r="B2665" s="216" t="str">
        <f t="shared" si="799"/>
        <v/>
      </c>
      <c r="C2665" s="217"/>
      <c r="D2665" s="218" t="str">
        <f t="shared" si="797"/>
        <v/>
      </c>
      <c r="E2665" s="219"/>
      <c r="F2665" s="220">
        <f t="shared" si="798"/>
        <v>0</v>
      </c>
      <c r="G2665" s="280">
        <f t="shared" si="800"/>
        <v>0</v>
      </c>
    </row>
    <row r="2666" spans="1:123" s="223" customFormat="1" ht="24" customHeight="1" x14ac:dyDescent="0.25">
      <c r="A2666" s="218" t="str">
        <f t="shared" si="796"/>
        <v/>
      </c>
      <c r="B2666" s="216" t="str">
        <f t="shared" si="799"/>
        <v/>
      </c>
      <c r="C2666" s="217"/>
      <c r="D2666" s="218" t="str">
        <f t="shared" si="797"/>
        <v/>
      </c>
      <c r="E2666" s="219"/>
      <c r="F2666" s="220">
        <f t="shared" si="798"/>
        <v>0</v>
      </c>
      <c r="G2666" s="280">
        <f t="shared" si="800"/>
        <v>0</v>
      </c>
    </row>
    <row r="2667" spans="1:123" s="223" customFormat="1" ht="24" customHeight="1" x14ac:dyDescent="0.25">
      <c r="A2667" s="218" t="str">
        <f t="shared" si="796"/>
        <v/>
      </c>
      <c r="B2667" s="216" t="str">
        <f t="shared" si="799"/>
        <v/>
      </c>
      <c r="C2667" s="217"/>
      <c r="D2667" s="218" t="str">
        <f t="shared" si="797"/>
        <v/>
      </c>
      <c r="E2667" s="219"/>
      <c r="F2667" s="220">
        <f t="shared" si="798"/>
        <v>0</v>
      </c>
      <c r="G2667" s="280">
        <f t="shared" si="800"/>
        <v>0</v>
      </c>
    </row>
    <row r="2668" spans="1:123" s="223" customFormat="1" ht="24" customHeight="1" x14ac:dyDescent="0.25">
      <c r="A2668" s="218" t="str">
        <f t="shared" si="796"/>
        <v/>
      </c>
      <c r="B2668" s="216" t="str">
        <f t="shared" si="799"/>
        <v/>
      </c>
      <c r="C2668" s="217"/>
      <c r="D2668" s="218" t="str">
        <f t="shared" si="797"/>
        <v/>
      </c>
      <c r="E2668" s="219"/>
      <c r="F2668" s="220">
        <f t="shared" si="798"/>
        <v>0</v>
      </c>
      <c r="G2668" s="280">
        <f t="shared" si="800"/>
        <v>0</v>
      </c>
    </row>
    <row r="2669" spans="1:123" s="223" customFormat="1" ht="24" customHeight="1" x14ac:dyDescent="0.25">
      <c r="A2669" s="218" t="str">
        <f t="shared" si="796"/>
        <v/>
      </c>
      <c r="B2669" s="216" t="str">
        <f t="shared" si="799"/>
        <v/>
      </c>
      <c r="C2669" s="217"/>
      <c r="D2669" s="218" t="str">
        <f t="shared" si="797"/>
        <v/>
      </c>
      <c r="E2669" s="219"/>
      <c r="F2669" s="220">
        <f t="shared" si="798"/>
        <v>0</v>
      </c>
      <c r="G2669" s="280">
        <f t="shared" si="800"/>
        <v>0</v>
      </c>
    </row>
    <row r="2670" spans="1:123" s="223" customFormat="1" ht="24" customHeight="1" x14ac:dyDescent="0.25">
      <c r="A2670" s="218" t="str">
        <f t="shared" si="796"/>
        <v/>
      </c>
      <c r="B2670" s="216" t="str">
        <f t="shared" si="799"/>
        <v/>
      </c>
      <c r="C2670" s="217"/>
      <c r="D2670" s="218" t="str">
        <f t="shared" si="797"/>
        <v/>
      </c>
      <c r="E2670" s="219"/>
      <c r="F2670" s="220">
        <f t="shared" si="798"/>
        <v>0</v>
      </c>
      <c r="G2670" s="280">
        <f t="shared" si="800"/>
        <v>0</v>
      </c>
    </row>
    <row r="2671" spans="1:123" s="223" customFormat="1" ht="24" customHeight="1" x14ac:dyDescent="0.25">
      <c r="A2671" s="218" t="str">
        <f t="shared" si="796"/>
        <v/>
      </c>
      <c r="B2671" s="216" t="str">
        <f t="shared" si="799"/>
        <v/>
      </c>
      <c r="C2671" s="217"/>
      <c r="D2671" s="218" t="str">
        <f t="shared" si="797"/>
        <v/>
      </c>
      <c r="E2671" s="219"/>
      <c r="F2671" s="220">
        <f t="shared" si="798"/>
        <v>0</v>
      </c>
      <c r="G2671" s="280">
        <f t="shared" si="800"/>
        <v>0</v>
      </c>
    </row>
    <row r="2672" spans="1:123" s="223" customFormat="1" ht="24" customHeight="1" x14ac:dyDescent="0.25">
      <c r="A2672" s="218" t="str">
        <f t="shared" si="796"/>
        <v/>
      </c>
      <c r="B2672" s="216" t="str">
        <f t="shared" si="799"/>
        <v/>
      </c>
      <c r="C2672" s="217"/>
      <c r="D2672" s="218" t="str">
        <f t="shared" si="797"/>
        <v/>
      </c>
      <c r="E2672" s="219"/>
      <c r="F2672" s="220">
        <f t="shared" si="798"/>
        <v>0</v>
      </c>
      <c r="G2672" s="280">
        <f t="shared" si="800"/>
        <v>0</v>
      </c>
    </row>
    <row r="2673" spans="1:7" s="223" customFormat="1" ht="24" customHeight="1" x14ac:dyDescent="0.25">
      <c r="A2673" s="218" t="str">
        <f t="shared" si="796"/>
        <v/>
      </c>
      <c r="B2673" s="216" t="str">
        <f t="shared" si="799"/>
        <v/>
      </c>
      <c r="C2673" s="217"/>
      <c r="D2673" s="218" t="str">
        <f t="shared" si="797"/>
        <v/>
      </c>
      <c r="E2673" s="219"/>
      <c r="F2673" s="220">
        <f t="shared" si="798"/>
        <v>0</v>
      </c>
      <c r="G2673" s="280">
        <f t="shared" si="800"/>
        <v>0</v>
      </c>
    </row>
    <row r="2674" spans="1:7" s="223" customFormat="1" ht="24" customHeight="1" x14ac:dyDescent="0.25">
      <c r="A2674" s="218" t="str">
        <f t="shared" si="796"/>
        <v/>
      </c>
      <c r="B2674" s="216" t="str">
        <f t="shared" si="799"/>
        <v/>
      </c>
      <c r="C2674" s="217"/>
      <c r="D2674" s="218" t="str">
        <f t="shared" si="797"/>
        <v/>
      </c>
      <c r="E2674" s="219"/>
      <c r="F2674" s="220">
        <f t="shared" si="798"/>
        <v>0</v>
      </c>
      <c r="G2674" s="280">
        <f t="shared" si="800"/>
        <v>0</v>
      </c>
    </row>
    <row r="2675" spans="1:7" s="223" customFormat="1" ht="24" customHeight="1" x14ac:dyDescent="0.25">
      <c r="A2675" s="218" t="str">
        <f t="shared" si="796"/>
        <v/>
      </c>
      <c r="B2675" s="216" t="str">
        <f t="shared" si="799"/>
        <v/>
      </c>
      <c r="C2675" s="217"/>
      <c r="D2675" s="218" t="str">
        <f t="shared" si="797"/>
        <v/>
      </c>
      <c r="E2675" s="219"/>
      <c r="F2675" s="221">
        <f t="shared" si="798"/>
        <v>0</v>
      </c>
      <c r="G2675" s="280">
        <f t="shared" si="800"/>
        <v>0</v>
      </c>
    </row>
    <row r="2676" spans="1:7" ht="24" customHeight="1" x14ac:dyDescent="0.25">
      <c r="A2676" s="281"/>
      <c r="D2676" s="94"/>
      <c r="E2676" s="95"/>
      <c r="F2676" s="267" t="s">
        <v>31</v>
      </c>
      <c r="G2676" s="282">
        <f>SUBTOTAL(9,G2662:G2675)</f>
        <v>0</v>
      </c>
    </row>
    <row r="2677" spans="1:7" ht="24" customHeight="1" x14ac:dyDescent="0.25">
      <c r="A2677" s="281"/>
      <c r="C2677" s="104" t="s">
        <v>605</v>
      </c>
      <c r="D2677" s="94"/>
      <c r="E2677" s="95"/>
      <c r="G2677" s="283"/>
    </row>
    <row r="2678" spans="1:7" s="223" customFormat="1" ht="24" customHeight="1" x14ac:dyDescent="0.25">
      <c r="A2678" s="218" t="str">
        <f t="shared" ref="A2678:A2685" si="801">IFERROR(VLOOKUP(C2678,Tabla_Insumos,4,FALSE),"")</f>
        <v/>
      </c>
      <c r="B2678" s="216">
        <f t="shared" ref="B2678:B2685" si="802">IFERROR(VLOOKUP(A2678,Tabla_Indices,5,FALSE),"")</f>
        <v>0</v>
      </c>
      <c r="C2678" s="217"/>
      <c r="D2678" s="218" t="str">
        <f t="shared" ref="D2678:D2685" si="803">IFERROR(VLOOKUP(C2678,Tabla_Insumos,2,FALSE),"")</f>
        <v/>
      </c>
      <c r="E2678" s="219"/>
      <c r="F2678" s="222">
        <f t="shared" ref="F2678:F2685" si="804">IFERROR(VLOOKUP(C2678,Tabla_Insumos,3,FALSE),0)</f>
        <v>0</v>
      </c>
      <c r="G2678" s="280">
        <f>ROUND(E2678*F2678,2)</f>
        <v>0</v>
      </c>
    </row>
    <row r="2679" spans="1:7" s="223" customFormat="1" ht="24" customHeight="1" x14ac:dyDescent="0.25">
      <c r="A2679" s="218" t="str">
        <f t="shared" si="801"/>
        <v/>
      </c>
      <c r="B2679" s="216">
        <f t="shared" si="802"/>
        <v>0</v>
      </c>
      <c r="C2679" s="217"/>
      <c r="D2679" s="218" t="str">
        <f t="shared" si="803"/>
        <v/>
      </c>
      <c r="E2679" s="219"/>
      <c r="F2679" s="222">
        <f t="shared" si="804"/>
        <v>0</v>
      </c>
      <c r="G2679" s="280">
        <f>ROUND(E2679*F2679,2)</f>
        <v>0</v>
      </c>
    </row>
    <row r="2680" spans="1:7" s="223" customFormat="1" ht="24" customHeight="1" x14ac:dyDescent="0.25">
      <c r="A2680" s="218" t="str">
        <f t="shared" si="801"/>
        <v/>
      </c>
      <c r="B2680" s="216">
        <f t="shared" si="802"/>
        <v>0</v>
      </c>
      <c r="C2680" s="217"/>
      <c r="D2680" s="218" t="str">
        <f t="shared" si="803"/>
        <v/>
      </c>
      <c r="E2680" s="219"/>
      <c r="F2680" s="222">
        <f t="shared" si="804"/>
        <v>0</v>
      </c>
      <c r="G2680" s="280">
        <f t="shared" ref="G2680:G2685" si="805">ROUND(E2680*F2680,2)</f>
        <v>0</v>
      </c>
    </row>
    <row r="2681" spans="1:7" s="223" customFormat="1" ht="24" customHeight="1" x14ac:dyDescent="0.25">
      <c r="A2681" s="218" t="str">
        <f t="shared" si="801"/>
        <v/>
      </c>
      <c r="B2681" s="216">
        <f t="shared" si="802"/>
        <v>0</v>
      </c>
      <c r="C2681" s="217"/>
      <c r="D2681" s="218" t="str">
        <f t="shared" si="803"/>
        <v/>
      </c>
      <c r="E2681" s="219"/>
      <c r="F2681" s="222">
        <f t="shared" si="804"/>
        <v>0</v>
      </c>
      <c r="G2681" s="280">
        <f t="shared" si="805"/>
        <v>0</v>
      </c>
    </row>
    <row r="2682" spans="1:7" s="223" customFormat="1" ht="24" customHeight="1" x14ac:dyDescent="0.25">
      <c r="A2682" s="218" t="str">
        <f t="shared" si="801"/>
        <v/>
      </c>
      <c r="B2682" s="216">
        <f t="shared" si="802"/>
        <v>0</v>
      </c>
      <c r="C2682" s="217"/>
      <c r="D2682" s="218" t="str">
        <f t="shared" si="803"/>
        <v/>
      </c>
      <c r="E2682" s="219"/>
      <c r="F2682" s="220">
        <f t="shared" si="804"/>
        <v>0</v>
      </c>
      <c r="G2682" s="280">
        <f t="shared" si="805"/>
        <v>0</v>
      </c>
    </row>
    <row r="2683" spans="1:7" s="223" customFormat="1" ht="24" customHeight="1" x14ac:dyDescent="0.25">
      <c r="A2683" s="218" t="str">
        <f t="shared" si="801"/>
        <v/>
      </c>
      <c r="B2683" s="216">
        <f t="shared" si="802"/>
        <v>0</v>
      </c>
      <c r="C2683" s="217"/>
      <c r="D2683" s="218" t="str">
        <f t="shared" si="803"/>
        <v/>
      </c>
      <c r="E2683" s="219"/>
      <c r="F2683" s="220">
        <f t="shared" si="804"/>
        <v>0</v>
      </c>
      <c r="G2683" s="280">
        <f t="shared" si="805"/>
        <v>0</v>
      </c>
    </row>
    <row r="2684" spans="1:7" s="223" customFormat="1" ht="24" customHeight="1" x14ac:dyDescent="0.25">
      <c r="A2684" s="218" t="str">
        <f t="shared" si="801"/>
        <v/>
      </c>
      <c r="B2684" s="216">
        <f t="shared" si="802"/>
        <v>0</v>
      </c>
      <c r="C2684" s="217"/>
      <c r="D2684" s="218" t="str">
        <f t="shared" si="803"/>
        <v/>
      </c>
      <c r="E2684" s="219"/>
      <c r="F2684" s="220">
        <f t="shared" si="804"/>
        <v>0</v>
      </c>
      <c r="G2684" s="280">
        <f t="shared" si="805"/>
        <v>0</v>
      </c>
    </row>
    <row r="2685" spans="1:7" s="223" customFormat="1" ht="24" customHeight="1" x14ac:dyDescent="0.25">
      <c r="A2685" s="218" t="str">
        <f t="shared" si="801"/>
        <v/>
      </c>
      <c r="B2685" s="216">
        <f t="shared" si="802"/>
        <v>0</v>
      </c>
      <c r="C2685" s="217"/>
      <c r="D2685" s="218" t="str">
        <f t="shared" si="803"/>
        <v/>
      </c>
      <c r="E2685" s="219"/>
      <c r="F2685" s="220">
        <f t="shared" si="804"/>
        <v>0</v>
      </c>
      <c r="G2685" s="280">
        <f t="shared" si="805"/>
        <v>0</v>
      </c>
    </row>
    <row r="2686" spans="1:7" ht="24" customHeight="1" x14ac:dyDescent="0.25">
      <c r="A2686" s="281"/>
      <c r="D2686" s="94"/>
      <c r="E2686" s="95"/>
      <c r="F2686" s="267" t="s">
        <v>32</v>
      </c>
      <c r="G2686" s="282">
        <f>SUBTOTAL(9,G2678:G2685)</f>
        <v>0</v>
      </c>
    </row>
    <row r="2687" spans="1:7" ht="24" customHeight="1" x14ac:dyDescent="0.25">
      <c r="A2687" s="281"/>
      <c r="C2687" s="104" t="s">
        <v>606</v>
      </c>
      <c r="D2687" s="94"/>
      <c r="E2687" s="95"/>
      <c r="G2687" s="283"/>
    </row>
    <row r="2688" spans="1:7" s="223" customFormat="1" ht="24" customHeight="1" x14ac:dyDescent="0.25">
      <c r="A2688" s="218" t="str">
        <f t="shared" ref="A2688:A2696" si="806">IFERROR(VLOOKUP(C2688,Tabla_Insumos,4,FALSE),"")</f>
        <v/>
      </c>
      <c r="B2688" s="216" t="str">
        <f t="shared" ref="B2688:B2696" si="807">IFERROR(VLOOKUP(C2688,Tabla_Insumos,5,FALSE),"")</f>
        <v/>
      </c>
      <c r="C2688" s="217"/>
      <c r="D2688" s="218" t="str">
        <f t="shared" ref="D2688:D2696" si="808">IFERROR(VLOOKUP(C2688,Tabla_Insumos,2,FALSE),"")</f>
        <v/>
      </c>
      <c r="E2688" s="219"/>
      <c r="F2688" s="220">
        <f t="shared" ref="F2688:F2696" si="809">IFERROR(VLOOKUP(C2688,Tabla_Insumos,3,FALSE),0)</f>
        <v>0</v>
      </c>
      <c r="G2688" s="280">
        <f t="shared" ref="G2688:G2696" si="810">ROUND(E2688*F2688,2)</f>
        <v>0</v>
      </c>
    </row>
    <row r="2689" spans="1:7" s="223" customFormat="1" ht="24" customHeight="1" x14ac:dyDescent="0.25">
      <c r="A2689" s="218" t="str">
        <f t="shared" si="806"/>
        <v/>
      </c>
      <c r="B2689" s="216" t="str">
        <f t="shared" si="807"/>
        <v/>
      </c>
      <c r="C2689" s="217"/>
      <c r="D2689" s="218" t="str">
        <f t="shared" si="808"/>
        <v/>
      </c>
      <c r="E2689" s="219"/>
      <c r="F2689" s="220">
        <f t="shared" si="809"/>
        <v>0</v>
      </c>
      <c r="G2689" s="280">
        <f t="shared" si="810"/>
        <v>0</v>
      </c>
    </row>
    <row r="2690" spans="1:7" s="223" customFormat="1" ht="24" customHeight="1" x14ac:dyDescent="0.25">
      <c r="A2690" s="218" t="str">
        <f t="shared" si="806"/>
        <v/>
      </c>
      <c r="B2690" s="216" t="str">
        <f t="shared" si="807"/>
        <v/>
      </c>
      <c r="C2690" s="217"/>
      <c r="D2690" s="218" t="str">
        <f t="shared" si="808"/>
        <v/>
      </c>
      <c r="E2690" s="219"/>
      <c r="F2690" s="220">
        <f t="shared" si="809"/>
        <v>0</v>
      </c>
      <c r="G2690" s="280">
        <f t="shared" si="810"/>
        <v>0</v>
      </c>
    </row>
    <row r="2691" spans="1:7" s="223" customFormat="1" ht="24" customHeight="1" x14ac:dyDescent="0.25">
      <c r="A2691" s="218" t="str">
        <f t="shared" si="806"/>
        <v/>
      </c>
      <c r="B2691" s="216" t="str">
        <f t="shared" si="807"/>
        <v/>
      </c>
      <c r="C2691" s="217"/>
      <c r="D2691" s="218" t="str">
        <f t="shared" si="808"/>
        <v/>
      </c>
      <c r="E2691" s="219"/>
      <c r="F2691" s="220">
        <f t="shared" si="809"/>
        <v>0</v>
      </c>
      <c r="G2691" s="280">
        <f t="shared" si="810"/>
        <v>0</v>
      </c>
    </row>
    <row r="2692" spans="1:7" s="223" customFormat="1" ht="24" customHeight="1" x14ac:dyDescent="0.25">
      <c r="A2692" s="218" t="str">
        <f t="shared" si="806"/>
        <v/>
      </c>
      <c r="B2692" s="216" t="str">
        <f t="shared" si="807"/>
        <v/>
      </c>
      <c r="C2692" s="217"/>
      <c r="D2692" s="218" t="str">
        <f t="shared" si="808"/>
        <v/>
      </c>
      <c r="E2692" s="219"/>
      <c r="F2692" s="220">
        <f t="shared" si="809"/>
        <v>0</v>
      </c>
      <c r="G2692" s="280">
        <f t="shared" si="810"/>
        <v>0</v>
      </c>
    </row>
    <row r="2693" spans="1:7" s="223" customFormat="1" ht="24" customHeight="1" x14ac:dyDescent="0.25">
      <c r="A2693" s="218" t="str">
        <f t="shared" si="806"/>
        <v/>
      </c>
      <c r="B2693" s="216" t="str">
        <f t="shared" si="807"/>
        <v/>
      </c>
      <c r="C2693" s="217"/>
      <c r="D2693" s="218" t="str">
        <f t="shared" si="808"/>
        <v/>
      </c>
      <c r="E2693" s="219"/>
      <c r="F2693" s="220">
        <f t="shared" si="809"/>
        <v>0</v>
      </c>
      <c r="G2693" s="280">
        <f t="shared" si="810"/>
        <v>0</v>
      </c>
    </row>
    <row r="2694" spans="1:7" s="223" customFormat="1" ht="24" customHeight="1" x14ac:dyDescent="0.25">
      <c r="A2694" s="218" t="str">
        <f t="shared" si="806"/>
        <v/>
      </c>
      <c r="B2694" s="216" t="str">
        <f t="shared" si="807"/>
        <v/>
      </c>
      <c r="C2694" s="217"/>
      <c r="D2694" s="218" t="str">
        <f t="shared" si="808"/>
        <v/>
      </c>
      <c r="E2694" s="219"/>
      <c r="F2694" s="220">
        <f t="shared" si="809"/>
        <v>0</v>
      </c>
      <c r="G2694" s="280">
        <f t="shared" si="810"/>
        <v>0</v>
      </c>
    </row>
    <row r="2695" spans="1:7" s="223" customFormat="1" ht="24" customHeight="1" x14ac:dyDescent="0.25">
      <c r="A2695" s="218" t="str">
        <f t="shared" si="806"/>
        <v/>
      </c>
      <c r="B2695" s="216" t="str">
        <f t="shared" si="807"/>
        <v/>
      </c>
      <c r="C2695" s="217"/>
      <c r="D2695" s="218" t="str">
        <f t="shared" si="808"/>
        <v/>
      </c>
      <c r="E2695" s="219"/>
      <c r="F2695" s="220">
        <f t="shared" si="809"/>
        <v>0</v>
      </c>
      <c r="G2695" s="280">
        <f t="shared" si="810"/>
        <v>0</v>
      </c>
    </row>
    <row r="2696" spans="1:7" s="223" customFormat="1" ht="24" customHeight="1" x14ac:dyDescent="0.25">
      <c r="A2696" s="218" t="str">
        <f t="shared" si="806"/>
        <v/>
      </c>
      <c r="B2696" s="216" t="str">
        <f t="shared" si="807"/>
        <v/>
      </c>
      <c r="C2696" s="217"/>
      <c r="D2696" s="218" t="str">
        <f t="shared" si="808"/>
        <v/>
      </c>
      <c r="E2696" s="219"/>
      <c r="F2696" s="220">
        <f t="shared" si="809"/>
        <v>0</v>
      </c>
      <c r="G2696" s="280">
        <f t="shared" si="810"/>
        <v>0</v>
      </c>
    </row>
    <row r="2697" spans="1:7" ht="24" customHeight="1" x14ac:dyDescent="0.25">
      <c r="A2697" s="284"/>
      <c r="B2697" s="94"/>
      <c r="D2697" s="94"/>
      <c r="E2697" s="95"/>
      <c r="F2697" s="267" t="s">
        <v>33</v>
      </c>
      <c r="G2697" s="282">
        <f>SUBTOTAL(9,G2688:G2696)</f>
        <v>0</v>
      </c>
    </row>
    <row r="2698" spans="1:7" ht="24" customHeight="1" x14ac:dyDescent="0.25">
      <c r="A2698" s="285"/>
      <c r="B2698" s="94"/>
      <c r="D2698" s="94"/>
      <c r="E2698" s="95"/>
      <c r="G2698" s="283"/>
    </row>
    <row r="2699" spans="1:7" ht="24" customHeight="1" x14ac:dyDescent="0.25">
      <c r="A2699" s="286" t="str">
        <f>B2657</f>
        <v>12.3.3</v>
      </c>
      <c r="B2699" s="287" t="str">
        <f>C2657</f>
        <v>Iluminación de Emergencia</v>
      </c>
      <c r="C2699" s="101"/>
      <c r="D2699" s="101" t="s">
        <v>34</v>
      </c>
      <c r="E2699" s="102"/>
      <c r="F2699" s="289" t="s">
        <v>35</v>
      </c>
      <c r="G2699" s="288">
        <f>SUBTOTAL(9,G2662:G2698)</f>
        <v>0</v>
      </c>
    </row>
    <row r="2701" spans="1:7" ht="24" customHeight="1" x14ac:dyDescent="0.25">
      <c r="A2701" s="268" t="s">
        <v>37</v>
      </c>
      <c r="B2701" s="269"/>
      <c r="C2701" s="269"/>
      <c r="D2701" s="269"/>
      <c r="E2701" s="269"/>
      <c r="F2701" s="269"/>
      <c r="G2701" s="270"/>
    </row>
    <row r="2702" spans="1:7" ht="24" customHeight="1" x14ac:dyDescent="0.25">
      <c r="A2702" s="271" t="s">
        <v>602</v>
      </c>
      <c r="B2702" s="90" t="str">
        <f>Comitente</f>
        <v>SUBSECRETARIA DE ARQUITECTURA</v>
      </c>
      <c r="C2702" s="86"/>
      <c r="D2702" s="91"/>
      <c r="E2702" s="91"/>
      <c r="F2702" s="92"/>
      <c r="G2702" s="272"/>
    </row>
    <row r="2703" spans="1:7" ht="24" customHeight="1" x14ac:dyDescent="0.25">
      <c r="A2703" s="271" t="s">
        <v>603</v>
      </c>
      <c r="B2703" s="90">
        <f>Contratista</f>
        <v>0</v>
      </c>
      <c r="C2703" s="87"/>
      <c r="D2703" s="87"/>
      <c r="E2703" s="87"/>
      <c r="F2703" s="93"/>
      <c r="G2703" s="273"/>
    </row>
    <row r="2704" spans="1:7" ht="24" customHeight="1" x14ac:dyDescent="0.25">
      <c r="A2704" s="271" t="s">
        <v>24</v>
      </c>
      <c r="B2704" s="90" t="str">
        <f>Obra</f>
        <v>PERFORACION DE POZO DE AGUA Y CONST. DE SALA DE BOMBA ESC. AGROIND. 25 DE MAYO</v>
      </c>
      <c r="C2704" s="87"/>
      <c r="D2704" s="87"/>
      <c r="E2704" s="87"/>
      <c r="F2704" s="93" t="s">
        <v>38</v>
      </c>
      <c r="G2704" s="274">
        <f>Fecha_Base</f>
        <v>0</v>
      </c>
    </row>
    <row r="2705" spans="1:123" ht="24" customHeight="1" x14ac:dyDescent="0.25">
      <c r="A2705" s="275" t="s">
        <v>601</v>
      </c>
      <c r="B2705" s="88" t="str">
        <f>Ubicación</f>
        <v>Calle San Martin s/n - 25 de Mayo</v>
      </c>
      <c r="C2705" s="88"/>
      <c r="D2705" s="94"/>
      <c r="E2705" s="95"/>
      <c r="G2705" s="276"/>
    </row>
    <row r="2706" spans="1:123" ht="24" customHeight="1" x14ac:dyDescent="0.25">
      <c r="A2706" s="275" t="s">
        <v>39</v>
      </c>
      <c r="B2706" s="97">
        <f>IFERROR(VALUE(LEFT(B2707,FIND(".",B2707)-1)),"")</f>
        <v>13</v>
      </c>
      <c r="C2706" s="89" t="str">
        <f>IFERROR(VLOOKUP(B2706,Tabla_CyP,2,FALSE),"")</f>
        <v/>
      </c>
      <c r="E2706" s="95"/>
      <c r="G2706" s="276"/>
    </row>
    <row r="2707" spans="1:123" ht="24" customHeight="1" x14ac:dyDescent="0.25">
      <c r="A2707" s="275" t="s">
        <v>25</v>
      </c>
      <c r="B2707" s="98" t="str">
        <f>IFERROR(VLOOKUP(COUNTIF($A$1:A2707,"ANALISIS DE PRECIOS"),Tabla_NumeroItem,2,FALSE),"")</f>
        <v>13.1.1</v>
      </c>
      <c r="C2707" s="89" t="str">
        <f>IFERROR(VLOOKUP(B2707,Tabla_CyP,2,FALSE),"")</f>
        <v>Matafuegos, carteles de señalización</v>
      </c>
      <c r="D2707" s="94"/>
      <c r="E2707" s="95"/>
      <c r="F2707" s="93" t="s">
        <v>26</v>
      </c>
      <c r="G2707" s="277" t="str">
        <f>IFERROR(VLOOKUP(B2707,Tabla_CyP,4,FALSE),"")</f>
        <v>Un</v>
      </c>
    </row>
    <row r="2708" spans="1:123" ht="24" customHeight="1" x14ac:dyDescent="0.25">
      <c r="A2708" s="275"/>
      <c r="B2708" s="88"/>
      <c r="D2708" s="94"/>
      <c r="E2708" s="95"/>
      <c r="G2708" s="276"/>
    </row>
    <row r="2709" spans="1:123" ht="24" customHeight="1" x14ac:dyDescent="0.25">
      <c r="A2709" s="338" t="s">
        <v>507</v>
      </c>
      <c r="B2709" s="339"/>
      <c r="C2709" s="340" t="s">
        <v>0</v>
      </c>
      <c r="D2709" s="340" t="s">
        <v>27</v>
      </c>
      <c r="E2709" s="342" t="s">
        <v>28</v>
      </c>
      <c r="F2709" s="344" t="s">
        <v>29</v>
      </c>
      <c r="G2709" s="344" t="s">
        <v>30</v>
      </c>
    </row>
    <row r="2710" spans="1:123" s="94" customFormat="1" ht="24" customHeight="1" x14ac:dyDescent="0.25">
      <c r="A2710" s="99" t="s">
        <v>508</v>
      </c>
      <c r="B2710" s="99" t="s">
        <v>509</v>
      </c>
      <c r="C2710" s="341"/>
      <c r="D2710" s="341"/>
      <c r="E2710" s="343"/>
      <c r="F2710" s="345"/>
      <c r="G2710" s="345"/>
      <c r="H2710" s="224"/>
      <c r="I2710" s="224"/>
      <c r="J2710" s="224"/>
      <c r="K2710" s="224"/>
      <c r="L2710" s="224"/>
      <c r="M2710" s="224"/>
      <c r="N2710" s="224"/>
      <c r="O2710" s="224"/>
      <c r="P2710" s="224"/>
      <c r="Q2710" s="224"/>
      <c r="R2710" s="224"/>
      <c r="S2710" s="224"/>
      <c r="T2710" s="224"/>
      <c r="U2710" s="224"/>
      <c r="V2710" s="224"/>
      <c r="W2710" s="224"/>
      <c r="X2710" s="224"/>
      <c r="Y2710" s="224"/>
      <c r="Z2710" s="224"/>
      <c r="AA2710" s="224"/>
      <c r="AB2710" s="224"/>
      <c r="AC2710" s="224"/>
      <c r="AD2710" s="224"/>
      <c r="AE2710" s="224"/>
      <c r="AF2710" s="224"/>
      <c r="AG2710" s="224"/>
      <c r="AH2710" s="224"/>
      <c r="AI2710" s="224"/>
      <c r="AJ2710" s="224"/>
      <c r="AK2710" s="224"/>
      <c r="AL2710" s="224"/>
      <c r="AM2710" s="224"/>
      <c r="AN2710" s="224"/>
      <c r="AO2710" s="224"/>
      <c r="AP2710" s="224"/>
      <c r="AQ2710" s="224"/>
      <c r="AR2710" s="224"/>
      <c r="AS2710" s="224"/>
      <c r="AT2710" s="224"/>
      <c r="AU2710" s="224"/>
      <c r="AV2710" s="224"/>
      <c r="AW2710" s="224"/>
      <c r="AX2710" s="224"/>
      <c r="AY2710" s="224"/>
      <c r="AZ2710" s="224"/>
      <c r="BA2710" s="224"/>
      <c r="BB2710" s="224"/>
      <c r="BC2710" s="224"/>
      <c r="BD2710" s="224"/>
      <c r="BE2710" s="224"/>
      <c r="BF2710" s="224"/>
      <c r="BG2710" s="224"/>
      <c r="BH2710" s="224"/>
      <c r="BI2710" s="224"/>
      <c r="BJ2710" s="224"/>
      <c r="BK2710" s="224"/>
      <c r="BL2710" s="224"/>
      <c r="BM2710" s="224"/>
      <c r="BN2710" s="224"/>
      <c r="BO2710" s="224"/>
      <c r="BP2710" s="224"/>
      <c r="BQ2710" s="224"/>
      <c r="BR2710" s="224"/>
      <c r="BS2710" s="224"/>
      <c r="BT2710" s="224"/>
      <c r="BU2710" s="224"/>
      <c r="BV2710" s="224"/>
      <c r="BW2710" s="224"/>
      <c r="BX2710" s="224"/>
      <c r="BY2710" s="224"/>
      <c r="BZ2710" s="224"/>
      <c r="CA2710" s="224"/>
      <c r="CB2710" s="224"/>
      <c r="CC2710" s="224"/>
      <c r="CD2710" s="224"/>
      <c r="CE2710" s="224"/>
      <c r="CF2710" s="224"/>
      <c r="CG2710" s="224"/>
      <c r="CH2710" s="224"/>
      <c r="CI2710" s="224"/>
      <c r="CJ2710" s="224"/>
      <c r="CK2710" s="224"/>
      <c r="CL2710" s="224"/>
      <c r="CM2710" s="224"/>
      <c r="CN2710" s="224"/>
      <c r="CO2710" s="224"/>
      <c r="CP2710" s="224"/>
      <c r="CQ2710" s="224"/>
      <c r="CR2710" s="224"/>
      <c r="CS2710" s="224"/>
      <c r="CT2710" s="224"/>
      <c r="CU2710" s="224"/>
      <c r="CV2710" s="224"/>
      <c r="CW2710" s="224"/>
      <c r="CX2710" s="224"/>
      <c r="CY2710" s="224"/>
      <c r="CZ2710" s="224"/>
      <c r="DA2710" s="224"/>
      <c r="DB2710" s="224"/>
      <c r="DC2710" s="224"/>
      <c r="DD2710" s="224"/>
      <c r="DE2710" s="224"/>
      <c r="DF2710" s="224"/>
      <c r="DG2710" s="224"/>
      <c r="DH2710" s="224"/>
      <c r="DI2710" s="224"/>
      <c r="DJ2710" s="224"/>
      <c r="DK2710" s="224"/>
      <c r="DL2710" s="224"/>
      <c r="DM2710" s="224"/>
      <c r="DN2710" s="224"/>
      <c r="DO2710" s="224"/>
      <c r="DP2710" s="224"/>
      <c r="DQ2710" s="224"/>
      <c r="DR2710" s="224"/>
      <c r="DS2710" s="224"/>
    </row>
    <row r="2711" spans="1:123" ht="24" customHeight="1" x14ac:dyDescent="0.25">
      <c r="A2711" s="278"/>
      <c r="B2711" s="100"/>
      <c r="C2711" s="137" t="s">
        <v>604</v>
      </c>
      <c r="D2711" s="101"/>
      <c r="E2711" s="102"/>
      <c r="F2711" s="103"/>
      <c r="G2711" s="279"/>
    </row>
    <row r="2712" spans="1:123" s="223" customFormat="1" ht="24" customHeight="1" x14ac:dyDescent="0.25">
      <c r="A2712" s="218" t="str">
        <f t="shared" ref="A2712:A2725" si="811">IFERROR(VLOOKUP(C2712,Tabla_Insumos,4,FALSE),"")</f>
        <v/>
      </c>
      <c r="B2712" s="216" t="str">
        <f>IFERROR(VLOOKUP(C2712,Tabla_Insumos,5,FALSE),"")</f>
        <v/>
      </c>
      <c r="C2712" s="217"/>
      <c r="D2712" s="218" t="str">
        <f t="shared" ref="D2712:D2725" si="812">IFERROR(VLOOKUP(C2712,Tabla_Insumos,2,FALSE),"")</f>
        <v/>
      </c>
      <c r="E2712" s="219"/>
      <c r="F2712" s="220">
        <f t="shared" ref="F2712:F2725" si="813">IFERROR(VLOOKUP(C2712,Tabla_Insumos,3,FALSE),0)</f>
        <v>0</v>
      </c>
      <c r="G2712" s="280">
        <f>ROUND(E2712*F2712,2)</f>
        <v>0</v>
      </c>
    </row>
    <row r="2713" spans="1:123" s="223" customFormat="1" ht="24" customHeight="1" x14ac:dyDescent="0.25">
      <c r="A2713" s="218" t="str">
        <f t="shared" si="811"/>
        <v/>
      </c>
      <c r="B2713" s="216" t="str">
        <f t="shared" ref="B2713:B2725" si="814">IFERROR(VLOOKUP(C2713,Tabla_Insumos,5,FALSE),"")</f>
        <v/>
      </c>
      <c r="C2713" s="217"/>
      <c r="D2713" s="218" t="str">
        <f t="shared" si="812"/>
        <v/>
      </c>
      <c r="E2713" s="219"/>
      <c r="F2713" s="220">
        <f t="shared" si="813"/>
        <v>0</v>
      </c>
      <c r="G2713" s="280">
        <f t="shared" ref="G2713:G2725" si="815">ROUND(E2713*F2713,2)</f>
        <v>0</v>
      </c>
    </row>
    <row r="2714" spans="1:123" s="223" customFormat="1" ht="24" customHeight="1" x14ac:dyDescent="0.25">
      <c r="A2714" s="218" t="str">
        <f t="shared" si="811"/>
        <v/>
      </c>
      <c r="B2714" s="216" t="str">
        <f t="shared" si="814"/>
        <v/>
      </c>
      <c r="C2714" s="217"/>
      <c r="D2714" s="218" t="str">
        <f t="shared" si="812"/>
        <v/>
      </c>
      <c r="E2714" s="219"/>
      <c r="F2714" s="220">
        <f t="shared" si="813"/>
        <v>0</v>
      </c>
      <c r="G2714" s="280">
        <f t="shared" si="815"/>
        <v>0</v>
      </c>
    </row>
    <row r="2715" spans="1:123" s="223" customFormat="1" ht="24" customHeight="1" x14ac:dyDescent="0.25">
      <c r="A2715" s="218" t="str">
        <f t="shared" si="811"/>
        <v/>
      </c>
      <c r="B2715" s="216" t="str">
        <f t="shared" si="814"/>
        <v/>
      </c>
      <c r="C2715" s="217"/>
      <c r="D2715" s="218" t="str">
        <f t="shared" si="812"/>
        <v/>
      </c>
      <c r="E2715" s="219"/>
      <c r="F2715" s="220">
        <f t="shared" si="813"/>
        <v>0</v>
      </c>
      <c r="G2715" s="280">
        <f t="shared" si="815"/>
        <v>0</v>
      </c>
    </row>
    <row r="2716" spans="1:123" s="223" customFormat="1" ht="24" customHeight="1" x14ac:dyDescent="0.25">
      <c r="A2716" s="218" t="str">
        <f t="shared" si="811"/>
        <v/>
      </c>
      <c r="B2716" s="216" t="str">
        <f t="shared" si="814"/>
        <v/>
      </c>
      <c r="C2716" s="217"/>
      <c r="D2716" s="218" t="str">
        <f t="shared" si="812"/>
        <v/>
      </c>
      <c r="E2716" s="219"/>
      <c r="F2716" s="220">
        <f t="shared" si="813"/>
        <v>0</v>
      </c>
      <c r="G2716" s="280">
        <f t="shared" si="815"/>
        <v>0</v>
      </c>
    </row>
    <row r="2717" spans="1:123" s="223" customFormat="1" ht="24" customHeight="1" x14ac:dyDescent="0.25">
      <c r="A2717" s="218" t="str">
        <f t="shared" si="811"/>
        <v/>
      </c>
      <c r="B2717" s="216" t="str">
        <f t="shared" si="814"/>
        <v/>
      </c>
      <c r="C2717" s="217"/>
      <c r="D2717" s="218" t="str">
        <f t="shared" si="812"/>
        <v/>
      </c>
      <c r="E2717" s="219"/>
      <c r="F2717" s="220">
        <f t="shared" si="813"/>
        <v>0</v>
      </c>
      <c r="G2717" s="280">
        <f t="shared" si="815"/>
        <v>0</v>
      </c>
    </row>
    <row r="2718" spans="1:123" s="223" customFormat="1" ht="24" customHeight="1" x14ac:dyDescent="0.25">
      <c r="A2718" s="218" t="str">
        <f t="shared" si="811"/>
        <v/>
      </c>
      <c r="B2718" s="216" t="str">
        <f t="shared" si="814"/>
        <v/>
      </c>
      <c r="C2718" s="217"/>
      <c r="D2718" s="218" t="str">
        <f t="shared" si="812"/>
        <v/>
      </c>
      <c r="E2718" s="219"/>
      <c r="F2718" s="220">
        <f t="shared" si="813"/>
        <v>0</v>
      </c>
      <c r="G2718" s="280">
        <f t="shared" si="815"/>
        <v>0</v>
      </c>
    </row>
    <row r="2719" spans="1:123" s="223" customFormat="1" ht="24" customHeight="1" x14ac:dyDescent="0.25">
      <c r="A2719" s="218" t="str">
        <f t="shared" si="811"/>
        <v/>
      </c>
      <c r="B2719" s="216" t="str">
        <f t="shared" si="814"/>
        <v/>
      </c>
      <c r="C2719" s="217"/>
      <c r="D2719" s="218" t="str">
        <f t="shared" si="812"/>
        <v/>
      </c>
      <c r="E2719" s="219"/>
      <c r="F2719" s="220">
        <f t="shared" si="813"/>
        <v>0</v>
      </c>
      <c r="G2719" s="280">
        <f t="shared" si="815"/>
        <v>0</v>
      </c>
    </row>
    <row r="2720" spans="1:123" s="223" customFormat="1" ht="24" customHeight="1" x14ac:dyDescent="0.25">
      <c r="A2720" s="218" t="str">
        <f t="shared" si="811"/>
        <v/>
      </c>
      <c r="B2720" s="216" t="str">
        <f t="shared" si="814"/>
        <v/>
      </c>
      <c r="C2720" s="217"/>
      <c r="D2720" s="218" t="str">
        <f t="shared" si="812"/>
        <v/>
      </c>
      <c r="E2720" s="219"/>
      <c r="F2720" s="220">
        <f t="shared" si="813"/>
        <v>0</v>
      </c>
      <c r="G2720" s="280">
        <f t="shared" si="815"/>
        <v>0</v>
      </c>
    </row>
    <row r="2721" spans="1:7" s="223" customFormat="1" ht="24" customHeight="1" x14ac:dyDescent="0.25">
      <c r="A2721" s="218" t="str">
        <f t="shared" si="811"/>
        <v/>
      </c>
      <c r="B2721" s="216" t="str">
        <f t="shared" si="814"/>
        <v/>
      </c>
      <c r="C2721" s="217"/>
      <c r="D2721" s="218" t="str">
        <f t="shared" si="812"/>
        <v/>
      </c>
      <c r="E2721" s="219"/>
      <c r="F2721" s="220">
        <f t="shared" si="813"/>
        <v>0</v>
      </c>
      <c r="G2721" s="280">
        <f t="shared" si="815"/>
        <v>0</v>
      </c>
    </row>
    <row r="2722" spans="1:7" s="223" customFormat="1" ht="24" customHeight="1" x14ac:dyDescent="0.25">
      <c r="A2722" s="218" t="str">
        <f t="shared" si="811"/>
        <v/>
      </c>
      <c r="B2722" s="216" t="str">
        <f t="shared" si="814"/>
        <v/>
      </c>
      <c r="C2722" s="217"/>
      <c r="D2722" s="218" t="str">
        <f t="shared" si="812"/>
        <v/>
      </c>
      <c r="E2722" s="219"/>
      <c r="F2722" s="220">
        <f t="shared" si="813"/>
        <v>0</v>
      </c>
      <c r="G2722" s="280">
        <f t="shared" si="815"/>
        <v>0</v>
      </c>
    </row>
    <row r="2723" spans="1:7" s="223" customFormat="1" ht="24" customHeight="1" x14ac:dyDescent="0.25">
      <c r="A2723" s="218" t="str">
        <f t="shared" si="811"/>
        <v/>
      </c>
      <c r="B2723" s="216" t="str">
        <f t="shared" si="814"/>
        <v/>
      </c>
      <c r="C2723" s="217"/>
      <c r="D2723" s="218" t="str">
        <f t="shared" si="812"/>
        <v/>
      </c>
      <c r="E2723" s="219"/>
      <c r="F2723" s="220">
        <f t="shared" si="813"/>
        <v>0</v>
      </c>
      <c r="G2723" s="280">
        <f t="shared" si="815"/>
        <v>0</v>
      </c>
    </row>
    <row r="2724" spans="1:7" s="223" customFormat="1" ht="24" customHeight="1" x14ac:dyDescent="0.25">
      <c r="A2724" s="218" t="str">
        <f t="shared" si="811"/>
        <v/>
      </c>
      <c r="B2724" s="216" t="str">
        <f t="shared" si="814"/>
        <v/>
      </c>
      <c r="C2724" s="217"/>
      <c r="D2724" s="218" t="str">
        <f t="shared" si="812"/>
        <v/>
      </c>
      <c r="E2724" s="219"/>
      <c r="F2724" s="220">
        <f t="shared" si="813"/>
        <v>0</v>
      </c>
      <c r="G2724" s="280">
        <f t="shared" si="815"/>
        <v>0</v>
      </c>
    </row>
    <row r="2725" spans="1:7" s="223" customFormat="1" ht="24" customHeight="1" x14ac:dyDescent="0.25">
      <c r="A2725" s="218" t="str">
        <f t="shared" si="811"/>
        <v/>
      </c>
      <c r="B2725" s="216" t="str">
        <f t="shared" si="814"/>
        <v/>
      </c>
      <c r="C2725" s="217"/>
      <c r="D2725" s="218" t="str">
        <f t="shared" si="812"/>
        <v/>
      </c>
      <c r="E2725" s="219"/>
      <c r="F2725" s="221">
        <f t="shared" si="813"/>
        <v>0</v>
      </c>
      <c r="G2725" s="280">
        <f t="shared" si="815"/>
        <v>0</v>
      </c>
    </row>
    <row r="2726" spans="1:7" ht="24" customHeight="1" x14ac:dyDescent="0.25">
      <c r="A2726" s="281"/>
      <c r="D2726" s="94"/>
      <c r="E2726" s="95"/>
      <c r="F2726" s="267" t="s">
        <v>31</v>
      </c>
      <c r="G2726" s="282">
        <f>SUBTOTAL(9,G2712:G2725)</f>
        <v>0</v>
      </c>
    </row>
    <row r="2727" spans="1:7" ht="24" customHeight="1" x14ac:dyDescent="0.25">
      <c r="A2727" s="281"/>
      <c r="C2727" s="104" t="s">
        <v>605</v>
      </c>
      <c r="D2727" s="94"/>
      <c r="E2727" s="95"/>
      <c r="G2727" s="283"/>
    </row>
    <row r="2728" spans="1:7" s="223" customFormat="1" ht="24" customHeight="1" x14ac:dyDescent="0.25">
      <c r="A2728" s="218" t="str">
        <f t="shared" ref="A2728:A2735" si="816">IFERROR(VLOOKUP(C2728,Tabla_Insumos,4,FALSE),"")</f>
        <v/>
      </c>
      <c r="B2728" s="216">
        <f t="shared" ref="B2728:B2735" si="817">IFERROR(VLOOKUP(A2728,Tabla_Indices,5,FALSE),"")</f>
        <v>0</v>
      </c>
      <c r="C2728" s="217"/>
      <c r="D2728" s="218" t="str">
        <f t="shared" ref="D2728:D2735" si="818">IFERROR(VLOOKUP(C2728,Tabla_Insumos,2,FALSE),"")</f>
        <v/>
      </c>
      <c r="E2728" s="219"/>
      <c r="F2728" s="222">
        <f t="shared" ref="F2728:F2735" si="819">IFERROR(VLOOKUP(C2728,Tabla_Insumos,3,FALSE),0)</f>
        <v>0</v>
      </c>
      <c r="G2728" s="280">
        <f>ROUND(E2728*F2728,2)</f>
        <v>0</v>
      </c>
    </row>
    <row r="2729" spans="1:7" s="223" customFormat="1" ht="24" customHeight="1" x14ac:dyDescent="0.25">
      <c r="A2729" s="218" t="str">
        <f t="shared" si="816"/>
        <v/>
      </c>
      <c r="B2729" s="216">
        <f t="shared" si="817"/>
        <v>0</v>
      </c>
      <c r="C2729" s="217"/>
      <c r="D2729" s="218" t="str">
        <f t="shared" si="818"/>
        <v/>
      </c>
      <c r="E2729" s="219"/>
      <c r="F2729" s="222">
        <f t="shared" si="819"/>
        <v>0</v>
      </c>
      <c r="G2729" s="280">
        <f>ROUND(E2729*F2729,2)</f>
        <v>0</v>
      </c>
    </row>
    <row r="2730" spans="1:7" s="223" customFormat="1" ht="24" customHeight="1" x14ac:dyDescent="0.25">
      <c r="A2730" s="218" t="str">
        <f t="shared" si="816"/>
        <v/>
      </c>
      <c r="B2730" s="216">
        <f t="shared" si="817"/>
        <v>0</v>
      </c>
      <c r="C2730" s="217"/>
      <c r="D2730" s="218" t="str">
        <f t="shared" si="818"/>
        <v/>
      </c>
      <c r="E2730" s="219"/>
      <c r="F2730" s="222">
        <f t="shared" si="819"/>
        <v>0</v>
      </c>
      <c r="G2730" s="280">
        <f t="shared" ref="G2730:G2735" si="820">ROUND(E2730*F2730,2)</f>
        <v>0</v>
      </c>
    </row>
    <row r="2731" spans="1:7" s="223" customFormat="1" ht="24" customHeight="1" x14ac:dyDescent="0.25">
      <c r="A2731" s="218" t="str">
        <f t="shared" si="816"/>
        <v/>
      </c>
      <c r="B2731" s="216">
        <f t="shared" si="817"/>
        <v>0</v>
      </c>
      <c r="C2731" s="217"/>
      <c r="D2731" s="218" t="str">
        <f t="shared" si="818"/>
        <v/>
      </c>
      <c r="E2731" s="219"/>
      <c r="F2731" s="222">
        <f t="shared" si="819"/>
        <v>0</v>
      </c>
      <c r="G2731" s="280">
        <f t="shared" si="820"/>
        <v>0</v>
      </c>
    </row>
    <row r="2732" spans="1:7" s="223" customFormat="1" ht="24" customHeight="1" x14ac:dyDescent="0.25">
      <c r="A2732" s="218" t="str">
        <f t="shared" si="816"/>
        <v/>
      </c>
      <c r="B2732" s="216">
        <f t="shared" si="817"/>
        <v>0</v>
      </c>
      <c r="C2732" s="217"/>
      <c r="D2732" s="218" t="str">
        <f t="shared" si="818"/>
        <v/>
      </c>
      <c r="E2732" s="219"/>
      <c r="F2732" s="220">
        <f t="shared" si="819"/>
        <v>0</v>
      </c>
      <c r="G2732" s="280">
        <f t="shared" si="820"/>
        <v>0</v>
      </c>
    </row>
    <row r="2733" spans="1:7" s="223" customFormat="1" ht="24" customHeight="1" x14ac:dyDescent="0.25">
      <c r="A2733" s="218" t="str">
        <f t="shared" si="816"/>
        <v/>
      </c>
      <c r="B2733" s="216">
        <f t="shared" si="817"/>
        <v>0</v>
      </c>
      <c r="C2733" s="217"/>
      <c r="D2733" s="218" t="str">
        <f t="shared" si="818"/>
        <v/>
      </c>
      <c r="E2733" s="219"/>
      <c r="F2733" s="220">
        <f t="shared" si="819"/>
        <v>0</v>
      </c>
      <c r="G2733" s="280">
        <f t="shared" si="820"/>
        <v>0</v>
      </c>
    </row>
    <row r="2734" spans="1:7" s="223" customFormat="1" ht="24" customHeight="1" x14ac:dyDescent="0.25">
      <c r="A2734" s="218" t="str">
        <f t="shared" si="816"/>
        <v/>
      </c>
      <c r="B2734" s="216">
        <f t="shared" si="817"/>
        <v>0</v>
      </c>
      <c r="C2734" s="217"/>
      <c r="D2734" s="218" t="str">
        <f t="shared" si="818"/>
        <v/>
      </c>
      <c r="E2734" s="219"/>
      <c r="F2734" s="220">
        <f t="shared" si="819"/>
        <v>0</v>
      </c>
      <c r="G2734" s="280">
        <f t="shared" si="820"/>
        <v>0</v>
      </c>
    </row>
    <row r="2735" spans="1:7" s="223" customFormat="1" ht="24" customHeight="1" x14ac:dyDescent="0.25">
      <c r="A2735" s="218" t="str">
        <f t="shared" si="816"/>
        <v/>
      </c>
      <c r="B2735" s="216">
        <f t="shared" si="817"/>
        <v>0</v>
      </c>
      <c r="C2735" s="217"/>
      <c r="D2735" s="218" t="str">
        <f t="shared" si="818"/>
        <v/>
      </c>
      <c r="E2735" s="219"/>
      <c r="F2735" s="220">
        <f t="shared" si="819"/>
        <v>0</v>
      </c>
      <c r="G2735" s="280">
        <f t="shared" si="820"/>
        <v>0</v>
      </c>
    </row>
    <row r="2736" spans="1:7" ht="24" customHeight="1" x14ac:dyDescent="0.25">
      <c r="A2736" s="281"/>
      <c r="D2736" s="94"/>
      <c r="E2736" s="95"/>
      <c r="F2736" s="267" t="s">
        <v>32</v>
      </c>
      <c r="G2736" s="282">
        <f>SUBTOTAL(9,G2728:G2735)</f>
        <v>0</v>
      </c>
    </row>
    <row r="2737" spans="1:7" ht="24" customHeight="1" x14ac:dyDescent="0.25">
      <c r="A2737" s="281"/>
      <c r="C2737" s="104" t="s">
        <v>606</v>
      </c>
      <c r="D2737" s="94"/>
      <c r="E2737" s="95"/>
      <c r="G2737" s="283"/>
    </row>
    <row r="2738" spans="1:7" s="223" customFormat="1" ht="24" customHeight="1" x14ac:dyDescent="0.25">
      <c r="A2738" s="218" t="str">
        <f t="shared" ref="A2738:A2746" si="821">IFERROR(VLOOKUP(C2738,Tabla_Insumos,4,FALSE),"")</f>
        <v/>
      </c>
      <c r="B2738" s="216" t="str">
        <f t="shared" ref="B2738:B2746" si="822">IFERROR(VLOOKUP(C2738,Tabla_Insumos,5,FALSE),"")</f>
        <v/>
      </c>
      <c r="C2738" s="217"/>
      <c r="D2738" s="218" t="str">
        <f t="shared" ref="D2738:D2746" si="823">IFERROR(VLOOKUP(C2738,Tabla_Insumos,2,FALSE),"")</f>
        <v/>
      </c>
      <c r="E2738" s="219"/>
      <c r="F2738" s="220">
        <f t="shared" ref="F2738:F2746" si="824">IFERROR(VLOOKUP(C2738,Tabla_Insumos,3,FALSE),0)</f>
        <v>0</v>
      </c>
      <c r="G2738" s="280">
        <f t="shared" ref="G2738:G2746" si="825">ROUND(E2738*F2738,2)</f>
        <v>0</v>
      </c>
    </row>
    <row r="2739" spans="1:7" s="223" customFormat="1" ht="24" customHeight="1" x14ac:dyDescent="0.25">
      <c r="A2739" s="218" t="str">
        <f t="shared" si="821"/>
        <v/>
      </c>
      <c r="B2739" s="216" t="str">
        <f t="shared" si="822"/>
        <v/>
      </c>
      <c r="C2739" s="217"/>
      <c r="D2739" s="218" t="str">
        <f t="shared" si="823"/>
        <v/>
      </c>
      <c r="E2739" s="219"/>
      <c r="F2739" s="220">
        <f t="shared" si="824"/>
        <v>0</v>
      </c>
      <c r="G2739" s="280">
        <f t="shared" si="825"/>
        <v>0</v>
      </c>
    </row>
    <row r="2740" spans="1:7" s="223" customFormat="1" ht="24" customHeight="1" x14ac:dyDescent="0.25">
      <c r="A2740" s="218" t="str">
        <f t="shared" si="821"/>
        <v/>
      </c>
      <c r="B2740" s="216" t="str">
        <f t="shared" si="822"/>
        <v/>
      </c>
      <c r="C2740" s="217"/>
      <c r="D2740" s="218" t="str">
        <f t="shared" si="823"/>
        <v/>
      </c>
      <c r="E2740" s="219"/>
      <c r="F2740" s="220">
        <f t="shared" si="824"/>
        <v>0</v>
      </c>
      <c r="G2740" s="280">
        <f t="shared" si="825"/>
        <v>0</v>
      </c>
    </row>
    <row r="2741" spans="1:7" s="223" customFormat="1" ht="24" customHeight="1" x14ac:dyDescent="0.25">
      <c r="A2741" s="218" t="str">
        <f t="shared" si="821"/>
        <v/>
      </c>
      <c r="B2741" s="216" t="str">
        <f t="shared" si="822"/>
        <v/>
      </c>
      <c r="C2741" s="217"/>
      <c r="D2741" s="218" t="str">
        <f t="shared" si="823"/>
        <v/>
      </c>
      <c r="E2741" s="219"/>
      <c r="F2741" s="220">
        <f t="shared" si="824"/>
        <v>0</v>
      </c>
      <c r="G2741" s="280">
        <f t="shared" si="825"/>
        <v>0</v>
      </c>
    </row>
    <row r="2742" spans="1:7" s="223" customFormat="1" ht="24" customHeight="1" x14ac:dyDescent="0.25">
      <c r="A2742" s="218" t="str">
        <f t="shared" si="821"/>
        <v/>
      </c>
      <c r="B2742" s="216" t="str">
        <f t="shared" si="822"/>
        <v/>
      </c>
      <c r="C2742" s="217"/>
      <c r="D2742" s="218" t="str">
        <f t="shared" si="823"/>
        <v/>
      </c>
      <c r="E2742" s="219"/>
      <c r="F2742" s="220">
        <f t="shared" si="824"/>
        <v>0</v>
      </c>
      <c r="G2742" s="280">
        <f t="shared" si="825"/>
        <v>0</v>
      </c>
    </row>
    <row r="2743" spans="1:7" s="223" customFormat="1" ht="24" customHeight="1" x14ac:dyDescent="0.25">
      <c r="A2743" s="218" t="str">
        <f t="shared" si="821"/>
        <v/>
      </c>
      <c r="B2743" s="216" t="str">
        <f t="shared" si="822"/>
        <v/>
      </c>
      <c r="C2743" s="217"/>
      <c r="D2743" s="218" t="str">
        <f t="shared" si="823"/>
        <v/>
      </c>
      <c r="E2743" s="219"/>
      <c r="F2743" s="220">
        <f t="shared" si="824"/>
        <v>0</v>
      </c>
      <c r="G2743" s="280">
        <f t="shared" si="825"/>
        <v>0</v>
      </c>
    </row>
    <row r="2744" spans="1:7" s="223" customFormat="1" ht="24" customHeight="1" x14ac:dyDescent="0.25">
      <c r="A2744" s="218" t="str">
        <f t="shared" si="821"/>
        <v/>
      </c>
      <c r="B2744" s="216" t="str">
        <f t="shared" si="822"/>
        <v/>
      </c>
      <c r="C2744" s="217"/>
      <c r="D2744" s="218" t="str">
        <f t="shared" si="823"/>
        <v/>
      </c>
      <c r="E2744" s="219"/>
      <c r="F2744" s="220">
        <f t="shared" si="824"/>
        <v>0</v>
      </c>
      <c r="G2744" s="280">
        <f t="shared" si="825"/>
        <v>0</v>
      </c>
    </row>
    <row r="2745" spans="1:7" s="223" customFormat="1" ht="24" customHeight="1" x14ac:dyDescent="0.25">
      <c r="A2745" s="218" t="str">
        <f t="shared" si="821"/>
        <v/>
      </c>
      <c r="B2745" s="216" t="str">
        <f t="shared" si="822"/>
        <v/>
      </c>
      <c r="C2745" s="217"/>
      <c r="D2745" s="218" t="str">
        <f t="shared" si="823"/>
        <v/>
      </c>
      <c r="E2745" s="219"/>
      <c r="F2745" s="220">
        <f t="shared" si="824"/>
        <v>0</v>
      </c>
      <c r="G2745" s="280">
        <f t="shared" si="825"/>
        <v>0</v>
      </c>
    </row>
    <row r="2746" spans="1:7" s="223" customFormat="1" ht="24" customHeight="1" x14ac:dyDescent="0.25">
      <c r="A2746" s="218" t="str">
        <f t="shared" si="821"/>
        <v/>
      </c>
      <c r="B2746" s="216" t="str">
        <f t="shared" si="822"/>
        <v/>
      </c>
      <c r="C2746" s="217"/>
      <c r="D2746" s="218" t="str">
        <f t="shared" si="823"/>
        <v/>
      </c>
      <c r="E2746" s="219"/>
      <c r="F2746" s="220">
        <f t="shared" si="824"/>
        <v>0</v>
      </c>
      <c r="G2746" s="280">
        <f t="shared" si="825"/>
        <v>0</v>
      </c>
    </row>
    <row r="2747" spans="1:7" ht="24" customHeight="1" x14ac:dyDescent="0.25">
      <c r="A2747" s="284"/>
      <c r="B2747" s="94"/>
      <c r="D2747" s="94"/>
      <c r="E2747" s="95"/>
      <c r="F2747" s="267" t="s">
        <v>33</v>
      </c>
      <c r="G2747" s="282">
        <f>SUBTOTAL(9,G2738:G2746)</f>
        <v>0</v>
      </c>
    </row>
    <row r="2748" spans="1:7" ht="24" customHeight="1" x14ac:dyDescent="0.25">
      <c r="A2748" s="285"/>
      <c r="B2748" s="94"/>
      <c r="D2748" s="94"/>
      <c r="E2748" s="95"/>
      <c r="G2748" s="283"/>
    </row>
    <row r="2749" spans="1:7" ht="24" customHeight="1" x14ac:dyDescent="0.25">
      <c r="A2749" s="286" t="str">
        <f>B2707</f>
        <v>13.1.1</v>
      </c>
      <c r="B2749" s="287" t="str">
        <f>C2707</f>
        <v>Matafuegos, carteles de señalización</v>
      </c>
      <c r="C2749" s="101"/>
      <c r="D2749" s="101" t="s">
        <v>34</v>
      </c>
      <c r="E2749" s="102"/>
      <c r="F2749" s="289" t="s">
        <v>35</v>
      </c>
      <c r="G2749" s="288">
        <f>SUBTOTAL(9,G2712:G2748)</f>
        <v>0</v>
      </c>
    </row>
    <row r="2750" spans="1:7" ht="24" customHeight="1" x14ac:dyDescent="0.25">
      <c r="A2750" s="268" t="s">
        <v>37</v>
      </c>
      <c r="B2750" s="269"/>
      <c r="C2750" s="269"/>
      <c r="D2750" s="269"/>
      <c r="E2750" s="269"/>
      <c r="F2750" s="269"/>
      <c r="G2750" s="270"/>
    </row>
    <row r="2751" spans="1:7" ht="24" customHeight="1" x14ac:dyDescent="0.25">
      <c r="A2751" s="271" t="s">
        <v>602</v>
      </c>
      <c r="B2751" s="90" t="str">
        <f>Comitente</f>
        <v>SUBSECRETARIA DE ARQUITECTURA</v>
      </c>
      <c r="C2751" s="86"/>
      <c r="D2751" s="91"/>
      <c r="E2751" s="91"/>
      <c r="F2751" s="92"/>
      <c r="G2751" s="272"/>
    </row>
    <row r="2752" spans="1:7" ht="24" customHeight="1" x14ac:dyDescent="0.25">
      <c r="A2752" s="271" t="s">
        <v>603</v>
      </c>
      <c r="B2752" s="90">
        <f>Contratista</f>
        <v>0</v>
      </c>
      <c r="C2752" s="87"/>
      <c r="D2752" s="87"/>
      <c r="E2752" s="87"/>
      <c r="F2752" s="93"/>
      <c r="G2752" s="273"/>
    </row>
    <row r="2753" spans="1:123" ht="24" customHeight="1" x14ac:dyDescent="0.25">
      <c r="A2753" s="271" t="s">
        <v>24</v>
      </c>
      <c r="B2753" s="90" t="str">
        <f>Obra</f>
        <v>PERFORACION DE POZO DE AGUA Y CONST. DE SALA DE BOMBA ESC. AGROIND. 25 DE MAYO</v>
      </c>
      <c r="C2753" s="87"/>
      <c r="D2753" s="87"/>
      <c r="E2753" s="87"/>
      <c r="F2753" s="93" t="s">
        <v>38</v>
      </c>
      <c r="G2753" s="274">
        <f>Fecha_Base</f>
        <v>0</v>
      </c>
    </row>
    <row r="2754" spans="1:123" ht="24" customHeight="1" x14ac:dyDescent="0.25">
      <c r="A2754" s="275" t="s">
        <v>601</v>
      </c>
      <c r="B2754" s="88" t="str">
        <f>Ubicación</f>
        <v>Calle San Martin s/n - 25 de Mayo</v>
      </c>
      <c r="C2754" s="88"/>
      <c r="D2754" s="94"/>
      <c r="E2754" s="95"/>
      <c r="G2754" s="276"/>
    </row>
    <row r="2755" spans="1:123" ht="24" customHeight="1" x14ac:dyDescent="0.25">
      <c r="A2755" s="275" t="s">
        <v>39</v>
      </c>
      <c r="B2755" s="97">
        <f>IFERROR(VALUE(LEFT(B2756,FIND(".",B2756)-1)),"")</f>
        <v>14</v>
      </c>
      <c r="C2755" s="89" t="str">
        <f>IFERROR(VLOOKUP(B2755,Tabla_CyP,2,FALSE),"")</f>
        <v/>
      </c>
      <c r="E2755" s="95"/>
      <c r="G2755" s="276"/>
    </row>
    <row r="2756" spans="1:123" ht="24" customHeight="1" x14ac:dyDescent="0.25">
      <c r="A2756" s="275" t="s">
        <v>25</v>
      </c>
      <c r="B2756" s="98" t="str">
        <f>IFERROR(VLOOKUP(COUNTIF($A$1:A2756,"ANALISIS DE PRECIOS"),Tabla_NumeroItem,2,FALSE),"")</f>
        <v>14.1</v>
      </c>
      <c r="C2756" s="89" t="str">
        <f>IFERROR(VLOOKUP(B2756,Tabla_CyP,2,FALSE),"")</f>
        <v>Pintura al látex en muros interiores</v>
      </c>
      <c r="D2756" s="94"/>
      <c r="E2756" s="95"/>
      <c r="F2756" s="93" t="s">
        <v>26</v>
      </c>
      <c r="G2756" s="277" t="str">
        <f>IFERROR(VLOOKUP(B2756,Tabla_CyP,4,FALSE),"")</f>
        <v>m2</v>
      </c>
    </row>
    <row r="2757" spans="1:123" ht="24" customHeight="1" x14ac:dyDescent="0.25">
      <c r="A2757" s="275"/>
      <c r="B2757" s="88"/>
      <c r="D2757" s="94"/>
      <c r="E2757" s="95"/>
      <c r="G2757" s="276"/>
    </row>
    <row r="2758" spans="1:123" ht="24" customHeight="1" x14ac:dyDescent="0.25">
      <c r="A2758" s="338" t="s">
        <v>507</v>
      </c>
      <c r="B2758" s="339"/>
      <c r="C2758" s="340" t="s">
        <v>0</v>
      </c>
      <c r="D2758" s="340" t="s">
        <v>27</v>
      </c>
      <c r="E2758" s="342" t="s">
        <v>28</v>
      </c>
      <c r="F2758" s="344" t="s">
        <v>29</v>
      </c>
      <c r="G2758" s="344" t="s">
        <v>30</v>
      </c>
    </row>
    <row r="2759" spans="1:123" s="94" customFormat="1" ht="24" customHeight="1" x14ac:dyDescent="0.25">
      <c r="A2759" s="99" t="s">
        <v>508</v>
      </c>
      <c r="B2759" s="99" t="s">
        <v>509</v>
      </c>
      <c r="C2759" s="341"/>
      <c r="D2759" s="341"/>
      <c r="E2759" s="343"/>
      <c r="F2759" s="345"/>
      <c r="G2759" s="345"/>
      <c r="H2759" s="224"/>
      <c r="I2759" s="224"/>
      <c r="J2759" s="224"/>
      <c r="K2759" s="224"/>
      <c r="L2759" s="224"/>
      <c r="M2759" s="224"/>
      <c r="N2759" s="224"/>
      <c r="O2759" s="224"/>
      <c r="P2759" s="224"/>
      <c r="Q2759" s="224"/>
      <c r="R2759" s="224"/>
      <c r="S2759" s="224"/>
      <c r="T2759" s="224"/>
      <c r="U2759" s="224"/>
      <c r="V2759" s="224"/>
      <c r="W2759" s="224"/>
      <c r="X2759" s="224"/>
      <c r="Y2759" s="224"/>
      <c r="Z2759" s="224"/>
      <c r="AA2759" s="224"/>
      <c r="AB2759" s="224"/>
      <c r="AC2759" s="224"/>
      <c r="AD2759" s="224"/>
      <c r="AE2759" s="224"/>
      <c r="AF2759" s="224"/>
      <c r="AG2759" s="224"/>
      <c r="AH2759" s="224"/>
      <c r="AI2759" s="224"/>
      <c r="AJ2759" s="224"/>
      <c r="AK2759" s="224"/>
      <c r="AL2759" s="224"/>
      <c r="AM2759" s="224"/>
      <c r="AN2759" s="224"/>
      <c r="AO2759" s="224"/>
      <c r="AP2759" s="224"/>
      <c r="AQ2759" s="224"/>
      <c r="AR2759" s="224"/>
      <c r="AS2759" s="224"/>
      <c r="AT2759" s="224"/>
      <c r="AU2759" s="224"/>
      <c r="AV2759" s="224"/>
      <c r="AW2759" s="224"/>
      <c r="AX2759" s="224"/>
      <c r="AY2759" s="224"/>
      <c r="AZ2759" s="224"/>
      <c r="BA2759" s="224"/>
      <c r="BB2759" s="224"/>
      <c r="BC2759" s="224"/>
      <c r="BD2759" s="224"/>
      <c r="BE2759" s="224"/>
      <c r="BF2759" s="224"/>
      <c r="BG2759" s="224"/>
      <c r="BH2759" s="224"/>
      <c r="BI2759" s="224"/>
      <c r="BJ2759" s="224"/>
      <c r="BK2759" s="224"/>
      <c r="BL2759" s="224"/>
      <c r="BM2759" s="224"/>
      <c r="BN2759" s="224"/>
      <c r="BO2759" s="224"/>
      <c r="BP2759" s="224"/>
      <c r="BQ2759" s="224"/>
      <c r="BR2759" s="224"/>
      <c r="BS2759" s="224"/>
      <c r="BT2759" s="224"/>
      <c r="BU2759" s="224"/>
      <c r="BV2759" s="224"/>
      <c r="BW2759" s="224"/>
      <c r="BX2759" s="224"/>
      <c r="BY2759" s="224"/>
      <c r="BZ2759" s="224"/>
      <c r="CA2759" s="224"/>
      <c r="CB2759" s="224"/>
      <c r="CC2759" s="224"/>
      <c r="CD2759" s="224"/>
      <c r="CE2759" s="224"/>
      <c r="CF2759" s="224"/>
      <c r="CG2759" s="224"/>
      <c r="CH2759" s="224"/>
      <c r="CI2759" s="224"/>
      <c r="CJ2759" s="224"/>
      <c r="CK2759" s="224"/>
      <c r="CL2759" s="224"/>
      <c r="CM2759" s="224"/>
      <c r="CN2759" s="224"/>
      <c r="CO2759" s="224"/>
      <c r="CP2759" s="224"/>
      <c r="CQ2759" s="224"/>
      <c r="CR2759" s="224"/>
      <c r="CS2759" s="224"/>
      <c r="CT2759" s="224"/>
      <c r="CU2759" s="224"/>
      <c r="CV2759" s="224"/>
      <c r="CW2759" s="224"/>
      <c r="CX2759" s="224"/>
      <c r="CY2759" s="224"/>
      <c r="CZ2759" s="224"/>
      <c r="DA2759" s="224"/>
      <c r="DB2759" s="224"/>
      <c r="DC2759" s="224"/>
      <c r="DD2759" s="224"/>
      <c r="DE2759" s="224"/>
      <c r="DF2759" s="224"/>
      <c r="DG2759" s="224"/>
      <c r="DH2759" s="224"/>
      <c r="DI2759" s="224"/>
      <c r="DJ2759" s="224"/>
      <c r="DK2759" s="224"/>
      <c r="DL2759" s="224"/>
      <c r="DM2759" s="224"/>
      <c r="DN2759" s="224"/>
      <c r="DO2759" s="224"/>
      <c r="DP2759" s="224"/>
      <c r="DQ2759" s="224"/>
      <c r="DR2759" s="224"/>
      <c r="DS2759" s="224"/>
    </row>
    <row r="2760" spans="1:123" ht="24" customHeight="1" x14ac:dyDescent="0.25">
      <c r="A2760" s="278"/>
      <c r="B2760" s="100"/>
      <c r="C2760" s="137" t="s">
        <v>604</v>
      </c>
      <c r="D2760" s="101"/>
      <c r="E2760" s="102"/>
      <c r="F2760" s="103"/>
      <c r="G2760" s="279"/>
    </row>
    <row r="2761" spans="1:123" s="223" customFormat="1" ht="24" customHeight="1" x14ac:dyDescent="0.25">
      <c r="A2761" s="218" t="str">
        <f t="shared" ref="A2761:A2774" si="826">IFERROR(VLOOKUP(C2761,Tabla_Insumos,4,FALSE),"")</f>
        <v/>
      </c>
      <c r="B2761" s="216" t="str">
        <f>IFERROR(VLOOKUP(C2761,Tabla_Insumos,5,FALSE),"")</f>
        <v/>
      </c>
      <c r="C2761" s="217"/>
      <c r="D2761" s="218" t="str">
        <f t="shared" ref="D2761:D2774" si="827">IFERROR(VLOOKUP(C2761,Tabla_Insumos,2,FALSE),"")</f>
        <v/>
      </c>
      <c r="E2761" s="219"/>
      <c r="F2761" s="220">
        <f t="shared" ref="F2761:F2774" si="828">IFERROR(VLOOKUP(C2761,Tabla_Insumos,3,FALSE),0)</f>
        <v>0</v>
      </c>
      <c r="G2761" s="280">
        <f>ROUND(E2761*F2761,2)</f>
        <v>0</v>
      </c>
    </row>
    <row r="2762" spans="1:123" s="223" customFormat="1" ht="24" customHeight="1" x14ac:dyDescent="0.25">
      <c r="A2762" s="218" t="str">
        <f t="shared" si="826"/>
        <v/>
      </c>
      <c r="B2762" s="216" t="str">
        <f t="shared" ref="B2762:B2774" si="829">IFERROR(VLOOKUP(C2762,Tabla_Insumos,5,FALSE),"")</f>
        <v/>
      </c>
      <c r="C2762" s="217"/>
      <c r="D2762" s="218" t="str">
        <f t="shared" si="827"/>
        <v/>
      </c>
      <c r="E2762" s="219"/>
      <c r="F2762" s="220">
        <f t="shared" si="828"/>
        <v>0</v>
      </c>
      <c r="G2762" s="280">
        <f t="shared" ref="G2762:G2774" si="830">ROUND(E2762*F2762,2)</f>
        <v>0</v>
      </c>
    </row>
    <row r="2763" spans="1:123" s="223" customFormat="1" ht="24" customHeight="1" x14ac:dyDescent="0.25">
      <c r="A2763" s="218" t="str">
        <f t="shared" si="826"/>
        <v/>
      </c>
      <c r="B2763" s="216" t="str">
        <f t="shared" si="829"/>
        <v/>
      </c>
      <c r="C2763" s="217"/>
      <c r="D2763" s="218" t="str">
        <f t="shared" si="827"/>
        <v/>
      </c>
      <c r="E2763" s="219"/>
      <c r="F2763" s="220">
        <f t="shared" si="828"/>
        <v>0</v>
      </c>
      <c r="G2763" s="280">
        <f t="shared" si="830"/>
        <v>0</v>
      </c>
    </row>
    <row r="2764" spans="1:123" s="223" customFormat="1" ht="24" customHeight="1" x14ac:dyDescent="0.25">
      <c r="A2764" s="218" t="str">
        <f t="shared" si="826"/>
        <v/>
      </c>
      <c r="B2764" s="216" t="str">
        <f t="shared" si="829"/>
        <v/>
      </c>
      <c r="C2764" s="217"/>
      <c r="D2764" s="218" t="str">
        <f t="shared" si="827"/>
        <v/>
      </c>
      <c r="E2764" s="219"/>
      <c r="F2764" s="220">
        <f t="shared" si="828"/>
        <v>0</v>
      </c>
      <c r="G2764" s="280">
        <f t="shared" si="830"/>
        <v>0</v>
      </c>
    </row>
    <row r="2765" spans="1:123" s="223" customFormat="1" ht="24" customHeight="1" x14ac:dyDescent="0.25">
      <c r="A2765" s="218" t="str">
        <f t="shared" si="826"/>
        <v/>
      </c>
      <c r="B2765" s="216" t="str">
        <f t="shared" si="829"/>
        <v/>
      </c>
      <c r="C2765" s="217"/>
      <c r="D2765" s="218" t="str">
        <f t="shared" si="827"/>
        <v/>
      </c>
      <c r="E2765" s="219"/>
      <c r="F2765" s="220">
        <f t="shared" si="828"/>
        <v>0</v>
      </c>
      <c r="G2765" s="280">
        <f t="shared" si="830"/>
        <v>0</v>
      </c>
    </row>
    <row r="2766" spans="1:123" s="223" customFormat="1" ht="24" customHeight="1" x14ac:dyDescent="0.25">
      <c r="A2766" s="218" t="str">
        <f t="shared" si="826"/>
        <v/>
      </c>
      <c r="B2766" s="216" t="str">
        <f t="shared" si="829"/>
        <v/>
      </c>
      <c r="C2766" s="217"/>
      <c r="D2766" s="218" t="str">
        <f t="shared" si="827"/>
        <v/>
      </c>
      <c r="E2766" s="219"/>
      <c r="F2766" s="220">
        <f t="shared" si="828"/>
        <v>0</v>
      </c>
      <c r="G2766" s="280">
        <f t="shared" si="830"/>
        <v>0</v>
      </c>
    </row>
    <row r="2767" spans="1:123" s="223" customFormat="1" ht="24" customHeight="1" x14ac:dyDescent="0.25">
      <c r="A2767" s="218" t="str">
        <f t="shared" si="826"/>
        <v/>
      </c>
      <c r="B2767" s="216" t="str">
        <f t="shared" si="829"/>
        <v/>
      </c>
      <c r="C2767" s="217"/>
      <c r="D2767" s="218" t="str">
        <f t="shared" si="827"/>
        <v/>
      </c>
      <c r="E2767" s="219"/>
      <c r="F2767" s="220">
        <f t="shared" si="828"/>
        <v>0</v>
      </c>
      <c r="G2767" s="280">
        <f t="shared" si="830"/>
        <v>0</v>
      </c>
    </row>
    <row r="2768" spans="1:123" s="223" customFormat="1" ht="24" customHeight="1" x14ac:dyDescent="0.25">
      <c r="A2768" s="218" t="str">
        <f t="shared" si="826"/>
        <v/>
      </c>
      <c r="B2768" s="216" t="str">
        <f t="shared" si="829"/>
        <v/>
      </c>
      <c r="C2768" s="217"/>
      <c r="D2768" s="218" t="str">
        <f t="shared" si="827"/>
        <v/>
      </c>
      <c r="E2768" s="219"/>
      <c r="F2768" s="220">
        <f t="shared" si="828"/>
        <v>0</v>
      </c>
      <c r="G2768" s="280">
        <f t="shared" si="830"/>
        <v>0</v>
      </c>
    </row>
    <row r="2769" spans="1:7" s="223" customFormat="1" ht="24" customHeight="1" x14ac:dyDescent="0.25">
      <c r="A2769" s="218" t="str">
        <f t="shared" si="826"/>
        <v/>
      </c>
      <c r="B2769" s="216" t="str">
        <f t="shared" si="829"/>
        <v/>
      </c>
      <c r="C2769" s="217"/>
      <c r="D2769" s="218" t="str">
        <f t="shared" si="827"/>
        <v/>
      </c>
      <c r="E2769" s="219"/>
      <c r="F2769" s="220">
        <f t="shared" si="828"/>
        <v>0</v>
      </c>
      <c r="G2769" s="280">
        <f t="shared" si="830"/>
        <v>0</v>
      </c>
    </row>
    <row r="2770" spans="1:7" s="223" customFormat="1" ht="24" customHeight="1" x14ac:dyDescent="0.25">
      <c r="A2770" s="218" t="str">
        <f t="shared" si="826"/>
        <v/>
      </c>
      <c r="B2770" s="216" t="str">
        <f t="shared" si="829"/>
        <v/>
      </c>
      <c r="C2770" s="217"/>
      <c r="D2770" s="218" t="str">
        <f t="shared" si="827"/>
        <v/>
      </c>
      <c r="E2770" s="219"/>
      <c r="F2770" s="220">
        <f t="shared" si="828"/>
        <v>0</v>
      </c>
      <c r="G2770" s="280">
        <f t="shared" si="830"/>
        <v>0</v>
      </c>
    </row>
    <row r="2771" spans="1:7" s="223" customFormat="1" ht="24" customHeight="1" x14ac:dyDescent="0.25">
      <c r="A2771" s="218" t="str">
        <f t="shared" si="826"/>
        <v/>
      </c>
      <c r="B2771" s="216" t="str">
        <f t="shared" si="829"/>
        <v/>
      </c>
      <c r="C2771" s="217"/>
      <c r="D2771" s="218" t="str">
        <f t="shared" si="827"/>
        <v/>
      </c>
      <c r="E2771" s="219"/>
      <c r="F2771" s="220">
        <f t="shared" si="828"/>
        <v>0</v>
      </c>
      <c r="G2771" s="280">
        <f t="shared" si="830"/>
        <v>0</v>
      </c>
    </row>
    <row r="2772" spans="1:7" s="223" customFormat="1" ht="24" customHeight="1" x14ac:dyDescent="0.25">
      <c r="A2772" s="218" t="str">
        <f t="shared" si="826"/>
        <v/>
      </c>
      <c r="B2772" s="216" t="str">
        <f t="shared" si="829"/>
        <v/>
      </c>
      <c r="C2772" s="217"/>
      <c r="D2772" s="218" t="str">
        <f t="shared" si="827"/>
        <v/>
      </c>
      <c r="E2772" s="219"/>
      <c r="F2772" s="220">
        <f t="shared" si="828"/>
        <v>0</v>
      </c>
      <c r="G2772" s="280">
        <f t="shared" si="830"/>
        <v>0</v>
      </c>
    </row>
    <row r="2773" spans="1:7" s="223" customFormat="1" ht="24" customHeight="1" x14ac:dyDescent="0.25">
      <c r="A2773" s="218" t="str">
        <f t="shared" si="826"/>
        <v/>
      </c>
      <c r="B2773" s="216" t="str">
        <f t="shared" si="829"/>
        <v/>
      </c>
      <c r="C2773" s="217"/>
      <c r="D2773" s="218" t="str">
        <f t="shared" si="827"/>
        <v/>
      </c>
      <c r="E2773" s="219"/>
      <c r="F2773" s="220">
        <f t="shared" si="828"/>
        <v>0</v>
      </c>
      <c r="G2773" s="280">
        <f t="shared" si="830"/>
        <v>0</v>
      </c>
    </row>
    <row r="2774" spans="1:7" s="223" customFormat="1" ht="24" customHeight="1" x14ac:dyDescent="0.25">
      <c r="A2774" s="218" t="str">
        <f t="shared" si="826"/>
        <v/>
      </c>
      <c r="B2774" s="216" t="str">
        <f t="shared" si="829"/>
        <v/>
      </c>
      <c r="C2774" s="217"/>
      <c r="D2774" s="218" t="str">
        <f t="shared" si="827"/>
        <v/>
      </c>
      <c r="E2774" s="219"/>
      <c r="F2774" s="221">
        <f t="shared" si="828"/>
        <v>0</v>
      </c>
      <c r="G2774" s="280">
        <f t="shared" si="830"/>
        <v>0</v>
      </c>
    </row>
    <row r="2775" spans="1:7" ht="24" customHeight="1" x14ac:dyDescent="0.25">
      <c r="A2775" s="281"/>
      <c r="D2775" s="94"/>
      <c r="E2775" s="95"/>
      <c r="F2775" s="267" t="s">
        <v>31</v>
      </c>
      <c r="G2775" s="282">
        <f>SUBTOTAL(9,G2761:G2774)</f>
        <v>0</v>
      </c>
    </row>
    <row r="2776" spans="1:7" ht="24" customHeight="1" x14ac:dyDescent="0.25">
      <c r="A2776" s="281"/>
      <c r="C2776" s="104" t="s">
        <v>605</v>
      </c>
      <c r="D2776" s="94"/>
      <c r="E2776" s="95"/>
      <c r="G2776" s="283"/>
    </row>
    <row r="2777" spans="1:7" s="223" customFormat="1" ht="24" customHeight="1" x14ac:dyDescent="0.25">
      <c r="A2777" s="218" t="str">
        <f t="shared" ref="A2777:A2784" si="831">IFERROR(VLOOKUP(C2777,Tabla_Insumos,4,FALSE),"")</f>
        <v/>
      </c>
      <c r="B2777" s="216">
        <f t="shared" ref="B2777:B2784" si="832">IFERROR(VLOOKUP(A2777,Tabla_Indices,5,FALSE),"")</f>
        <v>0</v>
      </c>
      <c r="C2777" s="217"/>
      <c r="D2777" s="218" t="str">
        <f t="shared" ref="D2777:D2784" si="833">IFERROR(VLOOKUP(C2777,Tabla_Insumos,2,FALSE),"")</f>
        <v/>
      </c>
      <c r="E2777" s="219"/>
      <c r="F2777" s="222">
        <f t="shared" ref="F2777:F2784" si="834">IFERROR(VLOOKUP(C2777,Tabla_Insumos,3,FALSE),0)</f>
        <v>0</v>
      </c>
      <c r="G2777" s="280">
        <f>ROUND(E2777*F2777,2)</f>
        <v>0</v>
      </c>
    </row>
    <row r="2778" spans="1:7" s="223" customFormat="1" ht="24" customHeight="1" x14ac:dyDescent="0.25">
      <c r="A2778" s="218" t="str">
        <f t="shared" si="831"/>
        <v/>
      </c>
      <c r="B2778" s="216">
        <f t="shared" si="832"/>
        <v>0</v>
      </c>
      <c r="C2778" s="217"/>
      <c r="D2778" s="218" t="str">
        <f t="shared" si="833"/>
        <v/>
      </c>
      <c r="E2778" s="219"/>
      <c r="F2778" s="222">
        <f t="shared" si="834"/>
        <v>0</v>
      </c>
      <c r="G2778" s="280">
        <f>ROUND(E2778*F2778,2)</f>
        <v>0</v>
      </c>
    </row>
    <row r="2779" spans="1:7" s="223" customFormat="1" ht="24" customHeight="1" x14ac:dyDescent="0.25">
      <c r="A2779" s="218" t="str">
        <f t="shared" si="831"/>
        <v/>
      </c>
      <c r="B2779" s="216">
        <f t="shared" si="832"/>
        <v>0</v>
      </c>
      <c r="C2779" s="217"/>
      <c r="D2779" s="218" t="str">
        <f t="shared" si="833"/>
        <v/>
      </c>
      <c r="E2779" s="219"/>
      <c r="F2779" s="222">
        <f t="shared" si="834"/>
        <v>0</v>
      </c>
      <c r="G2779" s="280">
        <f t="shared" ref="G2779:G2784" si="835">ROUND(E2779*F2779,2)</f>
        <v>0</v>
      </c>
    </row>
    <row r="2780" spans="1:7" s="223" customFormat="1" ht="24" customHeight="1" x14ac:dyDescent="0.25">
      <c r="A2780" s="218" t="str">
        <f t="shared" si="831"/>
        <v/>
      </c>
      <c r="B2780" s="216">
        <f t="shared" si="832"/>
        <v>0</v>
      </c>
      <c r="C2780" s="217"/>
      <c r="D2780" s="218" t="str">
        <f t="shared" si="833"/>
        <v/>
      </c>
      <c r="E2780" s="219"/>
      <c r="F2780" s="222">
        <f t="shared" si="834"/>
        <v>0</v>
      </c>
      <c r="G2780" s="280">
        <f t="shared" si="835"/>
        <v>0</v>
      </c>
    </row>
    <row r="2781" spans="1:7" s="223" customFormat="1" ht="24" customHeight="1" x14ac:dyDescent="0.25">
      <c r="A2781" s="218" t="str">
        <f t="shared" si="831"/>
        <v/>
      </c>
      <c r="B2781" s="216">
        <f t="shared" si="832"/>
        <v>0</v>
      </c>
      <c r="C2781" s="217"/>
      <c r="D2781" s="218" t="str">
        <f t="shared" si="833"/>
        <v/>
      </c>
      <c r="E2781" s="219"/>
      <c r="F2781" s="220">
        <f t="shared" si="834"/>
        <v>0</v>
      </c>
      <c r="G2781" s="280">
        <f t="shared" si="835"/>
        <v>0</v>
      </c>
    </row>
    <row r="2782" spans="1:7" s="223" customFormat="1" ht="24" customHeight="1" x14ac:dyDescent="0.25">
      <c r="A2782" s="218" t="str">
        <f t="shared" si="831"/>
        <v/>
      </c>
      <c r="B2782" s="216">
        <f t="shared" si="832"/>
        <v>0</v>
      </c>
      <c r="C2782" s="217"/>
      <c r="D2782" s="218" t="str">
        <f t="shared" si="833"/>
        <v/>
      </c>
      <c r="E2782" s="219"/>
      <c r="F2782" s="220">
        <f t="shared" si="834"/>
        <v>0</v>
      </c>
      <c r="G2782" s="280">
        <f t="shared" si="835"/>
        <v>0</v>
      </c>
    </row>
    <row r="2783" spans="1:7" s="223" customFormat="1" ht="24" customHeight="1" x14ac:dyDescent="0.25">
      <c r="A2783" s="218" t="str">
        <f t="shared" si="831"/>
        <v/>
      </c>
      <c r="B2783" s="216">
        <f t="shared" si="832"/>
        <v>0</v>
      </c>
      <c r="C2783" s="217"/>
      <c r="D2783" s="218" t="str">
        <f t="shared" si="833"/>
        <v/>
      </c>
      <c r="E2783" s="219"/>
      <c r="F2783" s="220">
        <f t="shared" si="834"/>
        <v>0</v>
      </c>
      <c r="G2783" s="280">
        <f t="shared" si="835"/>
        <v>0</v>
      </c>
    </row>
    <row r="2784" spans="1:7" s="223" customFormat="1" ht="24" customHeight="1" x14ac:dyDescent="0.25">
      <c r="A2784" s="218" t="str">
        <f t="shared" si="831"/>
        <v/>
      </c>
      <c r="B2784" s="216">
        <f t="shared" si="832"/>
        <v>0</v>
      </c>
      <c r="C2784" s="217"/>
      <c r="D2784" s="218" t="str">
        <f t="shared" si="833"/>
        <v/>
      </c>
      <c r="E2784" s="219"/>
      <c r="F2784" s="220">
        <f t="shared" si="834"/>
        <v>0</v>
      </c>
      <c r="G2784" s="280">
        <f t="shared" si="835"/>
        <v>0</v>
      </c>
    </row>
    <row r="2785" spans="1:7" ht="24" customHeight="1" x14ac:dyDescent="0.25">
      <c r="A2785" s="281"/>
      <c r="D2785" s="94"/>
      <c r="E2785" s="95"/>
      <c r="F2785" s="267" t="s">
        <v>32</v>
      </c>
      <c r="G2785" s="282">
        <f>SUBTOTAL(9,G2777:G2784)</f>
        <v>0</v>
      </c>
    </row>
    <row r="2786" spans="1:7" ht="24" customHeight="1" x14ac:dyDescent="0.25">
      <c r="A2786" s="281"/>
      <c r="C2786" s="104" t="s">
        <v>606</v>
      </c>
      <c r="D2786" s="94"/>
      <c r="E2786" s="95"/>
      <c r="G2786" s="283"/>
    </row>
    <row r="2787" spans="1:7" s="223" customFormat="1" ht="24" customHeight="1" x14ac:dyDescent="0.25">
      <c r="A2787" s="218" t="str">
        <f t="shared" ref="A2787:A2795" si="836">IFERROR(VLOOKUP(C2787,Tabla_Insumos,4,FALSE),"")</f>
        <v/>
      </c>
      <c r="B2787" s="216" t="str">
        <f t="shared" ref="B2787:B2795" si="837">IFERROR(VLOOKUP(C2787,Tabla_Insumos,5,FALSE),"")</f>
        <v/>
      </c>
      <c r="C2787" s="217"/>
      <c r="D2787" s="218" t="str">
        <f t="shared" ref="D2787:D2795" si="838">IFERROR(VLOOKUP(C2787,Tabla_Insumos,2,FALSE),"")</f>
        <v/>
      </c>
      <c r="E2787" s="219"/>
      <c r="F2787" s="220">
        <f t="shared" ref="F2787:F2795" si="839">IFERROR(VLOOKUP(C2787,Tabla_Insumos,3,FALSE),0)</f>
        <v>0</v>
      </c>
      <c r="G2787" s="280">
        <f t="shared" ref="G2787:G2795" si="840">ROUND(E2787*F2787,2)</f>
        <v>0</v>
      </c>
    </row>
    <row r="2788" spans="1:7" s="223" customFormat="1" ht="24" customHeight="1" x14ac:dyDescent="0.25">
      <c r="A2788" s="218" t="str">
        <f t="shared" si="836"/>
        <v/>
      </c>
      <c r="B2788" s="216" t="str">
        <f t="shared" si="837"/>
        <v/>
      </c>
      <c r="C2788" s="217"/>
      <c r="D2788" s="218" t="str">
        <f t="shared" si="838"/>
        <v/>
      </c>
      <c r="E2788" s="219"/>
      <c r="F2788" s="220">
        <f t="shared" si="839"/>
        <v>0</v>
      </c>
      <c r="G2788" s="280">
        <f t="shared" si="840"/>
        <v>0</v>
      </c>
    </row>
    <row r="2789" spans="1:7" s="223" customFormat="1" ht="24" customHeight="1" x14ac:dyDescent="0.25">
      <c r="A2789" s="218" t="str">
        <f t="shared" si="836"/>
        <v/>
      </c>
      <c r="B2789" s="216" t="str">
        <f t="shared" si="837"/>
        <v/>
      </c>
      <c r="C2789" s="217"/>
      <c r="D2789" s="218" t="str">
        <f t="shared" si="838"/>
        <v/>
      </c>
      <c r="E2789" s="219"/>
      <c r="F2789" s="220">
        <f t="shared" si="839"/>
        <v>0</v>
      </c>
      <c r="G2789" s="280">
        <f t="shared" si="840"/>
        <v>0</v>
      </c>
    </row>
    <row r="2790" spans="1:7" s="223" customFormat="1" ht="24" customHeight="1" x14ac:dyDescent="0.25">
      <c r="A2790" s="218" t="str">
        <f t="shared" si="836"/>
        <v/>
      </c>
      <c r="B2790" s="216" t="str">
        <f t="shared" si="837"/>
        <v/>
      </c>
      <c r="C2790" s="217"/>
      <c r="D2790" s="218" t="str">
        <f t="shared" si="838"/>
        <v/>
      </c>
      <c r="E2790" s="219"/>
      <c r="F2790" s="220">
        <f t="shared" si="839"/>
        <v>0</v>
      </c>
      <c r="G2790" s="280">
        <f t="shared" si="840"/>
        <v>0</v>
      </c>
    </row>
    <row r="2791" spans="1:7" s="223" customFormat="1" ht="24" customHeight="1" x14ac:dyDescent="0.25">
      <c r="A2791" s="218" t="str">
        <f t="shared" si="836"/>
        <v/>
      </c>
      <c r="B2791" s="216" t="str">
        <f t="shared" si="837"/>
        <v/>
      </c>
      <c r="C2791" s="217"/>
      <c r="D2791" s="218" t="str">
        <f t="shared" si="838"/>
        <v/>
      </c>
      <c r="E2791" s="219"/>
      <c r="F2791" s="220">
        <f t="shared" si="839"/>
        <v>0</v>
      </c>
      <c r="G2791" s="280">
        <f t="shared" si="840"/>
        <v>0</v>
      </c>
    </row>
    <row r="2792" spans="1:7" s="223" customFormat="1" ht="24" customHeight="1" x14ac:dyDescent="0.25">
      <c r="A2792" s="218" t="str">
        <f t="shared" si="836"/>
        <v/>
      </c>
      <c r="B2792" s="216" t="str">
        <f t="shared" si="837"/>
        <v/>
      </c>
      <c r="C2792" s="217"/>
      <c r="D2792" s="218" t="str">
        <f t="shared" si="838"/>
        <v/>
      </c>
      <c r="E2792" s="219"/>
      <c r="F2792" s="220">
        <f t="shared" si="839"/>
        <v>0</v>
      </c>
      <c r="G2792" s="280">
        <f t="shared" si="840"/>
        <v>0</v>
      </c>
    </row>
    <row r="2793" spans="1:7" s="223" customFormat="1" ht="24" customHeight="1" x14ac:dyDescent="0.25">
      <c r="A2793" s="218" t="str">
        <f t="shared" si="836"/>
        <v/>
      </c>
      <c r="B2793" s="216" t="str">
        <f t="shared" si="837"/>
        <v/>
      </c>
      <c r="C2793" s="217"/>
      <c r="D2793" s="218" t="str">
        <f t="shared" si="838"/>
        <v/>
      </c>
      <c r="E2793" s="219"/>
      <c r="F2793" s="220">
        <f t="shared" si="839"/>
        <v>0</v>
      </c>
      <c r="G2793" s="280">
        <f t="shared" si="840"/>
        <v>0</v>
      </c>
    </row>
    <row r="2794" spans="1:7" s="223" customFormat="1" ht="24" customHeight="1" x14ac:dyDescent="0.25">
      <c r="A2794" s="218" t="str">
        <f t="shared" si="836"/>
        <v/>
      </c>
      <c r="B2794" s="216" t="str">
        <f t="shared" si="837"/>
        <v/>
      </c>
      <c r="C2794" s="217"/>
      <c r="D2794" s="218" t="str">
        <f t="shared" si="838"/>
        <v/>
      </c>
      <c r="E2794" s="219"/>
      <c r="F2794" s="220">
        <f t="shared" si="839"/>
        <v>0</v>
      </c>
      <c r="G2794" s="280">
        <f t="shared" si="840"/>
        <v>0</v>
      </c>
    </row>
    <row r="2795" spans="1:7" s="223" customFormat="1" ht="24" customHeight="1" x14ac:dyDescent="0.25">
      <c r="A2795" s="218" t="str">
        <f t="shared" si="836"/>
        <v/>
      </c>
      <c r="B2795" s="216" t="str">
        <f t="shared" si="837"/>
        <v/>
      </c>
      <c r="C2795" s="217"/>
      <c r="D2795" s="218" t="str">
        <f t="shared" si="838"/>
        <v/>
      </c>
      <c r="E2795" s="219"/>
      <c r="F2795" s="220">
        <f t="shared" si="839"/>
        <v>0</v>
      </c>
      <c r="G2795" s="280">
        <f t="shared" si="840"/>
        <v>0</v>
      </c>
    </row>
    <row r="2796" spans="1:7" ht="24" customHeight="1" x14ac:dyDescent="0.25">
      <c r="A2796" s="284"/>
      <c r="B2796" s="94"/>
      <c r="D2796" s="94"/>
      <c r="E2796" s="95"/>
      <c r="F2796" s="267" t="s">
        <v>33</v>
      </c>
      <c r="G2796" s="282">
        <f>SUBTOTAL(9,G2787:G2795)</f>
        <v>0</v>
      </c>
    </row>
    <row r="2797" spans="1:7" ht="24" customHeight="1" x14ac:dyDescent="0.25">
      <c r="A2797" s="285"/>
      <c r="B2797" s="94"/>
      <c r="D2797" s="94"/>
      <c r="E2797" s="95"/>
      <c r="G2797" s="283"/>
    </row>
    <row r="2798" spans="1:7" ht="24" customHeight="1" x14ac:dyDescent="0.25">
      <c r="A2798" s="286" t="str">
        <f>B2756</f>
        <v>14.1</v>
      </c>
      <c r="B2798" s="287" t="str">
        <f>C2756</f>
        <v>Pintura al látex en muros interiores</v>
      </c>
      <c r="C2798" s="101"/>
      <c r="D2798" s="101" t="s">
        <v>34</v>
      </c>
      <c r="E2798" s="102"/>
      <c r="F2798" s="289" t="s">
        <v>35</v>
      </c>
      <c r="G2798" s="288">
        <f>SUBTOTAL(9,G2761:G2797)</f>
        <v>0</v>
      </c>
    </row>
    <row r="2800" spans="1:7" ht="24" customHeight="1" x14ac:dyDescent="0.25">
      <c r="A2800" s="268" t="s">
        <v>37</v>
      </c>
      <c r="B2800" s="269"/>
      <c r="C2800" s="269"/>
      <c r="D2800" s="269"/>
      <c r="E2800" s="269"/>
      <c r="F2800" s="269"/>
      <c r="G2800" s="270"/>
    </row>
    <row r="2801" spans="1:123" ht="24" customHeight="1" x14ac:dyDescent="0.25">
      <c r="A2801" s="271" t="s">
        <v>602</v>
      </c>
      <c r="B2801" s="90" t="str">
        <f>Comitente</f>
        <v>SUBSECRETARIA DE ARQUITECTURA</v>
      </c>
      <c r="C2801" s="86"/>
      <c r="D2801" s="91"/>
      <c r="E2801" s="91"/>
      <c r="F2801" s="92"/>
      <c r="G2801" s="272"/>
    </row>
    <row r="2802" spans="1:123" ht="24" customHeight="1" x14ac:dyDescent="0.25">
      <c r="A2802" s="271" t="s">
        <v>603</v>
      </c>
      <c r="B2802" s="90">
        <f>Contratista</f>
        <v>0</v>
      </c>
      <c r="C2802" s="87"/>
      <c r="D2802" s="87"/>
      <c r="E2802" s="87"/>
      <c r="F2802" s="93"/>
      <c r="G2802" s="273"/>
    </row>
    <row r="2803" spans="1:123" ht="24" customHeight="1" x14ac:dyDescent="0.25">
      <c r="A2803" s="271" t="s">
        <v>24</v>
      </c>
      <c r="B2803" s="90" t="str">
        <f>Obra</f>
        <v>PERFORACION DE POZO DE AGUA Y CONST. DE SALA DE BOMBA ESC. AGROIND. 25 DE MAYO</v>
      </c>
      <c r="C2803" s="87"/>
      <c r="D2803" s="87"/>
      <c r="E2803" s="87"/>
      <c r="F2803" s="93" t="s">
        <v>38</v>
      </c>
      <c r="G2803" s="274">
        <f>Fecha_Base</f>
        <v>0</v>
      </c>
    </row>
    <row r="2804" spans="1:123" ht="24" customHeight="1" x14ac:dyDescent="0.25">
      <c r="A2804" s="275" t="s">
        <v>601</v>
      </c>
      <c r="B2804" s="88" t="str">
        <f>Ubicación</f>
        <v>Calle San Martin s/n - 25 de Mayo</v>
      </c>
      <c r="C2804" s="88"/>
      <c r="D2804" s="94"/>
      <c r="E2804" s="95"/>
      <c r="G2804" s="276"/>
    </row>
    <row r="2805" spans="1:123" ht="24" customHeight="1" x14ac:dyDescent="0.25">
      <c r="A2805" s="275" t="s">
        <v>39</v>
      </c>
      <c r="B2805" s="97">
        <f>IFERROR(VALUE(LEFT(B2806,FIND(".",B2806)-1)),"")</f>
        <v>14</v>
      </c>
      <c r="C2805" s="89" t="str">
        <f>IFERROR(VLOOKUP(B2805,Tabla_CyP,2,FALSE),"")</f>
        <v/>
      </c>
      <c r="E2805" s="95"/>
      <c r="G2805" s="276"/>
    </row>
    <row r="2806" spans="1:123" ht="24" customHeight="1" x14ac:dyDescent="0.25">
      <c r="A2806" s="275" t="s">
        <v>25</v>
      </c>
      <c r="B2806" s="98" t="str">
        <f>IFERROR(VLOOKUP(COUNTIF($A$1:A2806,"ANALISIS DE PRECIOS"),Tabla_NumeroItem,2,FALSE),"")</f>
        <v>14.2.1</v>
      </c>
      <c r="C2806" s="89" t="str">
        <f>IFERROR(VLOOKUP(B2806,Tabla_CyP,2,FALSE),"")</f>
        <v>Sobre Carpintería Metálica y Herrería</v>
      </c>
      <c r="D2806" s="94"/>
      <c r="E2806" s="95"/>
      <c r="F2806" s="93" t="s">
        <v>26</v>
      </c>
      <c r="G2806" s="277" t="str">
        <f>IFERROR(VLOOKUP(B2806,Tabla_CyP,4,FALSE),"")</f>
        <v>m2</v>
      </c>
    </row>
    <row r="2807" spans="1:123" ht="24" customHeight="1" x14ac:dyDescent="0.25">
      <c r="A2807" s="275"/>
      <c r="B2807" s="88"/>
      <c r="D2807" s="94"/>
      <c r="E2807" s="95"/>
      <c r="G2807" s="276"/>
    </row>
    <row r="2808" spans="1:123" ht="24" customHeight="1" x14ac:dyDescent="0.25">
      <c r="A2808" s="338" t="s">
        <v>507</v>
      </c>
      <c r="B2808" s="339"/>
      <c r="C2808" s="340" t="s">
        <v>0</v>
      </c>
      <c r="D2808" s="340" t="s">
        <v>27</v>
      </c>
      <c r="E2808" s="342" t="s">
        <v>28</v>
      </c>
      <c r="F2808" s="344" t="s">
        <v>29</v>
      </c>
      <c r="G2808" s="344" t="s">
        <v>30</v>
      </c>
    </row>
    <row r="2809" spans="1:123" s="94" customFormat="1" ht="24" customHeight="1" x14ac:dyDescent="0.25">
      <c r="A2809" s="99" t="s">
        <v>508</v>
      </c>
      <c r="B2809" s="99" t="s">
        <v>509</v>
      </c>
      <c r="C2809" s="341"/>
      <c r="D2809" s="341"/>
      <c r="E2809" s="343"/>
      <c r="F2809" s="345"/>
      <c r="G2809" s="345"/>
      <c r="H2809" s="224"/>
      <c r="I2809" s="224"/>
      <c r="J2809" s="224"/>
      <c r="K2809" s="224"/>
      <c r="L2809" s="224"/>
      <c r="M2809" s="224"/>
      <c r="N2809" s="224"/>
      <c r="O2809" s="224"/>
      <c r="P2809" s="224"/>
      <c r="Q2809" s="224"/>
      <c r="R2809" s="224"/>
      <c r="S2809" s="224"/>
      <c r="T2809" s="224"/>
      <c r="U2809" s="224"/>
      <c r="V2809" s="224"/>
      <c r="W2809" s="224"/>
      <c r="X2809" s="224"/>
      <c r="Y2809" s="224"/>
      <c r="Z2809" s="224"/>
      <c r="AA2809" s="224"/>
      <c r="AB2809" s="224"/>
      <c r="AC2809" s="224"/>
      <c r="AD2809" s="224"/>
      <c r="AE2809" s="224"/>
      <c r="AF2809" s="224"/>
      <c r="AG2809" s="224"/>
      <c r="AH2809" s="224"/>
      <c r="AI2809" s="224"/>
      <c r="AJ2809" s="224"/>
      <c r="AK2809" s="224"/>
      <c r="AL2809" s="224"/>
      <c r="AM2809" s="224"/>
      <c r="AN2809" s="224"/>
      <c r="AO2809" s="224"/>
      <c r="AP2809" s="224"/>
      <c r="AQ2809" s="224"/>
      <c r="AR2809" s="224"/>
      <c r="AS2809" s="224"/>
      <c r="AT2809" s="224"/>
      <c r="AU2809" s="224"/>
      <c r="AV2809" s="224"/>
      <c r="AW2809" s="224"/>
      <c r="AX2809" s="224"/>
      <c r="AY2809" s="224"/>
      <c r="AZ2809" s="224"/>
      <c r="BA2809" s="224"/>
      <c r="BB2809" s="224"/>
      <c r="BC2809" s="224"/>
      <c r="BD2809" s="224"/>
      <c r="BE2809" s="224"/>
      <c r="BF2809" s="224"/>
      <c r="BG2809" s="224"/>
      <c r="BH2809" s="224"/>
      <c r="BI2809" s="224"/>
      <c r="BJ2809" s="224"/>
      <c r="BK2809" s="224"/>
      <c r="BL2809" s="224"/>
      <c r="BM2809" s="224"/>
      <c r="BN2809" s="224"/>
      <c r="BO2809" s="224"/>
      <c r="BP2809" s="224"/>
      <c r="BQ2809" s="224"/>
      <c r="BR2809" s="224"/>
      <c r="BS2809" s="224"/>
      <c r="BT2809" s="224"/>
      <c r="BU2809" s="224"/>
      <c r="BV2809" s="224"/>
      <c r="BW2809" s="224"/>
      <c r="BX2809" s="224"/>
      <c r="BY2809" s="224"/>
      <c r="BZ2809" s="224"/>
      <c r="CA2809" s="224"/>
      <c r="CB2809" s="224"/>
      <c r="CC2809" s="224"/>
      <c r="CD2809" s="224"/>
      <c r="CE2809" s="224"/>
      <c r="CF2809" s="224"/>
      <c r="CG2809" s="224"/>
      <c r="CH2809" s="224"/>
      <c r="CI2809" s="224"/>
      <c r="CJ2809" s="224"/>
      <c r="CK2809" s="224"/>
      <c r="CL2809" s="224"/>
      <c r="CM2809" s="224"/>
      <c r="CN2809" s="224"/>
      <c r="CO2809" s="224"/>
      <c r="CP2809" s="224"/>
      <c r="CQ2809" s="224"/>
      <c r="CR2809" s="224"/>
      <c r="CS2809" s="224"/>
      <c r="CT2809" s="224"/>
      <c r="CU2809" s="224"/>
      <c r="CV2809" s="224"/>
      <c r="CW2809" s="224"/>
      <c r="CX2809" s="224"/>
      <c r="CY2809" s="224"/>
      <c r="CZ2809" s="224"/>
      <c r="DA2809" s="224"/>
      <c r="DB2809" s="224"/>
      <c r="DC2809" s="224"/>
      <c r="DD2809" s="224"/>
      <c r="DE2809" s="224"/>
      <c r="DF2809" s="224"/>
      <c r="DG2809" s="224"/>
      <c r="DH2809" s="224"/>
      <c r="DI2809" s="224"/>
      <c r="DJ2809" s="224"/>
      <c r="DK2809" s="224"/>
      <c r="DL2809" s="224"/>
      <c r="DM2809" s="224"/>
      <c r="DN2809" s="224"/>
      <c r="DO2809" s="224"/>
      <c r="DP2809" s="224"/>
      <c r="DQ2809" s="224"/>
      <c r="DR2809" s="224"/>
      <c r="DS2809" s="224"/>
    </row>
    <row r="2810" spans="1:123" ht="24" customHeight="1" x14ac:dyDescent="0.25">
      <c r="A2810" s="278"/>
      <c r="B2810" s="100"/>
      <c r="C2810" s="137" t="s">
        <v>604</v>
      </c>
      <c r="D2810" s="101"/>
      <c r="E2810" s="102"/>
      <c r="F2810" s="103"/>
      <c r="G2810" s="279"/>
    </row>
    <row r="2811" spans="1:123" s="223" customFormat="1" ht="24" customHeight="1" x14ac:dyDescent="0.25">
      <c r="A2811" s="218" t="str">
        <f t="shared" ref="A2811:A2824" si="841">IFERROR(VLOOKUP(C2811,Tabla_Insumos,4,FALSE),"")</f>
        <v/>
      </c>
      <c r="B2811" s="216" t="str">
        <f>IFERROR(VLOOKUP(C2811,Tabla_Insumos,5,FALSE),"")</f>
        <v/>
      </c>
      <c r="C2811" s="217"/>
      <c r="D2811" s="218" t="str">
        <f t="shared" ref="D2811:D2824" si="842">IFERROR(VLOOKUP(C2811,Tabla_Insumos,2,FALSE),"")</f>
        <v/>
      </c>
      <c r="E2811" s="219"/>
      <c r="F2811" s="220">
        <f t="shared" ref="F2811:F2824" si="843">IFERROR(VLOOKUP(C2811,Tabla_Insumos,3,FALSE),0)</f>
        <v>0</v>
      </c>
      <c r="G2811" s="280">
        <f>ROUND(E2811*F2811,2)</f>
        <v>0</v>
      </c>
    </row>
    <row r="2812" spans="1:123" s="223" customFormat="1" ht="24" customHeight="1" x14ac:dyDescent="0.25">
      <c r="A2812" s="218" t="str">
        <f t="shared" si="841"/>
        <v/>
      </c>
      <c r="B2812" s="216" t="str">
        <f t="shared" ref="B2812:B2824" si="844">IFERROR(VLOOKUP(C2812,Tabla_Insumos,5,FALSE),"")</f>
        <v/>
      </c>
      <c r="C2812" s="217"/>
      <c r="D2812" s="218" t="str">
        <f t="shared" si="842"/>
        <v/>
      </c>
      <c r="E2812" s="219"/>
      <c r="F2812" s="220">
        <f t="shared" si="843"/>
        <v>0</v>
      </c>
      <c r="G2812" s="280">
        <f t="shared" ref="G2812:G2824" si="845">ROUND(E2812*F2812,2)</f>
        <v>0</v>
      </c>
    </row>
    <row r="2813" spans="1:123" s="223" customFormat="1" ht="24" customHeight="1" x14ac:dyDescent="0.25">
      <c r="A2813" s="218" t="str">
        <f t="shared" si="841"/>
        <v/>
      </c>
      <c r="B2813" s="216" t="str">
        <f t="shared" si="844"/>
        <v/>
      </c>
      <c r="C2813" s="217"/>
      <c r="D2813" s="218" t="str">
        <f t="shared" si="842"/>
        <v/>
      </c>
      <c r="E2813" s="219"/>
      <c r="F2813" s="220">
        <f t="shared" si="843"/>
        <v>0</v>
      </c>
      <c r="G2813" s="280">
        <f t="shared" si="845"/>
        <v>0</v>
      </c>
    </row>
    <row r="2814" spans="1:123" s="223" customFormat="1" ht="24" customHeight="1" x14ac:dyDescent="0.25">
      <c r="A2814" s="218" t="str">
        <f t="shared" si="841"/>
        <v/>
      </c>
      <c r="B2814" s="216" t="str">
        <f t="shared" si="844"/>
        <v/>
      </c>
      <c r="C2814" s="217"/>
      <c r="D2814" s="218" t="str">
        <f t="shared" si="842"/>
        <v/>
      </c>
      <c r="E2814" s="219"/>
      <c r="F2814" s="220">
        <f t="shared" si="843"/>
        <v>0</v>
      </c>
      <c r="G2814" s="280">
        <f t="shared" si="845"/>
        <v>0</v>
      </c>
    </row>
    <row r="2815" spans="1:123" s="223" customFormat="1" ht="24" customHeight="1" x14ac:dyDescent="0.25">
      <c r="A2815" s="218" t="str">
        <f t="shared" si="841"/>
        <v/>
      </c>
      <c r="B2815" s="216" t="str">
        <f t="shared" si="844"/>
        <v/>
      </c>
      <c r="C2815" s="217"/>
      <c r="D2815" s="218" t="str">
        <f t="shared" si="842"/>
        <v/>
      </c>
      <c r="E2815" s="219"/>
      <c r="F2815" s="220">
        <f t="shared" si="843"/>
        <v>0</v>
      </c>
      <c r="G2815" s="280">
        <f t="shared" si="845"/>
        <v>0</v>
      </c>
    </row>
    <row r="2816" spans="1:123" s="223" customFormat="1" ht="24" customHeight="1" x14ac:dyDescent="0.25">
      <c r="A2816" s="218" t="str">
        <f t="shared" si="841"/>
        <v/>
      </c>
      <c r="B2816" s="216" t="str">
        <f t="shared" si="844"/>
        <v/>
      </c>
      <c r="C2816" s="217"/>
      <c r="D2816" s="218" t="str">
        <f t="shared" si="842"/>
        <v/>
      </c>
      <c r="E2816" s="219"/>
      <c r="F2816" s="220">
        <f t="shared" si="843"/>
        <v>0</v>
      </c>
      <c r="G2816" s="280">
        <f t="shared" si="845"/>
        <v>0</v>
      </c>
    </row>
    <row r="2817" spans="1:7" s="223" customFormat="1" ht="24" customHeight="1" x14ac:dyDescent="0.25">
      <c r="A2817" s="218" t="str">
        <f t="shared" si="841"/>
        <v/>
      </c>
      <c r="B2817" s="216" t="str">
        <f t="shared" si="844"/>
        <v/>
      </c>
      <c r="C2817" s="217"/>
      <c r="D2817" s="218" t="str">
        <f t="shared" si="842"/>
        <v/>
      </c>
      <c r="E2817" s="219"/>
      <c r="F2817" s="220">
        <f t="shared" si="843"/>
        <v>0</v>
      </c>
      <c r="G2817" s="280">
        <f t="shared" si="845"/>
        <v>0</v>
      </c>
    </row>
    <row r="2818" spans="1:7" s="223" customFormat="1" ht="24" customHeight="1" x14ac:dyDescent="0.25">
      <c r="A2818" s="218" t="str">
        <f t="shared" si="841"/>
        <v/>
      </c>
      <c r="B2818" s="216" t="str">
        <f t="shared" si="844"/>
        <v/>
      </c>
      <c r="C2818" s="217"/>
      <c r="D2818" s="218" t="str">
        <f t="shared" si="842"/>
        <v/>
      </c>
      <c r="E2818" s="219"/>
      <c r="F2818" s="220">
        <f t="shared" si="843"/>
        <v>0</v>
      </c>
      <c r="G2818" s="280">
        <f t="shared" si="845"/>
        <v>0</v>
      </c>
    </row>
    <row r="2819" spans="1:7" s="223" customFormat="1" ht="24" customHeight="1" x14ac:dyDescent="0.25">
      <c r="A2819" s="218" t="str">
        <f t="shared" si="841"/>
        <v/>
      </c>
      <c r="B2819" s="216" t="str">
        <f t="shared" si="844"/>
        <v/>
      </c>
      <c r="C2819" s="217"/>
      <c r="D2819" s="218" t="str">
        <f t="shared" si="842"/>
        <v/>
      </c>
      <c r="E2819" s="219"/>
      <c r="F2819" s="220">
        <f t="shared" si="843"/>
        <v>0</v>
      </c>
      <c r="G2819" s="280">
        <f t="shared" si="845"/>
        <v>0</v>
      </c>
    </row>
    <row r="2820" spans="1:7" s="223" customFormat="1" ht="24" customHeight="1" x14ac:dyDescent="0.25">
      <c r="A2820" s="218" t="str">
        <f t="shared" si="841"/>
        <v/>
      </c>
      <c r="B2820" s="216" t="str">
        <f t="shared" si="844"/>
        <v/>
      </c>
      <c r="C2820" s="217"/>
      <c r="D2820" s="218" t="str">
        <f t="shared" si="842"/>
        <v/>
      </c>
      <c r="E2820" s="219"/>
      <c r="F2820" s="220">
        <f t="shared" si="843"/>
        <v>0</v>
      </c>
      <c r="G2820" s="280">
        <f t="shared" si="845"/>
        <v>0</v>
      </c>
    </row>
    <row r="2821" spans="1:7" s="223" customFormat="1" ht="24" customHeight="1" x14ac:dyDescent="0.25">
      <c r="A2821" s="218" t="str">
        <f t="shared" si="841"/>
        <v/>
      </c>
      <c r="B2821" s="216" t="str">
        <f t="shared" si="844"/>
        <v/>
      </c>
      <c r="C2821" s="217"/>
      <c r="D2821" s="218" t="str">
        <f t="shared" si="842"/>
        <v/>
      </c>
      <c r="E2821" s="219"/>
      <c r="F2821" s="220">
        <f t="shared" si="843"/>
        <v>0</v>
      </c>
      <c r="G2821" s="280">
        <f t="shared" si="845"/>
        <v>0</v>
      </c>
    </row>
    <row r="2822" spans="1:7" s="223" customFormat="1" ht="24" customHeight="1" x14ac:dyDescent="0.25">
      <c r="A2822" s="218" t="str">
        <f t="shared" si="841"/>
        <v/>
      </c>
      <c r="B2822" s="216" t="str">
        <f t="shared" si="844"/>
        <v/>
      </c>
      <c r="C2822" s="217"/>
      <c r="D2822" s="218" t="str">
        <f t="shared" si="842"/>
        <v/>
      </c>
      <c r="E2822" s="219"/>
      <c r="F2822" s="220">
        <f t="shared" si="843"/>
        <v>0</v>
      </c>
      <c r="G2822" s="280">
        <f t="shared" si="845"/>
        <v>0</v>
      </c>
    </row>
    <row r="2823" spans="1:7" s="223" customFormat="1" ht="24" customHeight="1" x14ac:dyDescent="0.25">
      <c r="A2823" s="218" t="str">
        <f t="shared" si="841"/>
        <v/>
      </c>
      <c r="B2823" s="216" t="str">
        <f t="shared" si="844"/>
        <v/>
      </c>
      <c r="C2823" s="217"/>
      <c r="D2823" s="218" t="str">
        <f t="shared" si="842"/>
        <v/>
      </c>
      <c r="E2823" s="219"/>
      <c r="F2823" s="220">
        <f t="shared" si="843"/>
        <v>0</v>
      </c>
      <c r="G2823" s="280">
        <f t="shared" si="845"/>
        <v>0</v>
      </c>
    </row>
    <row r="2824" spans="1:7" s="223" customFormat="1" ht="24" customHeight="1" x14ac:dyDescent="0.25">
      <c r="A2824" s="218" t="str">
        <f t="shared" si="841"/>
        <v/>
      </c>
      <c r="B2824" s="216" t="str">
        <f t="shared" si="844"/>
        <v/>
      </c>
      <c r="C2824" s="217"/>
      <c r="D2824" s="218" t="str">
        <f t="shared" si="842"/>
        <v/>
      </c>
      <c r="E2824" s="219"/>
      <c r="F2824" s="221">
        <f t="shared" si="843"/>
        <v>0</v>
      </c>
      <c r="G2824" s="280">
        <f t="shared" si="845"/>
        <v>0</v>
      </c>
    </row>
    <row r="2825" spans="1:7" ht="24" customHeight="1" x14ac:dyDescent="0.25">
      <c r="A2825" s="281"/>
      <c r="D2825" s="94"/>
      <c r="E2825" s="95"/>
      <c r="F2825" s="267" t="s">
        <v>31</v>
      </c>
      <c r="G2825" s="282">
        <f>SUBTOTAL(9,G2811:G2824)</f>
        <v>0</v>
      </c>
    </row>
    <row r="2826" spans="1:7" ht="24" customHeight="1" x14ac:dyDescent="0.25">
      <c r="A2826" s="281"/>
      <c r="C2826" s="104" t="s">
        <v>605</v>
      </c>
      <c r="D2826" s="94"/>
      <c r="E2826" s="95"/>
      <c r="G2826" s="283"/>
    </row>
    <row r="2827" spans="1:7" s="223" customFormat="1" ht="24" customHeight="1" x14ac:dyDescent="0.25">
      <c r="A2827" s="218" t="str">
        <f t="shared" ref="A2827:A2834" si="846">IFERROR(VLOOKUP(C2827,Tabla_Insumos,4,FALSE),"")</f>
        <v/>
      </c>
      <c r="B2827" s="216">
        <f t="shared" ref="B2827:B2834" si="847">IFERROR(VLOOKUP(A2827,Tabla_Indices,5,FALSE),"")</f>
        <v>0</v>
      </c>
      <c r="C2827" s="217"/>
      <c r="D2827" s="218" t="str">
        <f t="shared" ref="D2827:D2834" si="848">IFERROR(VLOOKUP(C2827,Tabla_Insumos,2,FALSE),"")</f>
        <v/>
      </c>
      <c r="E2827" s="219"/>
      <c r="F2827" s="222">
        <f t="shared" ref="F2827:F2834" si="849">IFERROR(VLOOKUP(C2827,Tabla_Insumos,3,FALSE),0)</f>
        <v>0</v>
      </c>
      <c r="G2827" s="280">
        <f>ROUND(E2827*F2827,2)</f>
        <v>0</v>
      </c>
    </row>
    <row r="2828" spans="1:7" s="223" customFormat="1" ht="24" customHeight="1" x14ac:dyDescent="0.25">
      <c r="A2828" s="218" t="str">
        <f t="shared" si="846"/>
        <v/>
      </c>
      <c r="B2828" s="216">
        <f t="shared" si="847"/>
        <v>0</v>
      </c>
      <c r="C2828" s="217"/>
      <c r="D2828" s="218" t="str">
        <f t="shared" si="848"/>
        <v/>
      </c>
      <c r="E2828" s="219"/>
      <c r="F2828" s="222">
        <f t="shared" si="849"/>
        <v>0</v>
      </c>
      <c r="G2828" s="280">
        <f>ROUND(E2828*F2828,2)</f>
        <v>0</v>
      </c>
    </row>
    <row r="2829" spans="1:7" s="223" customFormat="1" ht="24" customHeight="1" x14ac:dyDescent="0.25">
      <c r="A2829" s="218" t="str">
        <f t="shared" si="846"/>
        <v/>
      </c>
      <c r="B2829" s="216">
        <f t="shared" si="847"/>
        <v>0</v>
      </c>
      <c r="C2829" s="217"/>
      <c r="D2829" s="218" t="str">
        <f t="shared" si="848"/>
        <v/>
      </c>
      <c r="E2829" s="219"/>
      <c r="F2829" s="222">
        <f t="shared" si="849"/>
        <v>0</v>
      </c>
      <c r="G2829" s="280">
        <f t="shared" ref="G2829:G2834" si="850">ROUND(E2829*F2829,2)</f>
        <v>0</v>
      </c>
    </row>
    <row r="2830" spans="1:7" s="223" customFormat="1" ht="24" customHeight="1" x14ac:dyDescent="0.25">
      <c r="A2830" s="218" t="str">
        <f t="shared" si="846"/>
        <v/>
      </c>
      <c r="B2830" s="216">
        <f t="shared" si="847"/>
        <v>0</v>
      </c>
      <c r="C2830" s="217"/>
      <c r="D2830" s="218" t="str">
        <f t="shared" si="848"/>
        <v/>
      </c>
      <c r="E2830" s="219"/>
      <c r="F2830" s="222">
        <f t="shared" si="849"/>
        <v>0</v>
      </c>
      <c r="G2830" s="280">
        <f t="shared" si="850"/>
        <v>0</v>
      </c>
    </row>
    <row r="2831" spans="1:7" s="223" customFormat="1" ht="24" customHeight="1" x14ac:dyDescent="0.25">
      <c r="A2831" s="218" t="str">
        <f t="shared" si="846"/>
        <v/>
      </c>
      <c r="B2831" s="216">
        <f t="shared" si="847"/>
        <v>0</v>
      </c>
      <c r="C2831" s="217"/>
      <c r="D2831" s="218" t="str">
        <f t="shared" si="848"/>
        <v/>
      </c>
      <c r="E2831" s="219"/>
      <c r="F2831" s="220">
        <f t="shared" si="849"/>
        <v>0</v>
      </c>
      <c r="G2831" s="280">
        <f t="shared" si="850"/>
        <v>0</v>
      </c>
    </row>
    <row r="2832" spans="1:7" s="223" customFormat="1" ht="24" customHeight="1" x14ac:dyDescent="0.25">
      <c r="A2832" s="218" t="str">
        <f t="shared" si="846"/>
        <v/>
      </c>
      <c r="B2832" s="216">
        <f t="shared" si="847"/>
        <v>0</v>
      </c>
      <c r="C2832" s="217"/>
      <c r="D2832" s="218" t="str">
        <f t="shared" si="848"/>
        <v/>
      </c>
      <c r="E2832" s="219"/>
      <c r="F2832" s="220">
        <f t="shared" si="849"/>
        <v>0</v>
      </c>
      <c r="G2832" s="280">
        <f t="shared" si="850"/>
        <v>0</v>
      </c>
    </row>
    <row r="2833" spans="1:7" s="223" customFormat="1" ht="24" customHeight="1" x14ac:dyDescent="0.25">
      <c r="A2833" s="218" t="str">
        <f t="shared" si="846"/>
        <v/>
      </c>
      <c r="B2833" s="216">
        <f t="shared" si="847"/>
        <v>0</v>
      </c>
      <c r="C2833" s="217"/>
      <c r="D2833" s="218" t="str">
        <f t="shared" si="848"/>
        <v/>
      </c>
      <c r="E2833" s="219"/>
      <c r="F2833" s="220">
        <f t="shared" si="849"/>
        <v>0</v>
      </c>
      <c r="G2833" s="280">
        <f t="shared" si="850"/>
        <v>0</v>
      </c>
    </row>
    <row r="2834" spans="1:7" s="223" customFormat="1" ht="24" customHeight="1" x14ac:dyDescent="0.25">
      <c r="A2834" s="218" t="str">
        <f t="shared" si="846"/>
        <v/>
      </c>
      <c r="B2834" s="216">
        <f t="shared" si="847"/>
        <v>0</v>
      </c>
      <c r="C2834" s="217"/>
      <c r="D2834" s="218" t="str">
        <f t="shared" si="848"/>
        <v/>
      </c>
      <c r="E2834" s="219"/>
      <c r="F2834" s="220">
        <f t="shared" si="849"/>
        <v>0</v>
      </c>
      <c r="G2834" s="280">
        <f t="shared" si="850"/>
        <v>0</v>
      </c>
    </row>
    <row r="2835" spans="1:7" ht="24" customHeight="1" x14ac:dyDescent="0.25">
      <c r="A2835" s="281"/>
      <c r="D2835" s="94"/>
      <c r="E2835" s="95"/>
      <c r="F2835" s="267" t="s">
        <v>32</v>
      </c>
      <c r="G2835" s="282">
        <f>SUBTOTAL(9,G2827:G2834)</f>
        <v>0</v>
      </c>
    </row>
    <row r="2836" spans="1:7" ht="24" customHeight="1" x14ac:dyDescent="0.25">
      <c r="A2836" s="281"/>
      <c r="C2836" s="104" t="s">
        <v>606</v>
      </c>
      <c r="D2836" s="94"/>
      <c r="E2836" s="95"/>
      <c r="G2836" s="283"/>
    </row>
    <row r="2837" spans="1:7" s="223" customFormat="1" ht="24" customHeight="1" x14ac:dyDescent="0.25">
      <c r="A2837" s="218" t="str">
        <f t="shared" ref="A2837:A2845" si="851">IFERROR(VLOOKUP(C2837,Tabla_Insumos,4,FALSE),"")</f>
        <v/>
      </c>
      <c r="B2837" s="216" t="str">
        <f t="shared" ref="B2837:B2845" si="852">IFERROR(VLOOKUP(C2837,Tabla_Insumos,5,FALSE),"")</f>
        <v/>
      </c>
      <c r="C2837" s="217"/>
      <c r="D2837" s="218" t="str">
        <f t="shared" ref="D2837:D2845" si="853">IFERROR(VLOOKUP(C2837,Tabla_Insumos,2,FALSE),"")</f>
        <v/>
      </c>
      <c r="E2837" s="219"/>
      <c r="F2837" s="220">
        <f t="shared" ref="F2837:F2845" si="854">IFERROR(VLOOKUP(C2837,Tabla_Insumos,3,FALSE),0)</f>
        <v>0</v>
      </c>
      <c r="G2837" s="280">
        <f t="shared" ref="G2837:G2845" si="855">ROUND(E2837*F2837,2)</f>
        <v>0</v>
      </c>
    </row>
    <row r="2838" spans="1:7" s="223" customFormat="1" ht="24" customHeight="1" x14ac:dyDescent="0.25">
      <c r="A2838" s="218" t="str">
        <f t="shared" si="851"/>
        <v/>
      </c>
      <c r="B2838" s="216" t="str">
        <f t="shared" si="852"/>
        <v/>
      </c>
      <c r="C2838" s="217"/>
      <c r="D2838" s="218" t="str">
        <f t="shared" si="853"/>
        <v/>
      </c>
      <c r="E2838" s="219"/>
      <c r="F2838" s="220">
        <f t="shared" si="854"/>
        <v>0</v>
      </c>
      <c r="G2838" s="280">
        <f t="shared" si="855"/>
        <v>0</v>
      </c>
    </row>
    <row r="2839" spans="1:7" s="223" customFormat="1" ht="24" customHeight="1" x14ac:dyDescent="0.25">
      <c r="A2839" s="218" t="str">
        <f t="shared" si="851"/>
        <v/>
      </c>
      <c r="B2839" s="216" t="str">
        <f t="shared" si="852"/>
        <v/>
      </c>
      <c r="C2839" s="217"/>
      <c r="D2839" s="218" t="str">
        <f t="shared" si="853"/>
        <v/>
      </c>
      <c r="E2839" s="219"/>
      <c r="F2839" s="220">
        <f t="shared" si="854"/>
        <v>0</v>
      </c>
      <c r="G2839" s="280">
        <f t="shared" si="855"/>
        <v>0</v>
      </c>
    </row>
    <row r="2840" spans="1:7" s="223" customFormat="1" ht="24" customHeight="1" x14ac:dyDescent="0.25">
      <c r="A2840" s="218" t="str">
        <f t="shared" si="851"/>
        <v/>
      </c>
      <c r="B2840" s="216" t="str">
        <f t="shared" si="852"/>
        <v/>
      </c>
      <c r="C2840" s="217"/>
      <c r="D2840" s="218" t="str">
        <f t="shared" si="853"/>
        <v/>
      </c>
      <c r="E2840" s="219"/>
      <c r="F2840" s="220">
        <f t="shared" si="854"/>
        <v>0</v>
      </c>
      <c r="G2840" s="280">
        <f t="shared" si="855"/>
        <v>0</v>
      </c>
    </row>
    <row r="2841" spans="1:7" s="223" customFormat="1" ht="24" customHeight="1" x14ac:dyDescent="0.25">
      <c r="A2841" s="218" t="str">
        <f t="shared" si="851"/>
        <v/>
      </c>
      <c r="B2841" s="216" t="str">
        <f t="shared" si="852"/>
        <v/>
      </c>
      <c r="C2841" s="217"/>
      <c r="D2841" s="218" t="str">
        <f t="shared" si="853"/>
        <v/>
      </c>
      <c r="E2841" s="219"/>
      <c r="F2841" s="220">
        <f t="shared" si="854"/>
        <v>0</v>
      </c>
      <c r="G2841" s="280">
        <f t="shared" si="855"/>
        <v>0</v>
      </c>
    </row>
    <row r="2842" spans="1:7" s="223" customFormat="1" ht="24" customHeight="1" x14ac:dyDescent="0.25">
      <c r="A2842" s="218" t="str">
        <f t="shared" si="851"/>
        <v/>
      </c>
      <c r="B2842" s="216" t="str">
        <f t="shared" si="852"/>
        <v/>
      </c>
      <c r="C2842" s="217"/>
      <c r="D2842" s="218" t="str">
        <f t="shared" si="853"/>
        <v/>
      </c>
      <c r="E2842" s="219"/>
      <c r="F2842" s="220">
        <f t="shared" si="854"/>
        <v>0</v>
      </c>
      <c r="G2842" s="280">
        <f t="shared" si="855"/>
        <v>0</v>
      </c>
    </row>
    <row r="2843" spans="1:7" s="223" customFormat="1" ht="24" customHeight="1" x14ac:dyDescent="0.25">
      <c r="A2843" s="218" t="str">
        <f t="shared" si="851"/>
        <v/>
      </c>
      <c r="B2843" s="216" t="str">
        <f t="shared" si="852"/>
        <v/>
      </c>
      <c r="C2843" s="217"/>
      <c r="D2843" s="218" t="str">
        <f t="shared" si="853"/>
        <v/>
      </c>
      <c r="E2843" s="219"/>
      <c r="F2843" s="220">
        <f t="shared" si="854"/>
        <v>0</v>
      </c>
      <c r="G2843" s="280">
        <f t="shared" si="855"/>
        <v>0</v>
      </c>
    </row>
    <row r="2844" spans="1:7" s="223" customFormat="1" ht="24" customHeight="1" x14ac:dyDescent="0.25">
      <c r="A2844" s="218" t="str">
        <f t="shared" si="851"/>
        <v/>
      </c>
      <c r="B2844" s="216" t="str">
        <f t="shared" si="852"/>
        <v/>
      </c>
      <c r="C2844" s="217"/>
      <c r="D2844" s="218" t="str">
        <f t="shared" si="853"/>
        <v/>
      </c>
      <c r="E2844" s="219"/>
      <c r="F2844" s="220">
        <f t="shared" si="854"/>
        <v>0</v>
      </c>
      <c r="G2844" s="280">
        <f t="shared" si="855"/>
        <v>0</v>
      </c>
    </row>
    <row r="2845" spans="1:7" s="223" customFormat="1" ht="24" customHeight="1" x14ac:dyDescent="0.25">
      <c r="A2845" s="218" t="str">
        <f t="shared" si="851"/>
        <v/>
      </c>
      <c r="B2845" s="216" t="str">
        <f t="shared" si="852"/>
        <v/>
      </c>
      <c r="C2845" s="217"/>
      <c r="D2845" s="218" t="str">
        <f t="shared" si="853"/>
        <v/>
      </c>
      <c r="E2845" s="219"/>
      <c r="F2845" s="220">
        <f t="shared" si="854"/>
        <v>0</v>
      </c>
      <c r="G2845" s="280">
        <f t="shared" si="855"/>
        <v>0</v>
      </c>
    </row>
    <row r="2846" spans="1:7" ht="24" customHeight="1" x14ac:dyDescent="0.25">
      <c r="A2846" s="284"/>
      <c r="B2846" s="94"/>
      <c r="D2846" s="94"/>
      <c r="E2846" s="95"/>
      <c r="F2846" s="267" t="s">
        <v>33</v>
      </c>
      <c r="G2846" s="282">
        <f>SUBTOTAL(9,G2837:G2845)</f>
        <v>0</v>
      </c>
    </row>
    <row r="2847" spans="1:7" ht="24" customHeight="1" x14ac:dyDescent="0.25">
      <c r="A2847" s="285"/>
      <c r="B2847" s="94"/>
      <c r="D2847" s="94"/>
      <c r="E2847" s="95"/>
      <c r="G2847" s="283"/>
    </row>
    <row r="2848" spans="1:7" ht="24" customHeight="1" x14ac:dyDescent="0.25">
      <c r="A2848" s="286" t="str">
        <f>B2806</f>
        <v>14.2.1</v>
      </c>
      <c r="B2848" s="287" t="str">
        <f>C2806</f>
        <v>Sobre Carpintería Metálica y Herrería</v>
      </c>
      <c r="C2848" s="101"/>
      <c r="D2848" s="101" t="s">
        <v>34</v>
      </c>
      <c r="E2848" s="102"/>
      <c r="F2848" s="289" t="s">
        <v>35</v>
      </c>
      <c r="G2848" s="288">
        <f>SUBTOTAL(9,G2811:G2847)</f>
        <v>0</v>
      </c>
    </row>
    <row r="2850" spans="1:123" ht="24" customHeight="1" x14ac:dyDescent="0.25">
      <c r="A2850" s="268" t="s">
        <v>37</v>
      </c>
      <c r="B2850" s="269"/>
      <c r="C2850" s="269"/>
      <c r="D2850" s="269"/>
      <c r="E2850" s="269"/>
      <c r="F2850" s="269"/>
      <c r="G2850" s="270"/>
    </row>
    <row r="2851" spans="1:123" ht="24" customHeight="1" x14ac:dyDescent="0.25">
      <c r="A2851" s="271" t="s">
        <v>602</v>
      </c>
      <c r="B2851" s="90" t="str">
        <f>Comitente</f>
        <v>SUBSECRETARIA DE ARQUITECTURA</v>
      </c>
      <c r="C2851" s="86"/>
      <c r="D2851" s="91"/>
      <c r="E2851" s="91"/>
      <c r="F2851" s="92"/>
      <c r="G2851" s="272"/>
    </row>
    <row r="2852" spans="1:123" ht="24" customHeight="1" x14ac:dyDescent="0.25">
      <c r="A2852" s="271" t="s">
        <v>603</v>
      </c>
      <c r="B2852" s="90">
        <f>Contratista</f>
        <v>0</v>
      </c>
      <c r="C2852" s="87"/>
      <c r="D2852" s="87"/>
      <c r="E2852" s="87"/>
      <c r="F2852" s="93"/>
      <c r="G2852" s="273"/>
    </row>
    <row r="2853" spans="1:123" ht="24" customHeight="1" x14ac:dyDescent="0.25">
      <c r="A2853" s="271" t="s">
        <v>24</v>
      </c>
      <c r="B2853" s="90" t="str">
        <f>Obra</f>
        <v>PERFORACION DE POZO DE AGUA Y CONST. DE SALA DE BOMBA ESC. AGROIND. 25 DE MAYO</v>
      </c>
      <c r="C2853" s="87"/>
      <c r="D2853" s="87"/>
      <c r="E2853" s="87"/>
      <c r="F2853" s="93" t="s">
        <v>38</v>
      </c>
      <c r="G2853" s="274">
        <f>Fecha_Base</f>
        <v>0</v>
      </c>
    </row>
    <row r="2854" spans="1:123" ht="24" customHeight="1" x14ac:dyDescent="0.25">
      <c r="A2854" s="275" t="s">
        <v>601</v>
      </c>
      <c r="B2854" s="88" t="str">
        <f>Ubicación</f>
        <v>Calle San Martin s/n - 25 de Mayo</v>
      </c>
      <c r="C2854" s="88"/>
      <c r="D2854" s="94"/>
      <c r="E2854" s="95"/>
      <c r="G2854" s="276"/>
    </row>
    <row r="2855" spans="1:123" ht="24" customHeight="1" x14ac:dyDescent="0.25">
      <c r="A2855" s="275" t="s">
        <v>39</v>
      </c>
      <c r="B2855" s="97">
        <f>IFERROR(VALUE(LEFT(B2856,FIND(".",B2856)-1)),"")</f>
        <v>14</v>
      </c>
      <c r="C2855" s="89" t="str">
        <f>IFERROR(VLOOKUP(B2855,Tabla_CyP,2,FALSE),"")</f>
        <v/>
      </c>
      <c r="E2855" s="95"/>
      <c r="G2855" s="276"/>
    </row>
    <row r="2856" spans="1:123" ht="24" customHeight="1" x14ac:dyDescent="0.25">
      <c r="A2856" s="275" t="s">
        <v>25</v>
      </c>
      <c r="B2856" s="98" t="str">
        <f>IFERROR(VLOOKUP(COUNTIF($A$1:A2856,"ANALISIS DE PRECIOS"),Tabla_NumeroItem,2,FALSE),"")</f>
        <v>14.2.2</v>
      </c>
      <c r="C2856" s="89" t="str">
        <f>IFERROR(VLOOKUP(B2856,Tabla_CyP,2,FALSE),"")</f>
        <v>Pintura Antióxido</v>
      </c>
      <c r="D2856" s="94"/>
      <c r="E2856" s="95"/>
      <c r="F2856" s="93" t="s">
        <v>26</v>
      </c>
      <c r="G2856" s="277" t="str">
        <f>IFERROR(VLOOKUP(B2856,Tabla_CyP,4,FALSE),"")</f>
        <v>m2</v>
      </c>
    </row>
    <row r="2857" spans="1:123" ht="24" customHeight="1" x14ac:dyDescent="0.25">
      <c r="A2857" s="275"/>
      <c r="B2857" s="88"/>
      <c r="D2857" s="94"/>
      <c r="E2857" s="95"/>
      <c r="G2857" s="276"/>
    </row>
    <row r="2858" spans="1:123" ht="24" customHeight="1" x14ac:dyDescent="0.25">
      <c r="A2858" s="338" t="s">
        <v>507</v>
      </c>
      <c r="B2858" s="339"/>
      <c r="C2858" s="340" t="s">
        <v>0</v>
      </c>
      <c r="D2858" s="340" t="s">
        <v>27</v>
      </c>
      <c r="E2858" s="342" t="s">
        <v>28</v>
      </c>
      <c r="F2858" s="344" t="s">
        <v>29</v>
      </c>
      <c r="G2858" s="344" t="s">
        <v>30</v>
      </c>
    </row>
    <row r="2859" spans="1:123" s="94" customFormat="1" ht="24" customHeight="1" x14ac:dyDescent="0.25">
      <c r="A2859" s="99" t="s">
        <v>508</v>
      </c>
      <c r="B2859" s="99" t="s">
        <v>509</v>
      </c>
      <c r="C2859" s="341"/>
      <c r="D2859" s="341"/>
      <c r="E2859" s="343"/>
      <c r="F2859" s="345"/>
      <c r="G2859" s="345"/>
      <c r="H2859" s="224"/>
      <c r="I2859" s="224"/>
      <c r="J2859" s="224"/>
      <c r="K2859" s="224"/>
      <c r="L2859" s="224"/>
      <c r="M2859" s="224"/>
      <c r="N2859" s="224"/>
      <c r="O2859" s="224"/>
      <c r="P2859" s="224"/>
      <c r="Q2859" s="224"/>
      <c r="R2859" s="224"/>
      <c r="S2859" s="224"/>
      <c r="T2859" s="224"/>
      <c r="U2859" s="224"/>
      <c r="V2859" s="224"/>
      <c r="W2859" s="224"/>
      <c r="X2859" s="224"/>
      <c r="Y2859" s="224"/>
      <c r="Z2859" s="224"/>
      <c r="AA2859" s="224"/>
      <c r="AB2859" s="224"/>
      <c r="AC2859" s="224"/>
      <c r="AD2859" s="224"/>
      <c r="AE2859" s="224"/>
      <c r="AF2859" s="224"/>
      <c r="AG2859" s="224"/>
      <c r="AH2859" s="224"/>
      <c r="AI2859" s="224"/>
      <c r="AJ2859" s="224"/>
      <c r="AK2859" s="224"/>
      <c r="AL2859" s="224"/>
      <c r="AM2859" s="224"/>
      <c r="AN2859" s="224"/>
      <c r="AO2859" s="224"/>
      <c r="AP2859" s="224"/>
      <c r="AQ2859" s="224"/>
      <c r="AR2859" s="224"/>
      <c r="AS2859" s="224"/>
      <c r="AT2859" s="224"/>
      <c r="AU2859" s="224"/>
      <c r="AV2859" s="224"/>
      <c r="AW2859" s="224"/>
      <c r="AX2859" s="224"/>
      <c r="AY2859" s="224"/>
      <c r="AZ2859" s="224"/>
      <c r="BA2859" s="224"/>
      <c r="BB2859" s="224"/>
      <c r="BC2859" s="224"/>
      <c r="BD2859" s="224"/>
      <c r="BE2859" s="224"/>
      <c r="BF2859" s="224"/>
      <c r="BG2859" s="224"/>
      <c r="BH2859" s="224"/>
      <c r="BI2859" s="224"/>
      <c r="BJ2859" s="224"/>
      <c r="BK2859" s="224"/>
      <c r="BL2859" s="224"/>
      <c r="BM2859" s="224"/>
      <c r="BN2859" s="224"/>
      <c r="BO2859" s="224"/>
      <c r="BP2859" s="224"/>
      <c r="BQ2859" s="224"/>
      <c r="BR2859" s="224"/>
      <c r="BS2859" s="224"/>
      <c r="BT2859" s="224"/>
      <c r="BU2859" s="224"/>
      <c r="BV2859" s="224"/>
      <c r="BW2859" s="224"/>
      <c r="BX2859" s="224"/>
      <c r="BY2859" s="224"/>
      <c r="BZ2859" s="224"/>
      <c r="CA2859" s="224"/>
      <c r="CB2859" s="224"/>
      <c r="CC2859" s="224"/>
      <c r="CD2859" s="224"/>
      <c r="CE2859" s="224"/>
      <c r="CF2859" s="224"/>
      <c r="CG2859" s="224"/>
      <c r="CH2859" s="224"/>
      <c r="CI2859" s="224"/>
      <c r="CJ2859" s="224"/>
      <c r="CK2859" s="224"/>
      <c r="CL2859" s="224"/>
      <c r="CM2859" s="224"/>
      <c r="CN2859" s="224"/>
      <c r="CO2859" s="224"/>
      <c r="CP2859" s="224"/>
      <c r="CQ2859" s="224"/>
      <c r="CR2859" s="224"/>
      <c r="CS2859" s="224"/>
      <c r="CT2859" s="224"/>
      <c r="CU2859" s="224"/>
      <c r="CV2859" s="224"/>
      <c r="CW2859" s="224"/>
      <c r="CX2859" s="224"/>
      <c r="CY2859" s="224"/>
      <c r="CZ2859" s="224"/>
      <c r="DA2859" s="224"/>
      <c r="DB2859" s="224"/>
      <c r="DC2859" s="224"/>
      <c r="DD2859" s="224"/>
      <c r="DE2859" s="224"/>
      <c r="DF2859" s="224"/>
      <c r="DG2859" s="224"/>
      <c r="DH2859" s="224"/>
      <c r="DI2859" s="224"/>
      <c r="DJ2859" s="224"/>
      <c r="DK2859" s="224"/>
      <c r="DL2859" s="224"/>
      <c r="DM2859" s="224"/>
      <c r="DN2859" s="224"/>
      <c r="DO2859" s="224"/>
      <c r="DP2859" s="224"/>
      <c r="DQ2859" s="224"/>
      <c r="DR2859" s="224"/>
      <c r="DS2859" s="224"/>
    </row>
    <row r="2860" spans="1:123" ht="24" customHeight="1" x14ac:dyDescent="0.25">
      <c r="A2860" s="278"/>
      <c r="B2860" s="100"/>
      <c r="C2860" s="137" t="s">
        <v>604</v>
      </c>
      <c r="D2860" s="101"/>
      <c r="E2860" s="102"/>
      <c r="F2860" s="103"/>
      <c r="G2860" s="279"/>
    </row>
    <row r="2861" spans="1:123" s="223" customFormat="1" ht="24" customHeight="1" x14ac:dyDescent="0.25">
      <c r="A2861" s="218" t="str">
        <f t="shared" ref="A2861:A2874" si="856">IFERROR(VLOOKUP(C2861,Tabla_Insumos,4,FALSE),"")</f>
        <v/>
      </c>
      <c r="B2861" s="216" t="str">
        <f>IFERROR(VLOOKUP(C2861,Tabla_Insumos,5,FALSE),"")</f>
        <v/>
      </c>
      <c r="C2861" s="217"/>
      <c r="D2861" s="218" t="str">
        <f t="shared" ref="D2861:D2874" si="857">IFERROR(VLOOKUP(C2861,Tabla_Insumos,2,FALSE),"")</f>
        <v/>
      </c>
      <c r="E2861" s="219"/>
      <c r="F2861" s="220">
        <f t="shared" ref="F2861:F2874" si="858">IFERROR(VLOOKUP(C2861,Tabla_Insumos,3,FALSE),0)</f>
        <v>0</v>
      </c>
      <c r="G2861" s="280">
        <f>ROUND(E2861*F2861,2)</f>
        <v>0</v>
      </c>
    </row>
    <row r="2862" spans="1:123" s="223" customFormat="1" ht="24" customHeight="1" x14ac:dyDescent="0.25">
      <c r="A2862" s="218" t="str">
        <f t="shared" si="856"/>
        <v/>
      </c>
      <c r="B2862" s="216" t="str">
        <f t="shared" ref="B2862:B2874" si="859">IFERROR(VLOOKUP(C2862,Tabla_Insumos,5,FALSE),"")</f>
        <v/>
      </c>
      <c r="C2862" s="217"/>
      <c r="D2862" s="218" t="str">
        <f t="shared" si="857"/>
        <v/>
      </c>
      <c r="E2862" s="219"/>
      <c r="F2862" s="220">
        <f t="shared" si="858"/>
        <v>0</v>
      </c>
      <c r="G2862" s="280">
        <f t="shared" ref="G2862:G2874" si="860">ROUND(E2862*F2862,2)</f>
        <v>0</v>
      </c>
    </row>
    <row r="2863" spans="1:123" s="223" customFormat="1" ht="24" customHeight="1" x14ac:dyDescent="0.25">
      <c r="A2863" s="218" t="str">
        <f t="shared" si="856"/>
        <v/>
      </c>
      <c r="B2863" s="216" t="str">
        <f t="shared" si="859"/>
        <v/>
      </c>
      <c r="C2863" s="217"/>
      <c r="D2863" s="218" t="str">
        <f t="shared" si="857"/>
        <v/>
      </c>
      <c r="E2863" s="219"/>
      <c r="F2863" s="220">
        <f t="shared" si="858"/>
        <v>0</v>
      </c>
      <c r="G2863" s="280">
        <f t="shared" si="860"/>
        <v>0</v>
      </c>
    </row>
    <row r="2864" spans="1:123" s="223" customFormat="1" ht="24" customHeight="1" x14ac:dyDescent="0.25">
      <c r="A2864" s="218" t="str">
        <f t="shared" si="856"/>
        <v/>
      </c>
      <c r="B2864" s="216" t="str">
        <f t="shared" si="859"/>
        <v/>
      </c>
      <c r="C2864" s="217"/>
      <c r="D2864" s="218" t="str">
        <f t="shared" si="857"/>
        <v/>
      </c>
      <c r="E2864" s="219"/>
      <c r="F2864" s="220">
        <f t="shared" si="858"/>
        <v>0</v>
      </c>
      <c r="G2864" s="280">
        <f t="shared" si="860"/>
        <v>0</v>
      </c>
    </row>
    <row r="2865" spans="1:7" s="223" customFormat="1" ht="24" customHeight="1" x14ac:dyDescent="0.25">
      <c r="A2865" s="218" t="str">
        <f t="shared" si="856"/>
        <v/>
      </c>
      <c r="B2865" s="216" t="str">
        <f t="shared" si="859"/>
        <v/>
      </c>
      <c r="C2865" s="217"/>
      <c r="D2865" s="218" t="str">
        <f t="shared" si="857"/>
        <v/>
      </c>
      <c r="E2865" s="219"/>
      <c r="F2865" s="220">
        <f t="shared" si="858"/>
        <v>0</v>
      </c>
      <c r="G2865" s="280">
        <f t="shared" si="860"/>
        <v>0</v>
      </c>
    </row>
    <row r="2866" spans="1:7" s="223" customFormat="1" ht="24" customHeight="1" x14ac:dyDescent="0.25">
      <c r="A2866" s="218" t="str">
        <f t="shared" si="856"/>
        <v/>
      </c>
      <c r="B2866" s="216" t="str">
        <f t="shared" si="859"/>
        <v/>
      </c>
      <c r="C2866" s="217"/>
      <c r="D2866" s="218" t="str">
        <f t="shared" si="857"/>
        <v/>
      </c>
      <c r="E2866" s="219"/>
      <c r="F2866" s="220">
        <f t="shared" si="858"/>
        <v>0</v>
      </c>
      <c r="G2866" s="280">
        <f t="shared" si="860"/>
        <v>0</v>
      </c>
    </row>
    <row r="2867" spans="1:7" s="223" customFormat="1" ht="24" customHeight="1" x14ac:dyDescent="0.25">
      <c r="A2867" s="218" t="str">
        <f t="shared" si="856"/>
        <v/>
      </c>
      <c r="B2867" s="216" t="str">
        <f t="shared" si="859"/>
        <v/>
      </c>
      <c r="C2867" s="217"/>
      <c r="D2867" s="218" t="str">
        <f t="shared" si="857"/>
        <v/>
      </c>
      <c r="E2867" s="219"/>
      <c r="F2867" s="220">
        <f t="shared" si="858"/>
        <v>0</v>
      </c>
      <c r="G2867" s="280">
        <f t="shared" si="860"/>
        <v>0</v>
      </c>
    </row>
    <row r="2868" spans="1:7" s="223" customFormat="1" ht="24" customHeight="1" x14ac:dyDescent="0.25">
      <c r="A2868" s="218" t="str">
        <f t="shared" si="856"/>
        <v/>
      </c>
      <c r="B2868" s="216" t="str">
        <f t="shared" si="859"/>
        <v/>
      </c>
      <c r="C2868" s="217"/>
      <c r="D2868" s="218" t="str">
        <f t="shared" si="857"/>
        <v/>
      </c>
      <c r="E2868" s="219"/>
      <c r="F2868" s="220">
        <f t="shared" si="858"/>
        <v>0</v>
      </c>
      <c r="G2868" s="280">
        <f t="shared" si="860"/>
        <v>0</v>
      </c>
    </row>
    <row r="2869" spans="1:7" s="223" customFormat="1" ht="24" customHeight="1" x14ac:dyDescent="0.25">
      <c r="A2869" s="218" t="str">
        <f t="shared" si="856"/>
        <v/>
      </c>
      <c r="B2869" s="216" t="str">
        <f t="shared" si="859"/>
        <v/>
      </c>
      <c r="C2869" s="217"/>
      <c r="D2869" s="218" t="str">
        <f t="shared" si="857"/>
        <v/>
      </c>
      <c r="E2869" s="219"/>
      <c r="F2869" s="220">
        <f t="shared" si="858"/>
        <v>0</v>
      </c>
      <c r="G2869" s="280">
        <f t="shared" si="860"/>
        <v>0</v>
      </c>
    </row>
    <row r="2870" spans="1:7" s="223" customFormat="1" ht="24" customHeight="1" x14ac:dyDescent="0.25">
      <c r="A2870" s="218" t="str">
        <f t="shared" si="856"/>
        <v/>
      </c>
      <c r="B2870" s="216" t="str">
        <f t="shared" si="859"/>
        <v/>
      </c>
      <c r="C2870" s="217"/>
      <c r="D2870" s="218" t="str">
        <f t="shared" si="857"/>
        <v/>
      </c>
      <c r="E2870" s="219"/>
      <c r="F2870" s="220">
        <f t="shared" si="858"/>
        <v>0</v>
      </c>
      <c r="G2870" s="280">
        <f t="shared" si="860"/>
        <v>0</v>
      </c>
    </row>
    <row r="2871" spans="1:7" s="223" customFormat="1" ht="24" customHeight="1" x14ac:dyDescent="0.25">
      <c r="A2871" s="218" t="str">
        <f t="shared" si="856"/>
        <v/>
      </c>
      <c r="B2871" s="216" t="str">
        <f t="shared" si="859"/>
        <v/>
      </c>
      <c r="C2871" s="217"/>
      <c r="D2871" s="218" t="str">
        <f t="shared" si="857"/>
        <v/>
      </c>
      <c r="E2871" s="219"/>
      <c r="F2871" s="220">
        <f t="shared" si="858"/>
        <v>0</v>
      </c>
      <c r="G2871" s="280">
        <f t="shared" si="860"/>
        <v>0</v>
      </c>
    </row>
    <row r="2872" spans="1:7" s="223" customFormat="1" ht="24" customHeight="1" x14ac:dyDescent="0.25">
      <c r="A2872" s="218" t="str">
        <f t="shared" si="856"/>
        <v/>
      </c>
      <c r="B2872" s="216" t="str">
        <f t="shared" si="859"/>
        <v/>
      </c>
      <c r="C2872" s="217"/>
      <c r="D2872" s="218" t="str">
        <f t="shared" si="857"/>
        <v/>
      </c>
      <c r="E2872" s="219"/>
      <c r="F2872" s="220">
        <f t="shared" si="858"/>
        <v>0</v>
      </c>
      <c r="G2872" s="280">
        <f t="shared" si="860"/>
        <v>0</v>
      </c>
    </row>
    <row r="2873" spans="1:7" s="223" customFormat="1" ht="24" customHeight="1" x14ac:dyDescent="0.25">
      <c r="A2873" s="218" t="str">
        <f t="shared" si="856"/>
        <v/>
      </c>
      <c r="B2873" s="216" t="str">
        <f t="shared" si="859"/>
        <v/>
      </c>
      <c r="C2873" s="217"/>
      <c r="D2873" s="218" t="str">
        <f t="shared" si="857"/>
        <v/>
      </c>
      <c r="E2873" s="219"/>
      <c r="F2873" s="220">
        <f t="shared" si="858"/>
        <v>0</v>
      </c>
      <c r="G2873" s="280">
        <f t="shared" si="860"/>
        <v>0</v>
      </c>
    </row>
    <row r="2874" spans="1:7" s="223" customFormat="1" ht="24" customHeight="1" x14ac:dyDescent="0.25">
      <c r="A2874" s="218" t="str">
        <f t="shared" si="856"/>
        <v/>
      </c>
      <c r="B2874" s="216" t="str">
        <f t="shared" si="859"/>
        <v/>
      </c>
      <c r="C2874" s="217"/>
      <c r="D2874" s="218" t="str">
        <f t="shared" si="857"/>
        <v/>
      </c>
      <c r="E2874" s="219"/>
      <c r="F2874" s="221">
        <f t="shared" si="858"/>
        <v>0</v>
      </c>
      <c r="G2874" s="280">
        <f t="shared" si="860"/>
        <v>0</v>
      </c>
    </row>
    <row r="2875" spans="1:7" ht="24" customHeight="1" x14ac:dyDescent="0.25">
      <c r="A2875" s="281"/>
      <c r="D2875" s="94"/>
      <c r="E2875" s="95"/>
      <c r="F2875" s="267" t="s">
        <v>31</v>
      </c>
      <c r="G2875" s="282">
        <f>SUBTOTAL(9,G2861:G2874)</f>
        <v>0</v>
      </c>
    </row>
    <row r="2876" spans="1:7" ht="24" customHeight="1" x14ac:dyDescent="0.25">
      <c r="A2876" s="281"/>
      <c r="C2876" s="104" t="s">
        <v>605</v>
      </c>
      <c r="D2876" s="94"/>
      <c r="E2876" s="95"/>
      <c r="G2876" s="283"/>
    </row>
    <row r="2877" spans="1:7" s="223" customFormat="1" ht="24" customHeight="1" x14ac:dyDescent="0.25">
      <c r="A2877" s="218" t="str">
        <f t="shared" ref="A2877:A2884" si="861">IFERROR(VLOOKUP(C2877,Tabla_Insumos,4,FALSE),"")</f>
        <v/>
      </c>
      <c r="B2877" s="216">
        <f t="shared" ref="B2877:B2884" si="862">IFERROR(VLOOKUP(A2877,Tabla_Indices,5,FALSE),"")</f>
        <v>0</v>
      </c>
      <c r="C2877" s="217"/>
      <c r="D2877" s="218" t="str">
        <f t="shared" ref="D2877:D2884" si="863">IFERROR(VLOOKUP(C2877,Tabla_Insumos,2,FALSE),"")</f>
        <v/>
      </c>
      <c r="E2877" s="219"/>
      <c r="F2877" s="222">
        <f t="shared" ref="F2877:F2884" si="864">IFERROR(VLOOKUP(C2877,Tabla_Insumos,3,FALSE),0)</f>
        <v>0</v>
      </c>
      <c r="G2877" s="280">
        <f>ROUND(E2877*F2877,2)</f>
        <v>0</v>
      </c>
    </row>
    <row r="2878" spans="1:7" s="223" customFormat="1" ht="24" customHeight="1" x14ac:dyDescent="0.25">
      <c r="A2878" s="218" t="str">
        <f t="shared" si="861"/>
        <v/>
      </c>
      <c r="B2878" s="216">
        <f t="shared" si="862"/>
        <v>0</v>
      </c>
      <c r="C2878" s="217"/>
      <c r="D2878" s="218" t="str">
        <f t="shared" si="863"/>
        <v/>
      </c>
      <c r="E2878" s="219"/>
      <c r="F2878" s="222">
        <f t="shared" si="864"/>
        <v>0</v>
      </c>
      <c r="G2878" s="280">
        <f>ROUND(E2878*F2878,2)</f>
        <v>0</v>
      </c>
    </row>
    <row r="2879" spans="1:7" s="223" customFormat="1" ht="24" customHeight="1" x14ac:dyDescent="0.25">
      <c r="A2879" s="218" t="str">
        <f t="shared" si="861"/>
        <v/>
      </c>
      <c r="B2879" s="216">
        <f t="shared" si="862"/>
        <v>0</v>
      </c>
      <c r="C2879" s="217"/>
      <c r="D2879" s="218" t="str">
        <f t="shared" si="863"/>
        <v/>
      </c>
      <c r="E2879" s="219"/>
      <c r="F2879" s="222">
        <f t="shared" si="864"/>
        <v>0</v>
      </c>
      <c r="G2879" s="280">
        <f t="shared" ref="G2879:G2884" si="865">ROUND(E2879*F2879,2)</f>
        <v>0</v>
      </c>
    </row>
    <row r="2880" spans="1:7" s="223" customFormat="1" ht="24" customHeight="1" x14ac:dyDescent="0.25">
      <c r="A2880" s="218" t="str">
        <f t="shared" si="861"/>
        <v/>
      </c>
      <c r="B2880" s="216">
        <f t="shared" si="862"/>
        <v>0</v>
      </c>
      <c r="C2880" s="217"/>
      <c r="D2880" s="218" t="str">
        <f t="shared" si="863"/>
        <v/>
      </c>
      <c r="E2880" s="219"/>
      <c r="F2880" s="222">
        <f t="shared" si="864"/>
        <v>0</v>
      </c>
      <c r="G2880" s="280">
        <f t="shared" si="865"/>
        <v>0</v>
      </c>
    </row>
    <row r="2881" spans="1:7" s="223" customFormat="1" ht="24" customHeight="1" x14ac:dyDescent="0.25">
      <c r="A2881" s="218" t="str">
        <f t="shared" si="861"/>
        <v/>
      </c>
      <c r="B2881" s="216">
        <f t="shared" si="862"/>
        <v>0</v>
      </c>
      <c r="C2881" s="217"/>
      <c r="D2881" s="218" t="str">
        <f t="shared" si="863"/>
        <v/>
      </c>
      <c r="E2881" s="219"/>
      <c r="F2881" s="220">
        <f t="shared" si="864"/>
        <v>0</v>
      </c>
      <c r="G2881" s="280">
        <f t="shared" si="865"/>
        <v>0</v>
      </c>
    </row>
    <row r="2882" spans="1:7" s="223" customFormat="1" ht="24" customHeight="1" x14ac:dyDescent="0.25">
      <c r="A2882" s="218" t="str">
        <f t="shared" si="861"/>
        <v/>
      </c>
      <c r="B2882" s="216">
        <f t="shared" si="862"/>
        <v>0</v>
      </c>
      <c r="C2882" s="217"/>
      <c r="D2882" s="218" t="str">
        <f t="shared" si="863"/>
        <v/>
      </c>
      <c r="E2882" s="219"/>
      <c r="F2882" s="220">
        <f t="shared" si="864"/>
        <v>0</v>
      </c>
      <c r="G2882" s="280">
        <f t="shared" si="865"/>
        <v>0</v>
      </c>
    </row>
    <row r="2883" spans="1:7" s="223" customFormat="1" ht="24" customHeight="1" x14ac:dyDescent="0.25">
      <c r="A2883" s="218" t="str">
        <f t="shared" si="861"/>
        <v/>
      </c>
      <c r="B2883" s="216">
        <f t="shared" si="862"/>
        <v>0</v>
      </c>
      <c r="C2883" s="217"/>
      <c r="D2883" s="218" t="str">
        <f t="shared" si="863"/>
        <v/>
      </c>
      <c r="E2883" s="219"/>
      <c r="F2883" s="220">
        <f t="shared" si="864"/>
        <v>0</v>
      </c>
      <c r="G2883" s="280">
        <f t="shared" si="865"/>
        <v>0</v>
      </c>
    </row>
    <row r="2884" spans="1:7" s="223" customFormat="1" ht="24" customHeight="1" x14ac:dyDescent="0.25">
      <c r="A2884" s="218" t="str">
        <f t="shared" si="861"/>
        <v/>
      </c>
      <c r="B2884" s="216">
        <f t="shared" si="862"/>
        <v>0</v>
      </c>
      <c r="C2884" s="217"/>
      <c r="D2884" s="218" t="str">
        <f t="shared" si="863"/>
        <v/>
      </c>
      <c r="E2884" s="219"/>
      <c r="F2884" s="220">
        <f t="shared" si="864"/>
        <v>0</v>
      </c>
      <c r="G2884" s="280">
        <f t="shared" si="865"/>
        <v>0</v>
      </c>
    </row>
    <row r="2885" spans="1:7" ht="24" customHeight="1" x14ac:dyDescent="0.25">
      <c r="A2885" s="281"/>
      <c r="D2885" s="94"/>
      <c r="E2885" s="95"/>
      <c r="F2885" s="267" t="s">
        <v>32</v>
      </c>
      <c r="G2885" s="282">
        <f>SUBTOTAL(9,G2877:G2884)</f>
        <v>0</v>
      </c>
    </row>
    <row r="2886" spans="1:7" ht="24" customHeight="1" x14ac:dyDescent="0.25">
      <c r="A2886" s="281"/>
      <c r="C2886" s="104" t="s">
        <v>606</v>
      </c>
      <c r="D2886" s="94"/>
      <c r="E2886" s="95"/>
      <c r="G2886" s="283"/>
    </row>
    <row r="2887" spans="1:7" s="223" customFormat="1" ht="24" customHeight="1" x14ac:dyDescent="0.25">
      <c r="A2887" s="218" t="str">
        <f t="shared" ref="A2887:A2895" si="866">IFERROR(VLOOKUP(C2887,Tabla_Insumos,4,FALSE),"")</f>
        <v/>
      </c>
      <c r="B2887" s="216" t="str">
        <f t="shared" ref="B2887:B2895" si="867">IFERROR(VLOOKUP(C2887,Tabla_Insumos,5,FALSE),"")</f>
        <v/>
      </c>
      <c r="C2887" s="217"/>
      <c r="D2887" s="218" t="str">
        <f t="shared" ref="D2887:D2895" si="868">IFERROR(VLOOKUP(C2887,Tabla_Insumos,2,FALSE),"")</f>
        <v/>
      </c>
      <c r="E2887" s="219"/>
      <c r="F2887" s="220">
        <f t="shared" ref="F2887:F2895" si="869">IFERROR(VLOOKUP(C2887,Tabla_Insumos,3,FALSE),0)</f>
        <v>0</v>
      </c>
      <c r="G2887" s="280">
        <f t="shared" ref="G2887:G2895" si="870">ROUND(E2887*F2887,2)</f>
        <v>0</v>
      </c>
    </row>
    <row r="2888" spans="1:7" s="223" customFormat="1" ht="24" customHeight="1" x14ac:dyDescent="0.25">
      <c r="A2888" s="218" t="str">
        <f t="shared" si="866"/>
        <v/>
      </c>
      <c r="B2888" s="216" t="str">
        <f t="shared" si="867"/>
        <v/>
      </c>
      <c r="C2888" s="217"/>
      <c r="D2888" s="218" t="str">
        <f t="shared" si="868"/>
        <v/>
      </c>
      <c r="E2888" s="219"/>
      <c r="F2888" s="220">
        <f t="shared" si="869"/>
        <v>0</v>
      </c>
      <c r="G2888" s="280">
        <f t="shared" si="870"/>
        <v>0</v>
      </c>
    </row>
    <row r="2889" spans="1:7" s="223" customFormat="1" ht="24" customHeight="1" x14ac:dyDescent="0.25">
      <c r="A2889" s="218" t="str">
        <f t="shared" si="866"/>
        <v/>
      </c>
      <c r="B2889" s="216" t="str">
        <f t="shared" si="867"/>
        <v/>
      </c>
      <c r="C2889" s="217"/>
      <c r="D2889" s="218" t="str">
        <f t="shared" si="868"/>
        <v/>
      </c>
      <c r="E2889" s="219"/>
      <c r="F2889" s="220">
        <f t="shared" si="869"/>
        <v>0</v>
      </c>
      <c r="G2889" s="280">
        <f t="shared" si="870"/>
        <v>0</v>
      </c>
    </row>
    <row r="2890" spans="1:7" s="223" customFormat="1" ht="24" customHeight="1" x14ac:dyDescent="0.25">
      <c r="A2890" s="218" t="str">
        <f t="shared" si="866"/>
        <v/>
      </c>
      <c r="B2890" s="216" t="str">
        <f t="shared" si="867"/>
        <v/>
      </c>
      <c r="C2890" s="217"/>
      <c r="D2890" s="218" t="str">
        <f t="shared" si="868"/>
        <v/>
      </c>
      <c r="E2890" s="219"/>
      <c r="F2890" s="220">
        <f t="shared" si="869"/>
        <v>0</v>
      </c>
      <c r="G2890" s="280">
        <f t="shared" si="870"/>
        <v>0</v>
      </c>
    </row>
    <row r="2891" spans="1:7" s="223" customFormat="1" ht="24" customHeight="1" x14ac:dyDescent="0.25">
      <c r="A2891" s="218" t="str">
        <f t="shared" si="866"/>
        <v/>
      </c>
      <c r="B2891" s="216" t="str">
        <f t="shared" si="867"/>
        <v/>
      </c>
      <c r="C2891" s="217"/>
      <c r="D2891" s="218" t="str">
        <f t="shared" si="868"/>
        <v/>
      </c>
      <c r="E2891" s="219"/>
      <c r="F2891" s="220">
        <f t="shared" si="869"/>
        <v>0</v>
      </c>
      <c r="G2891" s="280">
        <f t="shared" si="870"/>
        <v>0</v>
      </c>
    </row>
    <row r="2892" spans="1:7" s="223" customFormat="1" ht="24" customHeight="1" x14ac:dyDescent="0.25">
      <c r="A2892" s="218" t="str">
        <f t="shared" si="866"/>
        <v/>
      </c>
      <c r="B2892" s="216" t="str">
        <f t="shared" si="867"/>
        <v/>
      </c>
      <c r="C2892" s="217"/>
      <c r="D2892" s="218" t="str">
        <f t="shared" si="868"/>
        <v/>
      </c>
      <c r="E2892" s="219"/>
      <c r="F2892" s="220">
        <f t="shared" si="869"/>
        <v>0</v>
      </c>
      <c r="G2892" s="280">
        <f t="shared" si="870"/>
        <v>0</v>
      </c>
    </row>
    <row r="2893" spans="1:7" s="223" customFormat="1" ht="24" customHeight="1" x14ac:dyDescent="0.25">
      <c r="A2893" s="218" t="str">
        <f t="shared" si="866"/>
        <v/>
      </c>
      <c r="B2893" s="216" t="str">
        <f t="shared" si="867"/>
        <v/>
      </c>
      <c r="C2893" s="217"/>
      <c r="D2893" s="218" t="str">
        <f t="shared" si="868"/>
        <v/>
      </c>
      <c r="E2893" s="219"/>
      <c r="F2893" s="220">
        <f t="shared" si="869"/>
        <v>0</v>
      </c>
      <c r="G2893" s="280">
        <f t="shared" si="870"/>
        <v>0</v>
      </c>
    </row>
    <row r="2894" spans="1:7" s="223" customFormat="1" ht="24" customHeight="1" x14ac:dyDescent="0.25">
      <c r="A2894" s="218" t="str">
        <f t="shared" si="866"/>
        <v/>
      </c>
      <c r="B2894" s="216" t="str">
        <f t="shared" si="867"/>
        <v/>
      </c>
      <c r="C2894" s="217"/>
      <c r="D2894" s="218" t="str">
        <f t="shared" si="868"/>
        <v/>
      </c>
      <c r="E2894" s="219"/>
      <c r="F2894" s="220">
        <f t="shared" si="869"/>
        <v>0</v>
      </c>
      <c r="G2894" s="280">
        <f t="shared" si="870"/>
        <v>0</v>
      </c>
    </row>
    <row r="2895" spans="1:7" s="223" customFormat="1" ht="24" customHeight="1" x14ac:dyDescent="0.25">
      <c r="A2895" s="218" t="str">
        <f t="shared" si="866"/>
        <v/>
      </c>
      <c r="B2895" s="216" t="str">
        <f t="shared" si="867"/>
        <v/>
      </c>
      <c r="C2895" s="217"/>
      <c r="D2895" s="218" t="str">
        <f t="shared" si="868"/>
        <v/>
      </c>
      <c r="E2895" s="219"/>
      <c r="F2895" s="220">
        <f t="shared" si="869"/>
        <v>0</v>
      </c>
      <c r="G2895" s="280">
        <f t="shared" si="870"/>
        <v>0</v>
      </c>
    </row>
    <row r="2896" spans="1:7" ht="24" customHeight="1" x14ac:dyDescent="0.25">
      <c r="A2896" s="284"/>
      <c r="B2896" s="94"/>
      <c r="D2896" s="94"/>
      <c r="E2896" s="95"/>
      <c r="F2896" s="267" t="s">
        <v>33</v>
      </c>
      <c r="G2896" s="282">
        <f>SUBTOTAL(9,G2887:G2895)</f>
        <v>0</v>
      </c>
    </row>
    <row r="2897" spans="1:123" ht="24" customHeight="1" x14ac:dyDescent="0.25">
      <c r="A2897" s="285"/>
      <c r="B2897" s="94"/>
      <c r="D2897" s="94"/>
      <c r="E2897" s="95"/>
      <c r="G2897" s="283"/>
    </row>
    <row r="2898" spans="1:123" ht="24" customHeight="1" x14ac:dyDescent="0.25">
      <c r="A2898" s="286" t="str">
        <f>B2856</f>
        <v>14.2.2</v>
      </c>
      <c r="B2898" s="287" t="str">
        <f>C2856</f>
        <v>Pintura Antióxido</v>
      </c>
      <c r="C2898" s="101"/>
      <c r="D2898" s="101" t="s">
        <v>34</v>
      </c>
      <c r="E2898" s="102"/>
      <c r="F2898" s="289" t="s">
        <v>35</v>
      </c>
      <c r="G2898" s="288">
        <f>SUBTOTAL(9,G2861:G2897)</f>
        <v>0</v>
      </c>
    </row>
    <row r="2900" spans="1:123" ht="24" customHeight="1" x14ac:dyDescent="0.25">
      <c r="A2900" s="268" t="s">
        <v>37</v>
      </c>
      <c r="B2900" s="269"/>
      <c r="C2900" s="269"/>
      <c r="D2900" s="269"/>
      <c r="E2900" s="269"/>
      <c r="F2900" s="269"/>
      <c r="G2900" s="270"/>
    </row>
    <row r="2901" spans="1:123" ht="24" customHeight="1" x14ac:dyDescent="0.25">
      <c r="A2901" s="271" t="s">
        <v>602</v>
      </c>
      <c r="B2901" s="90" t="str">
        <f>Comitente</f>
        <v>SUBSECRETARIA DE ARQUITECTURA</v>
      </c>
      <c r="C2901" s="86"/>
      <c r="D2901" s="91"/>
      <c r="E2901" s="91"/>
      <c r="F2901" s="92"/>
      <c r="G2901" s="272"/>
    </row>
    <row r="2902" spans="1:123" ht="24" customHeight="1" x14ac:dyDescent="0.25">
      <c r="A2902" s="271" t="s">
        <v>603</v>
      </c>
      <c r="B2902" s="90">
        <f>Contratista</f>
        <v>0</v>
      </c>
      <c r="C2902" s="87"/>
      <c r="D2902" s="87"/>
      <c r="E2902" s="87"/>
      <c r="F2902" s="93"/>
      <c r="G2902" s="273"/>
    </row>
    <row r="2903" spans="1:123" ht="24" customHeight="1" x14ac:dyDescent="0.25">
      <c r="A2903" s="271" t="s">
        <v>24</v>
      </c>
      <c r="B2903" s="90" t="str">
        <f>Obra</f>
        <v>PERFORACION DE POZO DE AGUA Y CONST. DE SALA DE BOMBA ESC. AGROIND. 25 DE MAYO</v>
      </c>
      <c r="C2903" s="87"/>
      <c r="D2903" s="87"/>
      <c r="E2903" s="87"/>
      <c r="F2903" s="93" t="s">
        <v>38</v>
      </c>
      <c r="G2903" s="274">
        <f>Fecha_Base</f>
        <v>0</v>
      </c>
    </row>
    <row r="2904" spans="1:123" ht="24" customHeight="1" x14ac:dyDescent="0.25">
      <c r="A2904" s="275" t="s">
        <v>601</v>
      </c>
      <c r="B2904" s="88" t="str">
        <f>Ubicación</f>
        <v>Calle San Martin s/n - 25 de Mayo</v>
      </c>
      <c r="C2904" s="88"/>
      <c r="D2904" s="94"/>
      <c r="E2904" s="95"/>
      <c r="G2904" s="276"/>
    </row>
    <row r="2905" spans="1:123" ht="24" customHeight="1" x14ac:dyDescent="0.25">
      <c r="A2905" s="275" t="s">
        <v>39</v>
      </c>
      <c r="B2905" s="97">
        <f>IFERROR(VALUE(LEFT(B2906,FIND(".",B2906)-1)),"")</f>
        <v>15</v>
      </c>
      <c r="C2905" s="89" t="str">
        <f>IFERROR(VLOOKUP(B2905,Tabla_CyP,2,FALSE),"")</f>
        <v/>
      </c>
      <c r="E2905" s="95"/>
      <c r="G2905" s="276"/>
    </row>
    <row r="2906" spans="1:123" ht="24" customHeight="1" x14ac:dyDescent="0.25">
      <c r="A2906" s="275" t="s">
        <v>25</v>
      </c>
      <c r="B2906" s="98" t="str">
        <f>IFERROR(VLOOKUP(COUNTIF($A$1:A2906,"ANALISIS DE PRECIOS"),Tabla_NumeroItem,2,FALSE),"")</f>
        <v>15.1</v>
      </c>
      <c r="C2906" s="89" t="str">
        <f>IFERROR(VLOOKUP(B2906,Tabla_CyP,2,FALSE),"")</f>
        <v>Señalización</v>
      </c>
      <c r="D2906" s="94"/>
      <c r="E2906" s="95"/>
      <c r="F2906" s="93" t="s">
        <v>26</v>
      </c>
      <c r="G2906" s="277" t="str">
        <f>IFERROR(VLOOKUP(B2906,Tabla_CyP,4,FALSE),"")</f>
        <v>Un</v>
      </c>
    </row>
    <row r="2907" spans="1:123" ht="24" customHeight="1" x14ac:dyDescent="0.25">
      <c r="A2907" s="275"/>
      <c r="B2907" s="88"/>
      <c r="D2907" s="94"/>
      <c r="E2907" s="95"/>
      <c r="G2907" s="276"/>
    </row>
    <row r="2908" spans="1:123" ht="24" customHeight="1" x14ac:dyDescent="0.25">
      <c r="A2908" s="338" t="s">
        <v>507</v>
      </c>
      <c r="B2908" s="339"/>
      <c r="C2908" s="340" t="s">
        <v>0</v>
      </c>
      <c r="D2908" s="340" t="s">
        <v>27</v>
      </c>
      <c r="E2908" s="342" t="s">
        <v>28</v>
      </c>
      <c r="F2908" s="344" t="s">
        <v>29</v>
      </c>
      <c r="G2908" s="344" t="s">
        <v>30</v>
      </c>
    </row>
    <row r="2909" spans="1:123" s="94" customFormat="1" ht="24" customHeight="1" x14ac:dyDescent="0.25">
      <c r="A2909" s="99" t="s">
        <v>508</v>
      </c>
      <c r="B2909" s="99" t="s">
        <v>509</v>
      </c>
      <c r="C2909" s="341"/>
      <c r="D2909" s="341"/>
      <c r="E2909" s="343"/>
      <c r="F2909" s="345"/>
      <c r="G2909" s="345"/>
      <c r="H2909" s="224"/>
      <c r="I2909" s="224"/>
      <c r="J2909" s="224"/>
      <c r="K2909" s="224"/>
      <c r="L2909" s="224"/>
      <c r="M2909" s="224"/>
      <c r="N2909" s="224"/>
      <c r="O2909" s="224"/>
      <c r="P2909" s="224"/>
      <c r="Q2909" s="224"/>
      <c r="R2909" s="224"/>
      <c r="S2909" s="224"/>
      <c r="T2909" s="224"/>
      <c r="U2909" s="224"/>
      <c r="V2909" s="224"/>
      <c r="W2909" s="224"/>
      <c r="X2909" s="224"/>
      <c r="Y2909" s="224"/>
      <c r="Z2909" s="224"/>
      <c r="AA2909" s="224"/>
      <c r="AB2909" s="224"/>
      <c r="AC2909" s="224"/>
      <c r="AD2909" s="224"/>
      <c r="AE2909" s="224"/>
      <c r="AF2909" s="224"/>
      <c r="AG2909" s="224"/>
      <c r="AH2909" s="224"/>
      <c r="AI2909" s="224"/>
      <c r="AJ2909" s="224"/>
      <c r="AK2909" s="224"/>
      <c r="AL2909" s="224"/>
      <c r="AM2909" s="224"/>
      <c r="AN2909" s="224"/>
      <c r="AO2909" s="224"/>
      <c r="AP2909" s="224"/>
      <c r="AQ2909" s="224"/>
      <c r="AR2909" s="224"/>
      <c r="AS2909" s="224"/>
      <c r="AT2909" s="224"/>
      <c r="AU2909" s="224"/>
      <c r="AV2909" s="224"/>
      <c r="AW2909" s="224"/>
      <c r="AX2909" s="224"/>
      <c r="AY2909" s="224"/>
      <c r="AZ2909" s="224"/>
      <c r="BA2909" s="224"/>
      <c r="BB2909" s="224"/>
      <c r="BC2909" s="224"/>
      <c r="BD2909" s="224"/>
      <c r="BE2909" s="224"/>
      <c r="BF2909" s="224"/>
      <c r="BG2909" s="224"/>
      <c r="BH2909" s="224"/>
      <c r="BI2909" s="224"/>
      <c r="BJ2909" s="224"/>
      <c r="BK2909" s="224"/>
      <c r="BL2909" s="224"/>
      <c r="BM2909" s="224"/>
      <c r="BN2909" s="224"/>
      <c r="BO2909" s="224"/>
      <c r="BP2909" s="224"/>
      <c r="BQ2909" s="224"/>
      <c r="BR2909" s="224"/>
      <c r="BS2909" s="224"/>
      <c r="BT2909" s="224"/>
      <c r="BU2909" s="224"/>
      <c r="BV2909" s="224"/>
      <c r="BW2909" s="224"/>
      <c r="BX2909" s="224"/>
      <c r="BY2909" s="224"/>
      <c r="BZ2909" s="224"/>
      <c r="CA2909" s="224"/>
      <c r="CB2909" s="224"/>
      <c r="CC2909" s="224"/>
      <c r="CD2909" s="224"/>
      <c r="CE2909" s="224"/>
      <c r="CF2909" s="224"/>
      <c r="CG2909" s="224"/>
      <c r="CH2909" s="224"/>
      <c r="CI2909" s="224"/>
      <c r="CJ2909" s="224"/>
      <c r="CK2909" s="224"/>
      <c r="CL2909" s="224"/>
      <c r="CM2909" s="224"/>
      <c r="CN2909" s="224"/>
      <c r="CO2909" s="224"/>
      <c r="CP2909" s="224"/>
      <c r="CQ2909" s="224"/>
      <c r="CR2909" s="224"/>
      <c r="CS2909" s="224"/>
      <c r="CT2909" s="224"/>
      <c r="CU2909" s="224"/>
      <c r="CV2909" s="224"/>
      <c r="CW2909" s="224"/>
      <c r="CX2909" s="224"/>
      <c r="CY2909" s="224"/>
      <c r="CZ2909" s="224"/>
      <c r="DA2909" s="224"/>
      <c r="DB2909" s="224"/>
      <c r="DC2909" s="224"/>
      <c r="DD2909" s="224"/>
      <c r="DE2909" s="224"/>
      <c r="DF2909" s="224"/>
      <c r="DG2909" s="224"/>
      <c r="DH2909" s="224"/>
      <c r="DI2909" s="224"/>
      <c r="DJ2909" s="224"/>
      <c r="DK2909" s="224"/>
      <c r="DL2909" s="224"/>
      <c r="DM2909" s="224"/>
      <c r="DN2909" s="224"/>
      <c r="DO2909" s="224"/>
      <c r="DP2909" s="224"/>
      <c r="DQ2909" s="224"/>
      <c r="DR2909" s="224"/>
      <c r="DS2909" s="224"/>
    </row>
    <row r="2910" spans="1:123" ht="24" customHeight="1" x14ac:dyDescent="0.25">
      <c r="A2910" s="278"/>
      <c r="B2910" s="100"/>
      <c r="C2910" s="137" t="s">
        <v>604</v>
      </c>
      <c r="D2910" s="101"/>
      <c r="E2910" s="102"/>
      <c r="F2910" s="103"/>
      <c r="G2910" s="279"/>
    </row>
    <row r="2911" spans="1:123" s="223" customFormat="1" ht="24" customHeight="1" x14ac:dyDescent="0.25">
      <c r="A2911" s="218" t="str">
        <f t="shared" ref="A2911:A2924" si="871">IFERROR(VLOOKUP(C2911,Tabla_Insumos,4,FALSE),"")</f>
        <v/>
      </c>
      <c r="B2911" s="216" t="str">
        <f>IFERROR(VLOOKUP(C2911,Tabla_Insumos,5,FALSE),"")</f>
        <v/>
      </c>
      <c r="C2911" s="217"/>
      <c r="D2911" s="218" t="str">
        <f t="shared" ref="D2911:D2924" si="872">IFERROR(VLOOKUP(C2911,Tabla_Insumos,2,FALSE),"")</f>
        <v/>
      </c>
      <c r="E2911" s="219"/>
      <c r="F2911" s="220">
        <f t="shared" ref="F2911:F2924" si="873">IFERROR(VLOOKUP(C2911,Tabla_Insumos,3,FALSE),0)</f>
        <v>0</v>
      </c>
      <c r="G2911" s="280">
        <f>ROUND(E2911*F2911,2)</f>
        <v>0</v>
      </c>
    </row>
    <row r="2912" spans="1:123" s="223" customFormat="1" ht="24" customHeight="1" x14ac:dyDescent="0.25">
      <c r="A2912" s="218" t="str">
        <f t="shared" si="871"/>
        <v/>
      </c>
      <c r="B2912" s="216" t="str">
        <f t="shared" ref="B2912:B2924" si="874">IFERROR(VLOOKUP(C2912,Tabla_Insumos,5,FALSE),"")</f>
        <v/>
      </c>
      <c r="C2912" s="217"/>
      <c r="D2912" s="218" t="str">
        <f t="shared" si="872"/>
        <v/>
      </c>
      <c r="E2912" s="219"/>
      <c r="F2912" s="220">
        <f t="shared" si="873"/>
        <v>0</v>
      </c>
      <c r="G2912" s="280">
        <f t="shared" ref="G2912:G2924" si="875">ROUND(E2912*F2912,2)</f>
        <v>0</v>
      </c>
    </row>
    <row r="2913" spans="1:7" s="223" customFormat="1" ht="24" customHeight="1" x14ac:dyDescent="0.25">
      <c r="A2913" s="218" t="str">
        <f t="shared" si="871"/>
        <v/>
      </c>
      <c r="B2913" s="216" t="str">
        <f t="shared" si="874"/>
        <v/>
      </c>
      <c r="C2913" s="217"/>
      <c r="D2913" s="218" t="str">
        <f t="shared" si="872"/>
        <v/>
      </c>
      <c r="E2913" s="219"/>
      <c r="F2913" s="220">
        <f t="shared" si="873"/>
        <v>0</v>
      </c>
      <c r="G2913" s="280">
        <f t="shared" si="875"/>
        <v>0</v>
      </c>
    </row>
    <row r="2914" spans="1:7" s="223" customFormat="1" ht="24" customHeight="1" x14ac:dyDescent="0.25">
      <c r="A2914" s="218" t="str">
        <f t="shared" si="871"/>
        <v/>
      </c>
      <c r="B2914" s="216" t="str">
        <f t="shared" si="874"/>
        <v/>
      </c>
      <c r="C2914" s="217"/>
      <c r="D2914" s="218" t="str">
        <f t="shared" si="872"/>
        <v/>
      </c>
      <c r="E2914" s="219"/>
      <c r="F2914" s="220">
        <f t="shared" si="873"/>
        <v>0</v>
      </c>
      <c r="G2914" s="280">
        <f t="shared" si="875"/>
        <v>0</v>
      </c>
    </row>
    <row r="2915" spans="1:7" s="223" customFormat="1" ht="24" customHeight="1" x14ac:dyDescent="0.25">
      <c r="A2915" s="218" t="str">
        <f t="shared" si="871"/>
        <v/>
      </c>
      <c r="B2915" s="216" t="str">
        <f t="shared" si="874"/>
        <v/>
      </c>
      <c r="C2915" s="217"/>
      <c r="D2915" s="218" t="str">
        <f t="shared" si="872"/>
        <v/>
      </c>
      <c r="E2915" s="219"/>
      <c r="F2915" s="220">
        <f t="shared" si="873"/>
        <v>0</v>
      </c>
      <c r="G2915" s="280">
        <f t="shared" si="875"/>
        <v>0</v>
      </c>
    </row>
    <row r="2916" spans="1:7" s="223" customFormat="1" ht="24" customHeight="1" x14ac:dyDescent="0.25">
      <c r="A2916" s="218" t="str">
        <f t="shared" si="871"/>
        <v/>
      </c>
      <c r="B2916" s="216" t="str">
        <f t="shared" si="874"/>
        <v/>
      </c>
      <c r="C2916" s="217"/>
      <c r="D2916" s="218" t="str">
        <f t="shared" si="872"/>
        <v/>
      </c>
      <c r="E2916" s="219"/>
      <c r="F2916" s="220">
        <f t="shared" si="873"/>
        <v>0</v>
      </c>
      <c r="G2916" s="280">
        <f t="shared" si="875"/>
        <v>0</v>
      </c>
    </row>
    <row r="2917" spans="1:7" s="223" customFormat="1" ht="24" customHeight="1" x14ac:dyDescent="0.25">
      <c r="A2917" s="218" t="str">
        <f t="shared" si="871"/>
        <v/>
      </c>
      <c r="B2917" s="216" t="str">
        <f t="shared" si="874"/>
        <v/>
      </c>
      <c r="C2917" s="217"/>
      <c r="D2917" s="218" t="str">
        <f t="shared" si="872"/>
        <v/>
      </c>
      <c r="E2917" s="219"/>
      <c r="F2917" s="220">
        <f t="shared" si="873"/>
        <v>0</v>
      </c>
      <c r="G2917" s="280">
        <f t="shared" si="875"/>
        <v>0</v>
      </c>
    </row>
    <row r="2918" spans="1:7" s="223" customFormat="1" ht="24" customHeight="1" x14ac:dyDescent="0.25">
      <c r="A2918" s="218" t="str">
        <f t="shared" si="871"/>
        <v/>
      </c>
      <c r="B2918" s="216" t="str">
        <f t="shared" si="874"/>
        <v/>
      </c>
      <c r="C2918" s="217"/>
      <c r="D2918" s="218" t="str">
        <f t="shared" si="872"/>
        <v/>
      </c>
      <c r="E2918" s="219"/>
      <c r="F2918" s="220">
        <f t="shared" si="873"/>
        <v>0</v>
      </c>
      <c r="G2918" s="280">
        <f t="shared" si="875"/>
        <v>0</v>
      </c>
    </row>
    <row r="2919" spans="1:7" s="223" customFormat="1" ht="24" customHeight="1" x14ac:dyDescent="0.25">
      <c r="A2919" s="218" t="str">
        <f t="shared" si="871"/>
        <v/>
      </c>
      <c r="B2919" s="216" t="str">
        <f t="shared" si="874"/>
        <v/>
      </c>
      <c r="C2919" s="217"/>
      <c r="D2919" s="218" t="str">
        <f t="shared" si="872"/>
        <v/>
      </c>
      <c r="E2919" s="219"/>
      <c r="F2919" s="220">
        <f t="shared" si="873"/>
        <v>0</v>
      </c>
      <c r="G2919" s="280">
        <f t="shared" si="875"/>
        <v>0</v>
      </c>
    </row>
    <row r="2920" spans="1:7" s="223" customFormat="1" ht="24" customHeight="1" x14ac:dyDescent="0.25">
      <c r="A2920" s="218" t="str">
        <f t="shared" si="871"/>
        <v/>
      </c>
      <c r="B2920" s="216" t="str">
        <f t="shared" si="874"/>
        <v/>
      </c>
      <c r="C2920" s="217"/>
      <c r="D2920" s="218" t="str">
        <f t="shared" si="872"/>
        <v/>
      </c>
      <c r="E2920" s="219"/>
      <c r="F2920" s="220">
        <f t="shared" si="873"/>
        <v>0</v>
      </c>
      <c r="G2920" s="280">
        <f t="shared" si="875"/>
        <v>0</v>
      </c>
    </row>
    <row r="2921" spans="1:7" s="223" customFormat="1" ht="24" customHeight="1" x14ac:dyDescent="0.25">
      <c r="A2921" s="218" t="str">
        <f t="shared" si="871"/>
        <v/>
      </c>
      <c r="B2921" s="216" t="str">
        <f t="shared" si="874"/>
        <v/>
      </c>
      <c r="C2921" s="217"/>
      <c r="D2921" s="218" t="str">
        <f t="shared" si="872"/>
        <v/>
      </c>
      <c r="E2921" s="219"/>
      <c r="F2921" s="220">
        <f t="shared" si="873"/>
        <v>0</v>
      </c>
      <c r="G2921" s="280">
        <f t="shared" si="875"/>
        <v>0</v>
      </c>
    </row>
    <row r="2922" spans="1:7" s="223" customFormat="1" ht="24" customHeight="1" x14ac:dyDescent="0.25">
      <c r="A2922" s="218" t="str">
        <f t="shared" si="871"/>
        <v/>
      </c>
      <c r="B2922" s="216" t="str">
        <f t="shared" si="874"/>
        <v/>
      </c>
      <c r="C2922" s="217"/>
      <c r="D2922" s="218" t="str">
        <f t="shared" si="872"/>
        <v/>
      </c>
      <c r="E2922" s="219"/>
      <c r="F2922" s="220">
        <f t="shared" si="873"/>
        <v>0</v>
      </c>
      <c r="G2922" s="280">
        <f t="shared" si="875"/>
        <v>0</v>
      </c>
    </row>
    <row r="2923" spans="1:7" s="223" customFormat="1" ht="24" customHeight="1" x14ac:dyDescent="0.25">
      <c r="A2923" s="218" t="str">
        <f t="shared" si="871"/>
        <v/>
      </c>
      <c r="B2923" s="216" t="str">
        <f t="shared" si="874"/>
        <v/>
      </c>
      <c r="C2923" s="217"/>
      <c r="D2923" s="218" t="str">
        <f t="shared" si="872"/>
        <v/>
      </c>
      <c r="E2923" s="219"/>
      <c r="F2923" s="220">
        <f t="shared" si="873"/>
        <v>0</v>
      </c>
      <c r="G2923" s="280">
        <f t="shared" si="875"/>
        <v>0</v>
      </c>
    </row>
    <row r="2924" spans="1:7" s="223" customFormat="1" ht="24" customHeight="1" x14ac:dyDescent="0.25">
      <c r="A2924" s="218" t="str">
        <f t="shared" si="871"/>
        <v/>
      </c>
      <c r="B2924" s="216" t="str">
        <f t="shared" si="874"/>
        <v/>
      </c>
      <c r="C2924" s="217"/>
      <c r="D2924" s="218" t="str">
        <f t="shared" si="872"/>
        <v/>
      </c>
      <c r="E2924" s="219"/>
      <c r="F2924" s="221">
        <f t="shared" si="873"/>
        <v>0</v>
      </c>
      <c r="G2924" s="280">
        <f t="shared" si="875"/>
        <v>0</v>
      </c>
    </row>
    <row r="2925" spans="1:7" ht="24" customHeight="1" x14ac:dyDescent="0.25">
      <c r="A2925" s="281"/>
      <c r="D2925" s="94"/>
      <c r="E2925" s="95"/>
      <c r="F2925" s="267" t="s">
        <v>31</v>
      </c>
      <c r="G2925" s="282">
        <f>SUBTOTAL(9,G2911:G2924)</f>
        <v>0</v>
      </c>
    </row>
    <row r="2926" spans="1:7" ht="24" customHeight="1" x14ac:dyDescent="0.25">
      <c r="A2926" s="281"/>
      <c r="C2926" s="104" t="s">
        <v>605</v>
      </c>
      <c r="D2926" s="94"/>
      <c r="E2926" s="95"/>
      <c r="G2926" s="283"/>
    </row>
    <row r="2927" spans="1:7" s="223" customFormat="1" ht="24" customHeight="1" x14ac:dyDescent="0.25">
      <c r="A2927" s="218" t="str">
        <f t="shared" ref="A2927:A2934" si="876">IFERROR(VLOOKUP(C2927,Tabla_Insumos,4,FALSE),"")</f>
        <v/>
      </c>
      <c r="B2927" s="216">
        <f t="shared" ref="B2927:B2934" si="877">IFERROR(VLOOKUP(A2927,Tabla_Indices,5,FALSE),"")</f>
        <v>0</v>
      </c>
      <c r="C2927" s="217"/>
      <c r="D2927" s="218" t="str">
        <f t="shared" ref="D2927:D2934" si="878">IFERROR(VLOOKUP(C2927,Tabla_Insumos,2,FALSE),"")</f>
        <v/>
      </c>
      <c r="E2927" s="219"/>
      <c r="F2927" s="222">
        <f t="shared" ref="F2927:F2934" si="879">IFERROR(VLOOKUP(C2927,Tabla_Insumos,3,FALSE),0)</f>
        <v>0</v>
      </c>
      <c r="G2927" s="280">
        <f>ROUND(E2927*F2927,2)</f>
        <v>0</v>
      </c>
    </row>
    <row r="2928" spans="1:7" s="223" customFormat="1" ht="24" customHeight="1" x14ac:dyDescent="0.25">
      <c r="A2928" s="218" t="str">
        <f t="shared" si="876"/>
        <v/>
      </c>
      <c r="B2928" s="216">
        <f t="shared" si="877"/>
        <v>0</v>
      </c>
      <c r="C2928" s="217"/>
      <c r="D2928" s="218" t="str">
        <f t="shared" si="878"/>
        <v/>
      </c>
      <c r="E2928" s="219"/>
      <c r="F2928" s="222">
        <f t="shared" si="879"/>
        <v>0</v>
      </c>
      <c r="G2928" s="280">
        <f>ROUND(E2928*F2928,2)</f>
        <v>0</v>
      </c>
    </row>
    <row r="2929" spans="1:7" s="223" customFormat="1" ht="24" customHeight="1" x14ac:dyDescent="0.25">
      <c r="A2929" s="218" t="str">
        <f t="shared" si="876"/>
        <v/>
      </c>
      <c r="B2929" s="216">
        <f t="shared" si="877"/>
        <v>0</v>
      </c>
      <c r="C2929" s="217"/>
      <c r="D2929" s="218" t="str">
        <f t="shared" si="878"/>
        <v/>
      </c>
      <c r="E2929" s="219"/>
      <c r="F2929" s="222">
        <f t="shared" si="879"/>
        <v>0</v>
      </c>
      <c r="G2929" s="280">
        <f t="shared" ref="G2929:G2934" si="880">ROUND(E2929*F2929,2)</f>
        <v>0</v>
      </c>
    </row>
    <row r="2930" spans="1:7" s="223" customFormat="1" ht="24" customHeight="1" x14ac:dyDescent="0.25">
      <c r="A2930" s="218" t="str">
        <f t="shared" si="876"/>
        <v/>
      </c>
      <c r="B2930" s="216">
        <f t="shared" si="877"/>
        <v>0</v>
      </c>
      <c r="C2930" s="217"/>
      <c r="D2930" s="218" t="str">
        <f t="shared" si="878"/>
        <v/>
      </c>
      <c r="E2930" s="219"/>
      <c r="F2930" s="222">
        <f t="shared" si="879"/>
        <v>0</v>
      </c>
      <c r="G2930" s="280">
        <f t="shared" si="880"/>
        <v>0</v>
      </c>
    </row>
    <row r="2931" spans="1:7" s="223" customFormat="1" ht="24" customHeight="1" x14ac:dyDescent="0.25">
      <c r="A2931" s="218" t="str">
        <f t="shared" si="876"/>
        <v/>
      </c>
      <c r="B2931" s="216">
        <f t="shared" si="877"/>
        <v>0</v>
      </c>
      <c r="C2931" s="217"/>
      <c r="D2931" s="218" t="str">
        <f t="shared" si="878"/>
        <v/>
      </c>
      <c r="E2931" s="219"/>
      <c r="F2931" s="220">
        <f t="shared" si="879"/>
        <v>0</v>
      </c>
      <c r="G2931" s="280">
        <f t="shared" si="880"/>
        <v>0</v>
      </c>
    </row>
    <row r="2932" spans="1:7" s="223" customFormat="1" ht="24" customHeight="1" x14ac:dyDescent="0.25">
      <c r="A2932" s="218" t="str">
        <f t="shared" si="876"/>
        <v/>
      </c>
      <c r="B2932" s="216">
        <f t="shared" si="877"/>
        <v>0</v>
      </c>
      <c r="C2932" s="217"/>
      <c r="D2932" s="218" t="str">
        <f t="shared" si="878"/>
        <v/>
      </c>
      <c r="E2932" s="219"/>
      <c r="F2932" s="220">
        <f t="shared" si="879"/>
        <v>0</v>
      </c>
      <c r="G2932" s="280">
        <f t="shared" si="880"/>
        <v>0</v>
      </c>
    </row>
    <row r="2933" spans="1:7" s="223" customFormat="1" ht="24" customHeight="1" x14ac:dyDescent="0.25">
      <c r="A2933" s="218" t="str">
        <f t="shared" si="876"/>
        <v/>
      </c>
      <c r="B2933" s="216">
        <f t="shared" si="877"/>
        <v>0</v>
      </c>
      <c r="C2933" s="217"/>
      <c r="D2933" s="218" t="str">
        <f t="shared" si="878"/>
        <v/>
      </c>
      <c r="E2933" s="219"/>
      <c r="F2933" s="220">
        <f t="shared" si="879"/>
        <v>0</v>
      </c>
      <c r="G2933" s="280">
        <f t="shared" si="880"/>
        <v>0</v>
      </c>
    </row>
    <row r="2934" spans="1:7" s="223" customFormat="1" ht="24" customHeight="1" x14ac:dyDescent="0.25">
      <c r="A2934" s="218" t="str">
        <f t="shared" si="876"/>
        <v/>
      </c>
      <c r="B2934" s="216">
        <f t="shared" si="877"/>
        <v>0</v>
      </c>
      <c r="C2934" s="217"/>
      <c r="D2934" s="218" t="str">
        <f t="shared" si="878"/>
        <v/>
      </c>
      <c r="E2934" s="219"/>
      <c r="F2934" s="220">
        <f t="shared" si="879"/>
        <v>0</v>
      </c>
      <c r="G2934" s="280">
        <f t="shared" si="880"/>
        <v>0</v>
      </c>
    </row>
    <row r="2935" spans="1:7" ht="24" customHeight="1" x14ac:dyDescent="0.25">
      <c r="A2935" s="281"/>
      <c r="D2935" s="94"/>
      <c r="E2935" s="95"/>
      <c r="F2935" s="267" t="s">
        <v>32</v>
      </c>
      <c r="G2935" s="282">
        <f>SUBTOTAL(9,G2927:G2934)</f>
        <v>0</v>
      </c>
    </row>
    <row r="2936" spans="1:7" ht="24" customHeight="1" x14ac:dyDescent="0.25">
      <c r="A2936" s="281"/>
      <c r="C2936" s="104" t="s">
        <v>606</v>
      </c>
      <c r="D2936" s="94"/>
      <c r="E2936" s="95"/>
      <c r="G2936" s="283"/>
    </row>
    <row r="2937" spans="1:7" s="223" customFormat="1" ht="24" customHeight="1" x14ac:dyDescent="0.25">
      <c r="A2937" s="218" t="str">
        <f t="shared" ref="A2937:A2945" si="881">IFERROR(VLOOKUP(C2937,Tabla_Insumos,4,FALSE),"")</f>
        <v/>
      </c>
      <c r="B2937" s="216" t="str">
        <f t="shared" ref="B2937:B2945" si="882">IFERROR(VLOOKUP(C2937,Tabla_Insumos,5,FALSE),"")</f>
        <v/>
      </c>
      <c r="C2937" s="217"/>
      <c r="D2937" s="218" t="str">
        <f t="shared" ref="D2937:D2945" si="883">IFERROR(VLOOKUP(C2937,Tabla_Insumos,2,FALSE),"")</f>
        <v/>
      </c>
      <c r="E2937" s="219"/>
      <c r="F2937" s="220">
        <f t="shared" ref="F2937:F2945" si="884">IFERROR(VLOOKUP(C2937,Tabla_Insumos,3,FALSE),0)</f>
        <v>0</v>
      </c>
      <c r="G2937" s="280">
        <f t="shared" ref="G2937:G2945" si="885">ROUND(E2937*F2937,2)</f>
        <v>0</v>
      </c>
    </row>
    <row r="2938" spans="1:7" s="223" customFormat="1" ht="24" customHeight="1" x14ac:dyDescent="0.25">
      <c r="A2938" s="218" t="str">
        <f t="shared" si="881"/>
        <v/>
      </c>
      <c r="B2938" s="216" t="str">
        <f t="shared" si="882"/>
        <v/>
      </c>
      <c r="C2938" s="217"/>
      <c r="D2938" s="218" t="str">
        <f t="shared" si="883"/>
        <v/>
      </c>
      <c r="E2938" s="219"/>
      <c r="F2938" s="220">
        <f t="shared" si="884"/>
        <v>0</v>
      </c>
      <c r="G2938" s="280">
        <f t="shared" si="885"/>
        <v>0</v>
      </c>
    </row>
    <row r="2939" spans="1:7" s="223" customFormat="1" ht="24" customHeight="1" x14ac:dyDescent="0.25">
      <c r="A2939" s="218" t="str">
        <f t="shared" si="881"/>
        <v/>
      </c>
      <c r="B2939" s="216" t="str">
        <f t="shared" si="882"/>
        <v/>
      </c>
      <c r="C2939" s="217"/>
      <c r="D2939" s="218" t="str">
        <f t="shared" si="883"/>
        <v/>
      </c>
      <c r="E2939" s="219"/>
      <c r="F2939" s="220">
        <f t="shared" si="884"/>
        <v>0</v>
      </c>
      <c r="G2939" s="280">
        <f t="shared" si="885"/>
        <v>0</v>
      </c>
    </row>
    <row r="2940" spans="1:7" s="223" customFormat="1" ht="24" customHeight="1" x14ac:dyDescent="0.25">
      <c r="A2940" s="218" t="str">
        <f t="shared" si="881"/>
        <v/>
      </c>
      <c r="B2940" s="216" t="str">
        <f t="shared" si="882"/>
        <v/>
      </c>
      <c r="C2940" s="217"/>
      <c r="D2940" s="218" t="str">
        <f t="shared" si="883"/>
        <v/>
      </c>
      <c r="E2940" s="219"/>
      <c r="F2940" s="220">
        <f t="shared" si="884"/>
        <v>0</v>
      </c>
      <c r="G2940" s="280">
        <f t="shared" si="885"/>
        <v>0</v>
      </c>
    </row>
    <row r="2941" spans="1:7" s="223" customFormat="1" ht="24" customHeight="1" x14ac:dyDescent="0.25">
      <c r="A2941" s="218" t="str">
        <f t="shared" si="881"/>
        <v/>
      </c>
      <c r="B2941" s="216" t="str">
        <f t="shared" si="882"/>
        <v/>
      </c>
      <c r="C2941" s="217"/>
      <c r="D2941" s="218" t="str">
        <f t="shared" si="883"/>
        <v/>
      </c>
      <c r="E2941" s="219"/>
      <c r="F2941" s="220">
        <f t="shared" si="884"/>
        <v>0</v>
      </c>
      <c r="G2941" s="280">
        <f t="shared" si="885"/>
        <v>0</v>
      </c>
    </row>
    <row r="2942" spans="1:7" s="223" customFormat="1" ht="24" customHeight="1" x14ac:dyDescent="0.25">
      <c r="A2942" s="218" t="str">
        <f t="shared" si="881"/>
        <v/>
      </c>
      <c r="B2942" s="216" t="str">
        <f t="shared" si="882"/>
        <v/>
      </c>
      <c r="C2942" s="217"/>
      <c r="D2942" s="218" t="str">
        <f t="shared" si="883"/>
        <v/>
      </c>
      <c r="E2942" s="219"/>
      <c r="F2942" s="220">
        <f t="shared" si="884"/>
        <v>0</v>
      </c>
      <c r="G2942" s="280">
        <f t="shared" si="885"/>
        <v>0</v>
      </c>
    </row>
    <row r="2943" spans="1:7" s="223" customFormat="1" ht="24" customHeight="1" x14ac:dyDescent="0.25">
      <c r="A2943" s="218" t="str">
        <f t="shared" si="881"/>
        <v/>
      </c>
      <c r="B2943" s="216" t="str">
        <f t="shared" si="882"/>
        <v/>
      </c>
      <c r="C2943" s="217"/>
      <c r="D2943" s="218" t="str">
        <f t="shared" si="883"/>
        <v/>
      </c>
      <c r="E2943" s="219"/>
      <c r="F2943" s="220">
        <f t="shared" si="884"/>
        <v>0</v>
      </c>
      <c r="G2943" s="280">
        <f t="shared" si="885"/>
        <v>0</v>
      </c>
    </row>
    <row r="2944" spans="1:7" s="223" customFormat="1" ht="24" customHeight="1" x14ac:dyDescent="0.25">
      <c r="A2944" s="218" t="str">
        <f t="shared" si="881"/>
        <v/>
      </c>
      <c r="B2944" s="216" t="str">
        <f t="shared" si="882"/>
        <v/>
      </c>
      <c r="C2944" s="217"/>
      <c r="D2944" s="218" t="str">
        <f t="shared" si="883"/>
        <v/>
      </c>
      <c r="E2944" s="219"/>
      <c r="F2944" s="220">
        <f t="shared" si="884"/>
        <v>0</v>
      </c>
      <c r="G2944" s="280">
        <f t="shared" si="885"/>
        <v>0</v>
      </c>
    </row>
    <row r="2945" spans="1:123" s="223" customFormat="1" ht="24" customHeight="1" x14ac:dyDescent="0.25">
      <c r="A2945" s="218" t="str">
        <f t="shared" si="881"/>
        <v/>
      </c>
      <c r="B2945" s="216" t="str">
        <f t="shared" si="882"/>
        <v/>
      </c>
      <c r="C2945" s="217"/>
      <c r="D2945" s="218" t="str">
        <f t="shared" si="883"/>
        <v/>
      </c>
      <c r="E2945" s="219"/>
      <c r="F2945" s="220">
        <f t="shared" si="884"/>
        <v>0</v>
      </c>
      <c r="G2945" s="280">
        <f t="shared" si="885"/>
        <v>0</v>
      </c>
    </row>
    <row r="2946" spans="1:123" ht="24" customHeight="1" x14ac:dyDescent="0.25">
      <c r="A2946" s="284"/>
      <c r="B2946" s="94"/>
      <c r="D2946" s="94"/>
      <c r="E2946" s="95"/>
      <c r="F2946" s="267" t="s">
        <v>33</v>
      </c>
      <c r="G2946" s="282">
        <f>SUBTOTAL(9,G2937:G2945)</f>
        <v>0</v>
      </c>
    </row>
    <row r="2947" spans="1:123" ht="24" customHeight="1" x14ac:dyDescent="0.25">
      <c r="A2947" s="285"/>
      <c r="B2947" s="94"/>
      <c r="D2947" s="94"/>
      <c r="E2947" s="95"/>
      <c r="G2947" s="283"/>
    </row>
    <row r="2948" spans="1:123" ht="24" customHeight="1" x14ac:dyDescent="0.25">
      <c r="A2948" s="286" t="str">
        <f>B2906</f>
        <v>15.1</v>
      </c>
      <c r="B2948" s="287" t="str">
        <f>C2906</f>
        <v>Señalización</v>
      </c>
      <c r="C2948" s="101"/>
      <c r="D2948" s="101" t="s">
        <v>34</v>
      </c>
      <c r="E2948" s="102"/>
      <c r="F2948" s="289" t="s">
        <v>35</v>
      </c>
      <c r="G2948" s="288">
        <f>SUBTOTAL(9,G2911:G2947)</f>
        <v>0</v>
      </c>
    </row>
    <row r="2950" spans="1:123" ht="24" customHeight="1" x14ac:dyDescent="0.25">
      <c r="A2950" s="268" t="s">
        <v>37</v>
      </c>
      <c r="B2950" s="269"/>
      <c r="C2950" s="269"/>
      <c r="D2950" s="269"/>
      <c r="E2950" s="269"/>
      <c r="F2950" s="269"/>
      <c r="G2950" s="270"/>
    </row>
    <row r="2951" spans="1:123" ht="24" customHeight="1" x14ac:dyDescent="0.25">
      <c r="A2951" s="271" t="s">
        <v>602</v>
      </c>
      <c r="B2951" s="90" t="str">
        <f>Comitente</f>
        <v>SUBSECRETARIA DE ARQUITECTURA</v>
      </c>
      <c r="C2951" s="86"/>
      <c r="D2951" s="91"/>
      <c r="E2951" s="91"/>
      <c r="F2951" s="92"/>
      <c r="G2951" s="272"/>
    </row>
    <row r="2952" spans="1:123" ht="24" customHeight="1" x14ac:dyDescent="0.25">
      <c r="A2952" s="271" t="s">
        <v>603</v>
      </c>
      <c r="B2952" s="90">
        <f>Contratista</f>
        <v>0</v>
      </c>
      <c r="C2952" s="87"/>
      <c r="D2952" s="87"/>
      <c r="E2952" s="87"/>
      <c r="F2952" s="93"/>
      <c r="G2952" s="273"/>
    </row>
    <row r="2953" spans="1:123" ht="24" customHeight="1" x14ac:dyDescent="0.25">
      <c r="A2953" s="271" t="s">
        <v>24</v>
      </c>
      <c r="B2953" s="90" t="str">
        <f>Obra</f>
        <v>PERFORACION DE POZO DE AGUA Y CONST. DE SALA DE BOMBA ESC. AGROIND. 25 DE MAYO</v>
      </c>
      <c r="C2953" s="87"/>
      <c r="D2953" s="87"/>
      <c r="E2953" s="87"/>
      <c r="F2953" s="93" t="s">
        <v>38</v>
      </c>
      <c r="G2953" s="274">
        <f>Fecha_Base</f>
        <v>0</v>
      </c>
    </row>
    <row r="2954" spans="1:123" ht="24" customHeight="1" x14ac:dyDescent="0.25">
      <c r="A2954" s="275" t="s">
        <v>601</v>
      </c>
      <c r="B2954" s="88" t="str">
        <f>Ubicación</f>
        <v>Calle San Martin s/n - 25 de Mayo</v>
      </c>
      <c r="C2954" s="88"/>
      <c r="D2954" s="94"/>
      <c r="E2954" s="95"/>
      <c r="G2954" s="276"/>
    </row>
    <row r="2955" spans="1:123" ht="24" customHeight="1" x14ac:dyDescent="0.25">
      <c r="A2955" s="275" t="s">
        <v>39</v>
      </c>
      <c r="B2955" s="97">
        <f>IFERROR(VALUE(LEFT(B2956,FIND(".",B2956)-1)),"")</f>
        <v>16</v>
      </c>
      <c r="C2955" s="89" t="str">
        <f>IFERROR(VLOOKUP(B2955,Tabla_CyP,2,FALSE),"")</f>
        <v/>
      </c>
      <c r="E2955" s="95"/>
      <c r="G2955" s="276"/>
    </row>
    <row r="2956" spans="1:123" ht="24" customHeight="1" x14ac:dyDescent="0.25">
      <c r="A2956" s="275" t="s">
        <v>25</v>
      </c>
      <c r="B2956" s="98" t="str">
        <f>IFERROR(VLOOKUP(COUNTIF($A$1:A2956,"ANALISIS DE PRECIOS"),Tabla_NumeroItem,2,FALSE),"")</f>
        <v>16.1</v>
      </c>
      <c r="C2956" s="89" t="str">
        <f>IFERROR(VLOOKUP(B2956,Tabla_CyP,2,FALSE),"")</f>
        <v>Documentación a presentar</v>
      </c>
      <c r="D2956" s="94"/>
      <c r="E2956" s="95"/>
      <c r="F2956" s="93" t="s">
        <v>26</v>
      </c>
      <c r="G2956" s="277" t="str">
        <f>IFERROR(VLOOKUP(B2956,Tabla_CyP,4,FALSE),"")</f>
        <v>Un</v>
      </c>
    </row>
    <row r="2957" spans="1:123" ht="24" customHeight="1" x14ac:dyDescent="0.25">
      <c r="A2957" s="275"/>
      <c r="B2957" s="88"/>
      <c r="D2957" s="94"/>
      <c r="E2957" s="95"/>
      <c r="G2957" s="276"/>
    </row>
    <row r="2958" spans="1:123" ht="24" customHeight="1" x14ac:dyDescent="0.25">
      <c r="A2958" s="338" t="s">
        <v>507</v>
      </c>
      <c r="B2958" s="339"/>
      <c r="C2958" s="340" t="s">
        <v>0</v>
      </c>
      <c r="D2958" s="340" t="s">
        <v>27</v>
      </c>
      <c r="E2958" s="342" t="s">
        <v>28</v>
      </c>
      <c r="F2958" s="344" t="s">
        <v>29</v>
      </c>
      <c r="G2958" s="344" t="s">
        <v>30</v>
      </c>
    </row>
    <row r="2959" spans="1:123" s="94" customFormat="1" ht="24" customHeight="1" x14ac:dyDescent="0.25">
      <c r="A2959" s="99" t="s">
        <v>508</v>
      </c>
      <c r="B2959" s="99" t="s">
        <v>509</v>
      </c>
      <c r="C2959" s="341"/>
      <c r="D2959" s="341"/>
      <c r="E2959" s="343"/>
      <c r="F2959" s="345"/>
      <c r="G2959" s="345"/>
      <c r="H2959" s="224"/>
      <c r="I2959" s="224"/>
      <c r="J2959" s="224"/>
      <c r="K2959" s="224"/>
      <c r="L2959" s="224"/>
      <c r="M2959" s="224"/>
      <c r="N2959" s="224"/>
      <c r="O2959" s="224"/>
      <c r="P2959" s="224"/>
      <c r="Q2959" s="224"/>
      <c r="R2959" s="224"/>
      <c r="S2959" s="224"/>
      <c r="T2959" s="224"/>
      <c r="U2959" s="224"/>
      <c r="V2959" s="224"/>
      <c r="W2959" s="224"/>
      <c r="X2959" s="224"/>
      <c r="Y2959" s="224"/>
      <c r="Z2959" s="224"/>
      <c r="AA2959" s="224"/>
      <c r="AB2959" s="224"/>
      <c r="AC2959" s="224"/>
      <c r="AD2959" s="224"/>
      <c r="AE2959" s="224"/>
      <c r="AF2959" s="224"/>
      <c r="AG2959" s="224"/>
      <c r="AH2959" s="224"/>
      <c r="AI2959" s="224"/>
      <c r="AJ2959" s="224"/>
      <c r="AK2959" s="224"/>
      <c r="AL2959" s="224"/>
      <c r="AM2959" s="224"/>
      <c r="AN2959" s="224"/>
      <c r="AO2959" s="224"/>
      <c r="AP2959" s="224"/>
      <c r="AQ2959" s="224"/>
      <c r="AR2959" s="224"/>
      <c r="AS2959" s="224"/>
      <c r="AT2959" s="224"/>
      <c r="AU2959" s="224"/>
      <c r="AV2959" s="224"/>
      <c r="AW2959" s="224"/>
      <c r="AX2959" s="224"/>
      <c r="AY2959" s="224"/>
      <c r="AZ2959" s="224"/>
      <c r="BA2959" s="224"/>
      <c r="BB2959" s="224"/>
      <c r="BC2959" s="224"/>
      <c r="BD2959" s="224"/>
      <c r="BE2959" s="224"/>
      <c r="BF2959" s="224"/>
      <c r="BG2959" s="224"/>
      <c r="BH2959" s="224"/>
      <c r="BI2959" s="224"/>
      <c r="BJ2959" s="224"/>
      <c r="BK2959" s="224"/>
      <c r="BL2959" s="224"/>
      <c r="BM2959" s="224"/>
      <c r="BN2959" s="224"/>
      <c r="BO2959" s="224"/>
      <c r="BP2959" s="224"/>
      <c r="BQ2959" s="224"/>
      <c r="BR2959" s="224"/>
      <c r="BS2959" s="224"/>
      <c r="BT2959" s="224"/>
      <c r="BU2959" s="224"/>
      <c r="BV2959" s="224"/>
      <c r="BW2959" s="224"/>
      <c r="BX2959" s="224"/>
      <c r="BY2959" s="224"/>
      <c r="BZ2959" s="224"/>
      <c r="CA2959" s="224"/>
      <c r="CB2959" s="224"/>
      <c r="CC2959" s="224"/>
      <c r="CD2959" s="224"/>
      <c r="CE2959" s="224"/>
      <c r="CF2959" s="224"/>
      <c r="CG2959" s="224"/>
      <c r="CH2959" s="224"/>
      <c r="CI2959" s="224"/>
      <c r="CJ2959" s="224"/>
      <c r="CK2959" s="224"/>
      <c r="CL2959" s="224"/>
      <c r="CM2959" s="224"/>
      <c r="CN2959" s="224"/>
      <c r="CO2959" s="224"/>
      <c r="CP2959" s="224"/>
      <c r="CQ2959" s="224"/>
      <c r="CR2959" s="224"/>
      <c r="CS2959" s="224"/>
      <c r="CT2959" s="224"/>
      <c r="CU2959" s="224"/>
      <c r="CV2959" s="224"/>
      <c r="CW2959" s="224"/>
      <c r="CX2959" s="224"/>
      <c r="CY2959" s="224"/>
      <c r="CZ2959" s="224"/>
      <c r="DA2959" s="224"/>
      <c r="DB2959" s="224"/>
      <c r="DC2959" s="224"/>
      <c r="DD2959" s="224"/>
      <c r="DE2959" s="224"/>
      <c r="DF2959" s="224"/>
      <c r="DG2959" s="224"/>
      <c r="DH2959" s="224"/>
      <c r="DI2959" s="224"/>
      <c r="DJ2959" s="224"/>
      <c r="DK2959" s="224"/>
      <c r="DL2959" s="224"/>
      <c r="DM2959" s="224"/>
      <c r="DN2959" s="224"/>
      <c r="DO2959" s="224"/>
      <c r="DP2959" s="224"/>
      <c r="DQ2959" s="224"/>
      <c r="DR2959" s="224"/>
      <c r="DS2959" s="224"/>
    </row>
    <row r="2960" spans="1:123" ht="24" customHeight="1" x14ac:dyDescent="0.25">
      <c r="A2960" s="278"/>
      <c r="B2960" s="100"/>
      <c r="C2960" s="137" t="s">
        <v>604</v>
      </c>
      <c r="D2960" s="101"/>
      <c r="E2960" s="102"/>
      <c r="F2960" s="103"/>
      <c r="G2960" s="279"/>
    </row>
    <row r="2961" spans="1:7" s="223" customFormat="1" ht="24" customHeight="1" x14ac:dyDescent="0.25">
      <c r="A2961" s="218" t="str">
        <f t="shared" ref="A2961:A2974" si="886">IFERROR(VLOOKUP(C2961,Tabla_Insumos,4,FALSE),"")</f>
        <v/>
      </c>
      <c r="B2961" s="216" t="str">
        <f>IFERROR(VLOOKUP(C2961,Tabla_Insumos,5,FALSE),"")</f>
        <v/>
      </c>
      <c r="C2961" s="217"/>
      <c r="D2961" s="218" t="str">
        <f t="shared" ref="D2961:D2974" si="887">IFERROR(VLOOKUP(C2961,Tabla_Insumos,2,FALSE),"")</f>
        <v/>
      </c>
      <c r="E2961" s="219"/>
      <c r="F2961" s="220">
        <f t="shared" ref="F2961:F2974" si="888">IFERROR(VLOOKUP(C2961,Tabla_Insumos,3,FALSE),0)</f>
        <v>0</v>
      </c>
      <c r="G2961" s="280">
        <f>ROUND(E2961*F2961,2)</f>
        <v>0</v>
      </c>
    </row>
    <row r="2962" spans="1:7" s="223" customFormat="1" ht="24" customHeight="1" x14ac:dyDescent="0.25">
      <c r="A2962" s="218" t="str">
        <f t="shared" si="886"/>
        <v/>
      </c>
      <c r="B2962" s="216" t="str">
        <f t="shared" ref="B2962:B2974" si="889">IFERROR(VLOOKUP(C2962,Tabla_Insumos,5,FALSE),"")</f>
        <v/>
      </c>
      <c r="C2962" s="217"/>
      <c r="D2962" s="218" t="str">
        <f t="shared" si="887"/>
        <v/>
      </c>
      <c r="E2962" s="219"/>
      <c r="F2962" s="220">
        <f t="shared" si="888"/>
        <v>0</v>
      </c>
      <c r="G2962" s="280">
        <f t="shared" ref="G2962:G2974" si="890">ROUND(E2962*F2962,2)</f>
        <v>0</v>
      </c>
    </row>
    <row r="2963" spans="1:7" s="223" customFormat="1" ht="24" customHeight="1" x14ac:dyDescent="0.25">
      <c r="A2963" s="218" t="str">
        <f t="shared" si="886"/>
        <v/>
      </c>
      <c r="B2963" s="216" t="str">
        <f t="shared" si="889"/>
        <v/>
      </c>
      <c r="C2963" s="217"/>
      <c r="D2963" s="218" t="str">
        <f t="shared" si="887"/>
        <v/>
      </c>
      <c r="E2963" s="219"/>
      <c r="F2963" s="220">
        <f t="shared" si="888"/>
        <v>0</v>
      </c>
      <c r="G2963" s="280">
        <f t="shared" si="890"/>
        <v>0</v>
      </c>
    </row>
    <row r="2964" spans="1:7" s="223" customFormat="1" ht="24" customHeight="1" x14ac:dyDescent="0.25">
      <c r="A2964" s="218" t="str">
        <f t="shared" si="886"/>
        <v/>
      </c>
      <c r="B2964" s="216" t="str">
        <f t="shared" si="889"/>
        <v/>
      </c>
      <c r="C2964" s="217"/>
      <c r="D2964" s="218" t="str">
        <f t="shared" si="887"/>
        <v/>
      </c>
      <c r="E2964" s="219"/>
      <c r="F2964" s="220">
        <f t="shared" si="888"/>
        <v>0</v>
      </c>
      <c r="G2964" s="280">
        <f t="shared" si="890"/>
        <v>0</v>
      </c>
    </row>
    <row r="2965" spans="1:7" s="223" customFormat="1" ht="24" customHeight="1" x14ac:dyDescent="0.25">
      <c r="A2965" s="218" t="str">
        <f t="shared" si="886"/>
        <v/>
      </c>
      <c r="B2965" s="216" t="str">
        <f t="shared" si="889"/>
        <v/>
      </c>
      <c r="C2965" s="217"/>
      <c r="D2965" s="218" t="str">
        <f t="shared" si="887"/>
        <v/>
      </c>
      <c r="E2965" s="219"/>
      <c r="F2965" s="220">
        <f t="shared" si="888"/>
        <v>0</v>
      </c>
      <c r="G2965" s="280">
        <f t="shared" si="890"/>
        <v>0</v>
      </c>
    </row>
    <row r="2966" spans="1:7" s="223" customFormat="1" ht="24" customHeight="1" x14ac:dyDescent="0.25">
      <c r="A2966" s="218" t="str">
        <f t="shared" si="886"/>
        <v/>
      </c>
      <c r="B2966" s="216" t="str">
        <f t="shared" si="889"/>
        <v/>
      </c>
      <c r="C2966" s="217"/>
      <c r="D2966" s="218" t="str">
        <f t="shared" si="887"/>
        <v/>
      </c>
      <c r="E2966" s="219"/>
      <c r="F2966" s="220">
        <f t="shared" si="888"/>
        <v>0</v>
      </c>
      <c r="G2966" s="280">
        <f t="shared" si="890"/>
        <v>0</v>
      </c>
    </row>
    <row r="2967" spans="1:7" s="223" customFormat="1" ht="24" customHeight="1" x14ac:dyDescent="0.25">
      <c r="A2967" s="218" t="str">
        <f t="shared" si="886"/>
        <v/>
      </c>
      <c r="B2967" s="216" t="str">
        <f t="shared" si="889"/>
        <v/>
      </c>
      <c r="C2967" s="217"/>
      <c r="D2967" s="218" t="str">
        <f t="shared" si="887"/>
        <v/>
      </c>
      <c r="E2967" s="219"/>
      <c r="F2967" s="220">
        <f t="shared" si="888"/>
        <v>0</v>
      </c>
      <c r="G2967" s="280">
        <f t="shared" si="890"/>
        <v>0</v>
      </c>
    </row>
    <row r="2968" spans="1:7" s="223" customFormat="1" ht="24" customHeight="1" x14ac:dyDescent="0.25">
      <c r="A2968" s="218" t="str">
        <f t="shared" si="886"/>
        <v/>
      </c>
      <c r="B2968" s="216" t="str">
        <f t="shared" si="889"/>
        <v/>
      </c>
      <c r="C2968" s="217"/>
      <c r="D2968" s="218" t="str">
        <f t="shared" si="887"/>
        <v/>
      </c>
      <c r="E2968" s="219"/>
      <c r="F2968" s="220">
        <f t="shared" si="888"/>
        <v>0</v>
      </c>
      <c r="G2968" s="280">
        <f t="shared" si="890"/>
        <v>0</v>
      </c>
    </row>
    <row r="2969" spans="1:7" s="223" customFormat="1" ht="24" customHeight="1" x14ac:dyDescent="0.25">
      <c r="A2969" s="218" t="str">
        <f t="shared" si="886"/>
        <v/>
      </c>
      <c r="B2969" s="216" t="str">
        <f t="shared" si="889"/>
        <v/>
      </c>
      <c r="C2969" s="217"/>
      <c r="D2969" s="218" t="str">
        <f t="shared" si="887"/>
        <v/>
      </c>
      <c r="E2969" s="219"/>
      <c r="F2969" s="220">
        <f t="shared" si="888"/>
        <v>0</v>
      </c>
      <c r="G2969" s="280">
        <f t="shared" si="890"/>
        <v>0</v>
      </c>
    </row>
    <row r="2970" spans="1:7" s="223" customFormat="1" ht="24" customHeight="1" x14ac:dyDescent="0.25">
      <c r="A2970" s="218" t="str">
        <f t="shared" si="886"/>
        <v/>
      </c>
      <c r="B2970" s="216" t="str">
        <f t="shared" si="889"/>
        <v/>
      </c>
      <c r="C2970" s="217"/>
      <c r="D2970" s="218" t="str">
        <f t="shared" si="887"/>
        <v/>
      </c>
      <c r="E2970" s="219"/>
      <c r="F2970" s="220">
        <f t="shared" si="888"/>
        <v>0</v>
      </c>
      <c r="G2970" s="280">
        <f t="shared" si="890"/>
        <v>0</v>
      </c>
    </row>
    <row r="2971" spans="1:7" s="223" customFormat="1" ht="24" customHeight="1" x14ac:dyDescent="0.25">
      <c r="A2971" s="218" t="str">
        <f t="shared" si="886"/>
        <v/>
      </c>
      <c r="B2971" s="216" t="str">
        <f t="shared" si="889"/>
        <v/>
      </c>
      <c r="C2971" s="217"/>
      <c r="D2971" s="218" t="str">
        <f t="shared" si="887"/>
        <v/>
      </c>
      <c r="E2971" s="219"/>
      <c r="F2971" s="220">
        <f t="shared" si="888"/>
        <v>0</v>
      </c>
      <c r="G2971" s="280">
        <f t="shared" si="890"/>
        <v>0</v>
      </c>
    </row>
    <row r="2972" spans="1:7" s="223" customFormat="1" ht="24" customHeight="1" x14ac:dyDescent="0.25">
      <c r="A2972" s="218" t="str">
        <f t="shared" si="886"/>
        <v/>
      </c>
      <c r="B2972" s="216" t="str">
        <f t="shared" si="889"/>
        <v/>
      </c>
      <c r="C2972" s="217"/>
      <c r="D2972" s="218" t="str">
        <f t="shared" si="887"/>
        <v/>
      </c>
      <c r="E2972" s="219"/>
      <c r="F2972" s="220">
        <f t="shared" si="888"/>
        <v>0</v>
      </c>
      <c r="G2972" s="280">
        <f t="shared" si="890"/>
        <v>0</v>
      </c>
    </row>
    <row r="2973" spans="1:7" s="223" customFormat="1" ht="24" customHeight="1" x14ac:dyDescent="0.25">
      <c r="A2973" s="218" t="str">
        <f t="shared" si="886"/>
        <v/>
      </c>
      <c r="B2973" s="216" t="str">
        <f t="shared" si="889"/>
        <v/>
      </c>
      <c r="C2973" s="217"/>
      <c r="D2973" s="218" t="str">
        <f t="shared" si="887"/>
        <v/>
      </c>
      <c r="E2973" s="219"/>
      <c r="F2973" s="220">
        <f t="shared" si="888"/>
        <v>0</v>
      </c>
      <c r="G2973" s="280">
        <f t="shared" si="890"/>
        <v>0</v>
      </c>
    </row>
    <row r="2974" spans="1:7" s="223" customFormat="1" ht="24" customHeight="1" x14ac:dyDescent="0.25">
      <c r="A2974" s="218" t="str">
        <f t="shared" si="886"/>
        <v/>
      </c>
      <c r="B2974" s="216" t="str">
        <f t="shared" si="889"/>
        <v/>
      </c>
      <c r="C2974" s="217"/>
      <c r="D2974" s="218" t="str">
        <f t="shared" si="887"/>
        <v/>
      </c>
      <c r="E2974" s="219"/>
      <c r="F2974" s="221">
        <f t="shared" si="888"/>
        <v>0</v>
      </c>
      <c r="G2974" s="280">
        <f t="shared" si="890"/>
        <v>0</v>
      </c>
    </row>
    <row r="2975" spans="1:7" ht="24" customHeight="1" x14ac:dyDescent="0.25">
      <c r="A2975" s="281"/>
      <c r="D2975" s="94"/>
      <c r="E2975" s="95"/>
      <c r="F2975" s="267" t="s">
        <v>31</v>
      </c>
      <c r="G2975" s="282">
        <f>SUBTOTAL(9,G2961:G2974)</f>
        <v>0</v>
      </c>
    </row>
    <row r="2976" spans="1:7" ht="24" customHeight="1" x14ac:dyDescent="0.25">
      <c r="A2976" s="281"/>
      <c r="C2976" s="104" t="s">
        <v>605</v>
      </c>
      <c r="D2976" s="94"/>
      <c r="E2976" s="95"/>
      <c r="G2976" s="283"/>
    </row>
    <row r="2977" spans="1:7" s="223" customFormat="1" ht="24" customHeight="1" x14ac:dyDescent="0.25">
      <c r="A2977" s="218" t="str">
        <f t="shared" ref="A2977:A2984" si="891">IFERROR(VLOOKUP(C2977,Tabla_Insumos,4,FALSE),"")</f>
        <v/>
      </c>
      <c r="B2977" s="216">
        <f t="shared" ref="B2977:B2984" si="892">IFERROR(VLOOKUP(A2977,Tabla_Indices,5,FALSE),"")</f>
        <v>0</v>
      </c>
      <c r="C2977" s="217"/>
      <c r="D2977" s="218" t="str">
        <f t="shared" ref="D2977:D2984" si="893">IFERROR(VLOOKUP(C2977,Tabla_Insumos,2,FALSE),"")</f>
        <v/>
      </c>
      <c r="E2977" s="219"/>
      <c r="F2977" s="222">
        <f t="shared" ref="F2977:F2984" si="894">IFERROR(VLOOKUP(C2977,Tabla_Insumos,3,FALSE),0)</f>
        <v>0</v>
      </c>
      <c r="G2977" s="280">
        <f>ROUND(E2977*F2977,2)</f>
        <v>0</v>
      </c>
    </row>
    <row r="2978" spans="1:7" s="223" customFormat="1" ht="24" customHeight="1" x14ac:dyDescent="0.25">
      <c r="A2978" s="218" t="str">
        <f t="shared" si="891"/>
        <v/>
      </c>
      <c r="B2978" s="216">
        <f t="shared" si="892"/>
        <v>0</v>
      </c>
      <c r="C2978" s="217"/>
      <c r="D2978" s="218" t="str">
        <f t="shared" si="893"/>
        <v/>
      </c>
      <c r="E2978" s="219"/>
      <c r="F2978" s="222">
        <f t="shared" si="894"/>
        <v>0</v>
      </c>
      <c r="G2978" s="280">
        <f>ROUND(E2978*F2978,2)</f>
        <v>0</v>
      </c>
    </row>
    <row r="2979" spans="1:7" s="223" customFormat="1" ht="24" customHeight="1" x14ac:dyDescent="0.25">
      <c r="A2979" s="218" t="str">
        <f t="shared" si="891"/>
        <v/>
      </c>
      <c r="B2979" s="216">
        <f t="shared" si="892"/>
        <v>0</v>
      </c>
      <c r="C2979" s="217"/>
      <c r="D2979" s="218" t="str">
        <f t="shared" si="893"/>
        <v/>
      </c>
      <c r="E2979" s="219"/>
      <c r="F2979" s="222">
        <f t="shared" si="894"/>
        <v>0</v>
      </c>
      <c r="G2979" s="280">
        <f t="shared" ref="G2979:G2984" si="895">ROUND(E2979*F2979,2)</f>
        <v>0</v>
      </c>
    </row>
    <row r="2980" spans="1:7" s="223" customFormat="1" ht="24" customHeight="1" x14ac:dyDescent="0.25">
      <c r="A2980" s="218" t="str">
        <f t="shared" si="891"/>
        <v/>
      </c>
      <c r="B2980" s="216">
        <f t="shared" si="892"/>
        <v>0</v>
      </c>
      <c r="C2980" s="217"/>
      <c r="D2980" s="218" t="str">
        <f t="shared" si="893"/>
        <v/>
      </c>
      <c r="E2980" s="219"/>
      <c r="F2980" s="222">
        <f t="shared" si="894"/>
        <v>0</v>
      </c>
      <c r="G2980" s="280">
        <f t="shared" si="895"/>
        <v>0</v>
      </c>
    </row>
    <row r="2981" spans="1:7" s="223" customFormat="1" ht="24" customHeight="1" x14ac:dyDescent="0.25">
      <c r="A2981" s="218" t="str">
        <f t="shared" si="891"/>
        <v/>
      </c>
      <c r="B2981" s="216">
        <f t="shared" si="892"/>
        <v>0</v>
      </c>
      <c r="C2981" s="217"/>
      <c r="D2981" s="218" t="str">
        <f t="shared" si="893"/>
        <v/>
      </c>
      <c r="E2981" s="219"/>
      <c r="F2981" s="220">
        <f t="shared" si="894"/>
        <v>0</v>
      </c>
      <c r="G2981" s="280">
        <f t="shared" si="895"/>
        <v>0</v>
      </c>
    </row>
    <row r="2982" spans="1:7" s="223" customFormat="1" ht="24" customHeight="1" x14ac:dyDescent="0.25">
      <c r="A2982" s="218" t="str">
        <f t="shared" si="891"/>
        <v/>
      </c>
      <c r="B2982" s="216">
        <f t="shared" si="892"/>
        <v>0</v>
      </c>
      <c r="C2982" s="217"/>
      <c r="D2982" s="218" t="str">
        <f t="shared" si="893"/>
        <v/>
      </c>
      <c r="E2982" s="219"/>
      <c r="F2982" s="220">
        <f t="shared" si="894"/>
        <v>0</v>
      </c>
      <c r="G2982" s="280">
        <f t="shared" si="895"/>
        <v>0</v>
      </c>
    </row>
    <row r="2983" spans="1:7" s="223" customFormat="1" ht="24" customHeight="1" x14ac:dyDescent="0.25">
      <c r="A2983" s="218" t="str">
        <f t="shared" si="891"/>
        <v/>
      </c>
      <c r="B2983" s="216">
        <f t="shared" si="892"/>
        <v>0</v>
      </c>
      <c r="C2983" s="217"/>
      <c r="D2983" s="218" t="str">
        <f t="shared" si="893"/>
        <v/>
      </c>
      <c r="E2983" s="219"/>
      <c r="F2983" s="220">
        <f t="shared" si="894"/>
        <v>0</v>
      </c>
      <c r="G2983" s="280">
        <f t="shared" si="895"/>
        <v>0</v>
      </c>
    </row>
    <row r="2984" spans="1:7" s="223" customFormat="1" ht="24" customHeight="1" x14ac:dyDescent="0.25">
      <c r="A2984" s="218" t="str">
        <f t="shared" si="891"/>
        <v/>
      </c>
      <c r="B2984" s="216">
        <f t="shared" si="892"/>
        <v>0</v>
      </c>
      <c r="C2984" s="217"/>
      <c r="D2984" s="218" t="str">
        <f t="shared" si="893"/>
        <v/>
      </c>
      <c r="E2984" s="219"/>
      <c r="F2984" s="220">
        <f t="shared" si="894"/>
        <v>0</v>
      </c>
      <c r="G2984" s="280">
        <f t="shared" si="895"/>
        <v>0</v>
      </c>
    </row>
    <row r="2985" spans="1:7" ht="24" customHeight="1" x14ac:dyDescent="0.25">
      <c r="A2985" s="281"/>
      <c r="D2985" s="94"/>
      <c r="E2985" s="95"/>
      <c r="F2985" s="267" t="s">
        <v>32</v>
      </c>
      <c r="G2985" s="282">
        <f>SUBTOTAL(9,G2977:G2984)</f>
        <v>0</v>
      </c>
    </row>
    <row r="2986" spans="1:7" ht="24" customHeight="1" x14ac:dyDescent="0.25">
      <c r="A2986" s="281"/>
      <c r="C2986" s="104" t="s">
        <v>606</v>
      </c>
      <c r="D2986" s="94"/>
      <c r="E2986" s="95"/>
      <c r="G2986" s="283"/>
    </row>
    <row r="2987" spans="1:7" s="223" customFormat="1" ht="24" customHeight="1" x14ac:dyDescent="0.25">
      <c r="A2987" s="218" t="str">
        <f t="shared" ref="A2987:A2995" si="896">IFERROR(VLOOKUP(C2987,Tabla_Insumos,4,FALSE),"")</f>
        <v/>
      </c>
      <c r="B2987" s="216" t="str">
        <f t="shared" ref="B2987:B2995" si="897">IFERROR(VLOOKUP(C2987,Tabla_Insumos,5,FALSE),"")</f>
        <v/>
      </c>
      <c r="C2987" s="217"/>
      <c r="D2987" s="218" t="str">
        <f t="shared" ref="D2987:D2995" si="898">IFERROR(VLOOKUP(C2987,Tabla_Insumos,2,FALSE),"")</f>
        <v/>
      </c>
      <c r="E2987" s="219"/>
      <c r="F2987" s="220">
        <f t="shared" ref="F2987:F2995" si="899">IFERROR(VLOOKUP(C2987,Tabla_Insumos,3,FALSE),0)</f>
        <v>0</v>
      </c>
      <c r="G2987" s="280">
        <f t="shared" ref="G2987:G2995" si="900">ROUND(E2987*F2987,2)</f>
        <v>0</v>
      </c>
    </row>
    <row r="2988" spans="1:7" s="223" customFormat="1" ht="24" customHeight="1" x14ac:dyDescent="0.25">
      <c r="A2988" s="218" t="str">
        <f t="shared" si="896"/>
        <v/>
      </c>
      <c r="B2988" s="216" t="str">
        <f t="shared" si="897"/>
        <v/>
      </c>
      <c r="C2988" s="217"/>
      <c r="D2988" s="218" t="str">
        <f t="shared" si="898"/>
        <v/>
      </c>
      <c r="E2988" s="219"/>
      <c r="F2988" s="220">
        <f t="shared" si="899"/>
        <v>0</v>
      </c>
      <c r="G2988" s="280">
        <f t="shared" si="900"/>
        <v>0</v>
      </c>
    </row>
    <row r="2989" spans="1:7" s="223" customFormat="1" ht="24" customHeight="1" x14ac:dyDescent="0.25">
      <c r="A2989" s="218" t="str">
        <f t="shared" si="896"/>
        <v/>
      </c>
      <c r="B2989" s="216" t="str">
        <f t="shared" si="897"/>
        <v/>
      </c>
      <c r="C2989" s="217"/>
      <c r="D2989" s="218" t="str">
        <f t="shared" si="898"/>
        <v/>
      </c>
      <c r="E2989" s="219"/>
      <c r="F2989" s="220">
        <f t="shared" si="899"/>
        <v>0</v>
      </c>
      <c r="G2989" s="280">
        <f t="shared" si="900"/>
        <v>0</v>
      </c>
    </row>
    <row r="2990" spans="1:7" s="223" customFormat="1" ht="24" customHeight="1" x14ac:dyDescent="0.25">
      <c r="A2990" s="218" t="str">
        <f t="shared" si="896"/>
        <v/>
      </c>
      <c r="B2990" s="216" t="str">
        <f t="shared" si="897"/>
        <v/>
      </c>
      <c r="C2990" s="217"/>
      <c r="D2990" s="218" t="str">
        <f t="shared" si="898"/>
        <v/>
      </c>
      <c r="E2990" s="219"/>
      <c r="F2990" s="220">
        <f t="shared" si="899"/>
        <v>0</v>
      </c>
      <c r="G2990" s="280">
        <f t="shared" si="900"/>
        <v>0</v>
      </c>
    </row>
    <row r="2991" spans="1:7" s="223" customFormat="1" ht="24" customHeight="1" x14ac:dyDescent="0.25">
      <c r="A2991" s="218" t="str">
        <f t="shared" si="896"/>
        <v/>
      </c>
      <c r="B2991" s="216" t="str">
        <f t="shared" si="897"/>
        <v/>
      </c>
      <c r="C2991" s="217"/>
      <c r="D2991" s="218" t="str">
        <f t="shared" si="898"/>
        <v/>
      </c>
      <c r="E2991" s="219"/>
      <c r="F2991" s="220">
        <f t="shared" si="899"/>
        <v>0</v>
      </c>
      <c r="G2991" s="280">
        <f t="shared" si="900"/>
        <v>0</v>
      </c>
    </row>
    <row r="2992" spans="1:7" s="223" customFormat="1" ht="24" customHeight="1" x14ac:dyDescent="0.25">
      <c r="A2992" s="218" t="str">
        <f t="shared" si="896"/>
        <v/>
      </c>
      <c r="B2992" s="216" t="str">
        <f t="shared" si="897"/>
        <v/>
      </c>
      <c r="C2992" s="217"/>
      <c r="D2992" s="218" t="str">
        <f t="shared" si="898"/>
        <v/>
      </c>
      <c r="E2992" s="219"/>
      <c r="F2992" s="220">
        <f t="shared" si="899"/>
        <v>0</v>
      </c>
      <c r="G2992" s="280">
        <f t="shared" si="900"/>
        <v>0</v>
      </c>
    </row>
    <row r="2993" spans="1:7" s="223" customFormat="1" ht="24" customHeight="1" x14ac:dyDescent="0.25">
      <c r="A2993" s="218" t="str">
        <f t="shared" si="896"/>
        <v/>
      </c>
      <c r="B2993" s="216" t="str">
        <f t="shared" si="897"/>
        <v/>
      </c>
      <c r="C2993" s="217"/>
      <c r="D2993" s="218" t="str">
        <f t="shared" si="898"/>
        <v/>
      </c>
      <c r="E2993" s="219"/>
      <c r="F2993" s="220">
        <f t="shared" si="899"/>
        <v>0</v>
      </c>
      <c r="G2993" s="280">
        <f t="shared" si="900"/>
        <v>0</v>
      </c>
    </row>
    <row r="2994" spans="1:7" s="223" customFormat="1" ht="24" customHeight="1" x14ac:dyDescent="0.25">
      <c r="A2994" s="218" t="str">
        <f t="shared" si="896"/>
        <v/>
      </c>
      <c r="B2994" s="216" t="str">
        <f t="shared" si="897"/>
        <v/>
      </c>
      <c r="C2994" s="217"/>
      <c r="D2994" s="218" t="str">
        <f t="shared" si="898"/>
        <v/>
      </c>
      <c r="E2994" s="219"/>
      <c r="F2994" s="220">
        <f t="shared" si="899"/>
        <v>0</v>
      </c>
      <c r="G2994" s="280">
        <f t="shared" si="900"/>
        <v>0</v>
      </c>
    </row>
    <row r="2995" spans="1:7" s="223" customFormat="1" ht="24" customHeight="1" x14ac:dyDescent="0.25">
      <c r="A2995" s="218" t="str">
        <f t="shared" si="896"/>
        <v/>
      </c>
      <c r="B2995" s="216" t="str">
        <f t="shared" si="897"/>
        <v/>
      </c>
      <c r="C2995" s="217"/>
      <c r="D2995" s="218" t="str">
        <f t="shared" si="898"/>
        <v/>
      </c>
      <c r="E2995" s="219"/>
      <c r="F2995" s="220">
        <f t="shared" si="899"/>
        <v>0</v>
      </c>
      <c r="G2995" s="280">
        <f t="shared" si="900"/>
        <v>0</v>
      </c>
    </row>
    <row r="2996" spans="1:7" ht="24" customHeight="1" x14ac:dyDescent="0.25">
      <c r="A2996" s="284"/>
      <c r="B2996" s="94"/>
      <c r="D2996" s="94"/>
      <c r="E2996" s="95"/>
      <c r="F2996" s="267" t="s">
        <v>33</v>
      </c>
      <c r="G2996" s="282">
        <f>SUBTOTAL(9,G2987:G2995)</f>
        <v>0</v>
      </c>
    </row>
    <row r="2997" spans="1:7" ht="24" customHeight="1" x14ac:dyDescent="0.25">
      <c r="A2997" s="285"/>
      <c r="B2997" s="94"/>
      <c r="D2997" s="94"/>
      <c r="E2997" s="95"/>
      <c r="G2997" s="283"/>
    </row>
    <row r="2998" spans="1:7" ht="24" customHeight="1" x14ac:dyDescent="0.25">
      <c r="A2998" s="286" t="str">
        <f>B2956</f>
        <v>16.1</v>
      </c>
      <c r="B2998" s="287" t="str">
        <f>C2956</f>
        <v>Documentación a presentar</v>
      </c>
      <c r="C2998" s="101"/>
      <c r="D2998" s="101" t="s">
        <v>34</v>
      </c>
      <c r="E2998" s="102"/>
      <c r="F2998" s="289" t="s">
        <v>35</v>
      </c>
      <c r="G2998" s="288">
        <f>SUBTOTAL(9,G2961:G2997)</f>
        <v>0</v>
      </c>
    </row>
    <row r="3000" spans="1:7" ht="24" customHeight="1" x14ac:dyDescent="0.25">
      <c r="A3000" s="268" t="s">
        <v>37</v>
      </c>
      <c r="B3000" s="269"/>
      <c r="C3000" s="269"/>
      <c r="D3000" s="269"/>
      <c r="E3000" s="269"/>
      <c r="F3000" s="269"/>
      <c r="G3000" s="270"/>
    </row>
    <row r="3001" spans="1:7" ht="24" customHeight="1" x14ac:dyDescent="0.25">
      <c r="A3001" s="271" t="s">
        <v>602</v>
      </c>
      <c r="B3001" s="90" t="str">
        <f>Comitente</f>
        <v>SUBSECRETARIA DE ARQUITECTURA</v>
      </c>
      <c r="C3001" s="86"/>
      <c r="D3001" s="91"/>
      <c r="E3001" s="91"/>
      <c r="F3001" s="92"/>
      <c r="G3001" s="272"/>
    </row>
    <row r="3002" spans="1:7" ht="24" customHeight="1" x14ac:dyDescent="0.25">
      <c r="A3002" s="271" t="s">
        <v>603</v>
      </c>
      <c r="B3002" s="90">
        <f>Contratista</f>
        <v>0</v>
      </c>
      <c r="C3002" s="87"/>
      <c r="D3002" s="87"/>
      <c r="E3002" s="87"/>
      <c r="F3002" s="93"/>
      <c r="G3002" s="273"/>
    </row>
    <row r="3003" spans="1:7" ht="24" customHeight="1" x14ac:dyDescent="0.25">
      <c r="A3003" s="271" t="s">
        <v>24</v>
      </c>
      <c r="B3003" s="90" t="str">
        <f>Obra</f>
        <v>PERFORACION DE POZO DE AGUA Y CONST. DE SALA DE BOMBA ESC. AGROIND. 25 DE MAYO</v>
      </c>
      <c r="C3003" s="87"/>
      <c r="D3003" s="87"/>
      <c r="E3003" s="87"/>
      <c r="F3003" s="93" t="s">
        <v>38</v>
      </c>
      <c r="G3003" s="274">
        <f>Fecha_Base</f>
        <v>0</v>
      </c>
    </row>
    <row r="3004" spans="1:7" ht="24" customHeight="1" x14ac:dyDescent="0.25">
      <c r="A3004" s="275" t="s">
        <v>601</v>
      </c>
      <c r="B3004" s="88" t="str">
        <f>Ubicación</f>
        <v>Calle San Martin s/n - 25 de Mayo</v>
      </c>
      <c r="C3004" s="88"/>
      <c r="D3004" s="94"/>
      <c r="E3004" s="95"/>
      <c r="G3004" s="276"/>
    </row>
    <row r="3005" spans="1:7" ht="24" customHeight="1" x14ac:dyDescent="0.25">
      <c r="A3005" s="275" t="s">
        <v>39</v>
      </c>
      <c r="B3005" s="97">
        <f>IFERROR(VALUE(LEFT(B3006,FIND(".",B3006)-1)),"")</f>
        <v>17</v>
      </c>
      <c r="C3005" s="89" t="str">
        <f>IFERROR(VLOOKUP(B3005,Tabla_CyP,2,FALSE),"")</f>
        <v/>
      </c>
      <c r="E3005" s="95"/>
      <c r="G3005" s="276"/>
    </row>
    <row r="3006" spans="1:7" ht="24" customHeight="1" x14ac:dyDescent="0.25">
      <c r="A3006" s="275" t="s">
        <v>25</v>
      </c>
      <c r="B3006" s="98" t="str">
        <f>IFERROR(VLOOKUP(COUNTIF($A$1:A3006,"ANALISIS DE PRECIOS"),Tabla_NumeroItem,2,FALSE),"")</f>
        <v>17.1</v>
      </c>
      <c r="C3006" s="89" t="str">
        <f>IFERROR(VLOOKUP(B3006,Tabla_CyP,2,FALSE),"")</f>
        <v xml:space="preserve">Limpieza de obra periódica </v>
      </c>
      <c r="D3006" s="94"/>
      <c r="E3006" s="95"/>
      <c r="F3006" s="93" t="s">
        <v>26</v>
      </c>
      <c r="G3006" s="277" t="str">
        <f>IFERROR(VLOOKUP(B3006,Tabla_CyP,4,FALSE),"")</f>
        <v>gl</v>
      </c>
    </row>
    <row r="3007" spans="1:7" ht="24" customHeight="1" x14ac:dyDescent="0.25">
      <c r="A3007" s="275"/>
      <c r="B3007" s="88"/>
      <c r="D3007" s="94"/>
      <c r="E3007" s="95"/>
      <c r="G3007" s="276"/>
    </row>
    <row r="3008" spans="1:7" ht="24" customHeight="1" x14ac:dyDescent="0.25">
      <c r="A3008" s="338" t="s">
        <v>507</v>
      </c>
      <c r="B3008" s="339"/>
      <c r="C3008" s="340" t="s">
        <v>0</v>
      </c>
      <c r="D3008" s="340" t="s">
        <v>27</v>
      </c>
      <c r="E3008" s="342" t="s">
        <v>28</v>
      </c>
      <c r="F3008" s="344" t="s">
        <v>29</v>
      </c>
      <c r="G3008" s="344" t="s">
        <v>30</v>
      </c>
    </row>
    <row r="3009" spans="1:123" s="94" customFormat="1" ht="24" customHeight="1" x14ac:dyDescent="0.25">
      <c r="A3009" s="99" t="s">
        <v>508</v>
      </c>
      <c r="B3009" s="99" t="s">
        <v>509</v>
      </c>
      <c r="C3009" s="341"/>
      <c r="D3009" s="341"/>
      <c r="E3009" s="343"/>
      <c r="F3009" s="345"/>
      <c r="G3009" s="345"/>
      <c r="H3009" s="224"/>
      <c r="I3009" s="224"/>
      <c r="J3009" s="224"/>
      <c r="K3009" s="224"/>
      <c r="L3009" s="224"/>
      <c r="M3009" s="224"/>
      <c r="N3009" s="224"/>
      <c r="O3009" s="224"/>
      <c r="P3009" s="224"/>
      <c r="Q3009" s="224"/>
      <c r="R3009" s="224"/>
      <c r="S3009" s="224"/>
      <c r="T3009" s="224"/>
      <c r="U3009" s="224"/>
      <c r="V3009" s="224"/>
      <c r="W3009" s="224"/>
      <c r="X3009" s="224"/>
      <c r="Y3009" s="224"/>
      <c r="Z3009" s="224"/>
      <c r="AA3009" s="224"/>
      <c r="AB3009" s="224"/>
      <c r="AC3009" s="224"/>
      <c r="AD3009" s="224"/>
      <c r="AE3009" s="224"/>
      <c r="AF3009" s="224"/>
      <c r="AG3009" s="224"/>
      <c r="AH3009" s="224"/>
      <c r="AI3009" s="224"/>
      <c r="AJ3009" s="224"/>
      <c r="AK3009" s="224"/>
      <c r="AL3009" s="224"/>
      <c r="AM3009" s="224"/>
      <c r="AN3009" s="224"/>
      <c r="AO3009" s="224"/>
      <c r="AP3009" s="224"/>
      <c r="AQ3009" s="224"/>
      <c r="AR3009" s="224"/>
      <c r="AS3009" s="224"/>
      <c r="AT3009" s="224"/>
      <c r="AU3009" s="224"/>
      <c r="AV3009" s="224"/>
      <c r="AW3009" s="224"/>
      <c r="AX3009" s="224"/>
      <c r="AY3009" s="224"/>
      <c r="AZ3009" s="224"/>
      <c r="BA3009" s="224"/>
      <c r="BB3009" s="224"/>
      <c r="BC3009" s="224"/>
      <c r="BD3009" s="224"/>
      <c r="BE3009" s="224"/>
      <c r="BF3009" s="224"/>
      <c r="BG3009" s="224"/>
      <c r="BH3009" s="224"/>
      <c r="BI3009" s="224"/>
      <c r="BJ3009" s="224"/>
      <c r="BK3009" s="224"/>
      <c r="BL3009" s="224"/>
      <c r="BM3009" s="224"/>
      <c r="BN3009" s="224"/>
      <c r="BO3009" s="224"/>
      <c r="BP3009" s="224"/>
      <c r="BQ3009" s="224"/>
      <c r="BR3009" s="224"/>
      <c r="BS3009" s="224"/>
      <c r="BT3009" s="224"/>
      <c r="BU3009" s="224"/>
      <c r="BV3009" s="224"/>
      <c r="BW3009" s="224"/>
      <c r="BX3009" s="224"/>
      <c r="BY3009" s="224"/>
      <c r="BZ3009" s="224"/>
      <c r="CA3009" s="224"/>
      <c r="CB3009" s="224"/>
      <c r="CC3009" s="224"/>
      <c r="CD3009" s="224"/>
      <c r="CE3009" s="224"/>
      <c r="CF3009" s="224"/>
      <c r="CG3009" s="224"/>
      <c r="CH3009" s="224"/>
      <c r="CI3009" s="224"/>
      <c r="CJ3009" s="224"/>
      <c r="CK3009" s="224"/>
      <c r="CL3009" s="224"/>
      <c r="CM3009" s="224"/>
      <c r="CN3009" s="224"/>
      <c r="CO3009" s="224"/>
      <c r="CP3009" s="224"/>
      <c r="CQ3009" s="224"/>
      <c r="CR3009" s="224"/>
      <c r="CS3009" s="224"/>
      <c r="CT3009" s="224"/>
      <c r="CU3009" s="224"/>
      <c r="CV3009" s="224"/>
      <c r="CW3009" s="224"/>
      <c r="CX3009" s="224"/>
      <c r="CY3009" s="224"/>
      <c r="CZ3009" s="224"/>
      <c r="DA3009" s="224"/>
      <c r="DB3009" s="224"/>
      <c r="DC3009" s="224"/>
      <c r="DD3009" s="224"/>
      <c r="DE3009" s="224"/>
      <c r="DF3009" s="224"/>
      <c r="DG3009" s="224"/>
      <c r="DH3009" s="224"/>
      <c r="DI3009" s="224"/>
      <c r="DJ3009" s="224"/>
      <c r="DK3009" s="224"/>
      <c r="DL3009" s="224"/>
      <c r="DM3009" s="224"/>
      <c r="DN3009" s="224"/>
      <c r="DO3009" s="224"/>
      <c r="DP3009" s="224"/>
      <c r="DQ3009" s="224"/>
      <c r="DR3009" s="224"/>
      <c r="DS3009" s="224"/>
    </row>
    <row r="3010" spans="1:123" ht="24" customHeight="1" x14ac:dyDescent="0.25">
      <c r="A3010" s="278"/>
      <c r="B3010" s="100"/>
      <c r="C3010" s="137" t="s">
        <v>604</v>
      </c>
      <c r="D3010" s="101"/>
      <c r="E3010" s="102"/>
      <c r="F3010" s="103"/>
      <c r="G3010" s="279"/>
    </row>
    <row r="3011" spans="1:123" s="223" customFormat="1" ht="24" customHeight="1" x14ac:dyDescent="0.25">
      <c r="A3011" s="218" t="str">
        <f t="shared" ref="A3011:A3024" si="901">IFERROR(VLOOKUP(C3011,Tabla_Insumos,4,FALSE),"")</f>
        <v/>
      </c>
      <c r="B3011" s="216" t="str">
        <f>IFERROR(VLOOKUP(C3011,Tabla_Insumos,5,FALSE),"")</f>
        <v/>
      </c>
      <c r="C3011" s="217"/>
      <c r="D3011" s="218" t="str">
        <f t="shared" ref="D3011:D3024" si="902">IFERROR(VLOOKUP(C3011,Tabla_Insumos,2,FALSE),"")</f>
        <v/>
      </c>
      <c r="E3011" s="219"/>
      <c r="F3011" s="220">
        <f t="shared" ref="F3011:F3024" si="903">IFERROR(VLOOKUP(C3011,Tabla_Insumos,3,FALSE),0)</f>
        <v>0</v>
      </c>
      <c r="G3011" s="280">
        <f>ROUND(E3011*F3011,2)</f>
        <v>0</v>
      </c>
    </row>
    <row r="3012" spans="1:123" s="223" customFormat="1" ht="24" customHeight="1" x14ac:dyDescent="0.25">
      <c r="A3012" s="218" t="str">
        <f t="shared" si="901"/>
        <v/>
      </c>
      <c r="B3012" s="216" t="str">
        <f t="shared" ref="B3012:B3024" si="904">IFERROR(VLOOKUP(C3012,Tabla_Insumos,5,FALSE),"")</f>
        <v/>
      </c>
      <c r="C3012" s="217"/>
      <c r="D3012" s="218" t="str">
        <f t="shared" si="902"/>
        <v/>
      </c>
      <c r="E3012" s="219"/>
      <c r="F3012" s="220">
        <f t="shared" si="903"/>
        <v>0</v>
      </c>
      <c r="G3012" s="280">
        <f t="shared" ref="G3012:G3024" si="905">ROUND(E3012*F3012,2)</f>
        <v>0</v>
      </c>
    </row>
    <row r="3013" spans="1:123" s="223" customFormat="1" ht="24" customHeight="1" x14ac:dyDescent="0.25">
      <c r="A3013" s="218" t="str">
        <f t="shared" si="901"/>
        <v/>
      </c>
      <c r="B3013" s="216" t="str">
        <f t="shared" si="904"/>
        <v/>
      </c>
      <c r="C3013" s="217"/>
      <c r="D3013" s="218" t="str">
        <f t="shared" si="902"/>
        <v/>
      </c>
      <c r="E3013" s="219"/>
      <c r="F3013" s="220">
        <f t="shared" si="903"/>
        <v>0</v>
      </c>
      <c r="G3013" s="280">
        <f t="shared" si="905"/>
        <v>0</v>
      </c>
    </row>
    <row r="3014" spans="1:123" s="223" customFormat="1" ht="24" customHeight="1" x14ac:dyDescent="0.25">
      <c r="A3014" s="218" t="str">
        <f t="shared" si="901"/>
        <v/>
      </c>
      <c r="B3014" s="216" t="str">
        <f t="shared" si="904"/>
        <v/>
      </c>
      <c r="C3014" s="217"/>
      <c r="D3014" s="218" t="str">
        <f t="shared" si="902"/>
        <v/>
      </c>
      <c r="E3014" s="219"/>
      <c r="F3014" s="220">
        <f t="shared" si="903"/>
        <v>0</v>
      </c>
      <c r="G3014" s="280">
        <f t="shared" si="905"/>
        <v>0</v>
      </c>
    </row>
    <row r="3015" spans="1:123" s="223" customFormat="1" ht="24" customHeight="1" x14ac:dyDescent="0.25">
      <c r="A3015" s="218" t="str">
        <f t="shared" si="901"/>
        <v/>
      </c>
      <c r="B3015" s="216" t="str">
        <f t="shared" si="904"/>
        <v/>
      </c>
      <c r="C3015" s="217"/>
      <c r="D3015" s="218" t="str">
        <f t="shared" si="902"/>
        <v/>
      </c>
      <c r="E3015" s="219"/>
      <c r="F3015" s="220">
        <f t="shared" si="903"/>
        <v>0</v>
      </c>
      <c r="G3015" s="280">
        <f t="shared" si="905"/>
        <v>0</v>
      </c>
    </row>
    <row r="3016" spans="1:123" s="223" customFormat="1" ht="24" customHeight="1" x14ac:dyDescent="0.25">
      <c r="A3016" s="218" t="str">
        <f t="shared" si="901"/>
        <v/>
      </c>
      <c r="B3016" s="216" t="str">
        <f t="shared" si="904"/>
        <v/>
      </c>
      <c r="C3016" s="217"/>
      <c r="D3016" s="218" t="str">
        <f t="shared" si="902"/>
        <v/>
      </c>
      <c r="E3016" s="219"/>
      <c r="F3016" s="220">
        <f t="shared" si="903"/>
        <v>0</v>
      </c>
      <c r="G3016" s="280">
        <f t="shared" si="905"/>
        <v>0</v>
      </c>
    </row>
    <row r="3017" spans="1:123" s="223" customFormat="1" ht="24" customHeight="1" x14ac:dyDescent="0.25">
      <c r="A3017" s="218" t="str">
        <f t="shared" si="901"/>
        <v/>
      </c>
      <c r="B3017" s="216" t="str">
        <f t="shared" si="904"/>
        <v/>
      </c>
      <c r="C3017" s="217"/>
      <c r="D3017" s="218" t="str">
        <f t="shared" si="902"/>
        <v/>
      </c>
      <c r="E3017" s="219"/>
      <c r="F3017" s="220">
        <f t="shared" si="903"/>
        <v>0</v>
      </c>
      <c r="G3017" s="280">
        <f t="shared" si="905"/>
        <v>0</v>
      </c>
    </row>
    <row r="3018" spans="1:123" s="223" customFormat="1" ht="24" customHeight="1" x14ac:dyDescent="0.25">
      <c r="A3018" s="218" t="str">
        <f t="shared" si="901"/>
        <v/>
      </c>
      <c r="B3018" s="216" t="str">
        <f t="shared" si="904"/>
        <v/>
      </c>
      <c r="C3018" s="217"/>
      <c r="D3018" s="218" t="str">
        <f t="shared" si="902"/>
        <v/>
      </c>
      <c r="E3018" s="219"/>
      <c r="F3018" s="220">
        <f t="shared" si="903"/>
        <v>0</v>
      </c>
      <c r="G3018" s="280">
        <f t="shared" si="905"/>
        <v>0</v>
      </c>
    </row>
    <row r="3019" spans="1:123" s="223" customFormat="1" ht="24" customHeight="1" x14ac:dyDescent="0.25">
      <c r="A3019" s="218" t="str">
        <f t="shared" si="901"/>
        <v/>
      </c>
      <c r="B3019" s="216" t="str">
        <f t="shared" si="904"/>
        <v/>
      </c>
      <c r="C3019" s="217"/>
      <c r="D3019" s="218" t="str">
        <f t="shared" si="902"/>
        <v/>
      </c>
      <c r="E3019" s="219"/>
      <c r="F3019" s="220">
        <f t="shared" si="903"/>
        <v>0</v>
      </c>
      <c r="G3019" s="280">
        <f t="shared" si="905"/>
        <v>0</v>
      </c>
    </row>
    <row r="3020" spans="1:123" s="223" customFormat="1" ht="24" customHeight="1" x14ac:dyDescent="0.25">
      <c r="A3020" s="218" t="str">
        <f t="shared" si="901"/>
        <v/>
      </c>
      <c r="B3020" s="216" t="str">
        <f t="shared" si="904"/>
        <v/>
      </c>
      <c r="C3020" s="217"/>
      <c r="D3020" s="218" t="str">
        <f t="shared" si="902"/>
        <v/>
      </c>
      <c r="E3020" s="219"/>
      <c r="F3020" s="220">
        <f t="shared" si="903"/>
        <v>0</v>
      </c>
      <c r="G3020" s="280">
        <f t="shared" si="905"/>
        <v>0</v>
      </c>
    </row>
    <row r="3021" spans="1:123" s="223" customFormat="1" ht="24" customHeight="1" x14ac:dyDescent="0.25">
      <c r="A3021" s="218" t="str">
        <f t="shared" si="901"/>
        <v/>
      </c>
      <c r="B3021" s="216" t="str">
        <f t="shared" si="904"/>
        <v/>
      </c>
      <c r="C3021" s="217"/>
      <c r="D3021" s="218" t="str">
        <f t="shared" si="902"/>
        <v/>
      </c>
      <c r="E3021" s="219"/>
      <c r="F3021" s="220">
        <f t="shared" si="903"/>
        <v>0</v>
      </c>
      <c r="G3021" s="280">
        <f t="shared" si="905"/>
        <v>0</v>
      </c>
    </row>
    <row r="3022" spans="1:123" s="223" customFormat="1" ht="24" customHeight="1" x14ac:dyDescent="0.25">
      <c r="A3022" s="218" t="str">
        <f t="shared" si="901"/>
        <v/>
      </c>
      <c r="B3022" s="216" t="str">
        <f t="shared" si="904"/>
        <v/>
      </c>
      <c r="C3022" s="217"/>
      <c r="D3022" s="218" t="str">
        <f t="shared" si="902"/>
        <v/>
      </c>
      <c r="E3022" s="219"/>
      <c r="F3022" s="220">
        <f t="shared" si="903"/>
        <v>0</v>
      </c>
      <c r="G3022" s="280">
        <f t="shared" si="905"/>
        <v>0</v>
      </c>
    </row>
    <row r="3023" spans="1:123" s="223" customFormat="1" ht="24" customHeight="1" x14ac:dyDescent="0.25">
      <c r="A3023" s="218" t="str">
        <f t="shared" si="901"/>
        <v/>
      </c>
      <c r="B3023" s="216" t="str">
        <f t="shared" si="904"/>
        <v/>
      </c>
      <c r="C3023" s="217"/>
      <c r="D3023" s="218" t="str">
        <f t="shared" si="902"/>
        <v/>
      </c>
      <c r="E3023" s="219"/>
      <c r="F3023" s="220">
        <f t="shared" si="903"/>
        <v>0</v>
      </c>
      <c r="G3023" s="280">
        <f t="shared" si="905"/>
        <v>0</v>
      </c>
    </row>
    <row r="3024" spans="1:123" s="223" customFormat="1" ht="24" customHeight="1" x14ac:dyDescent="0.25">
      <c r="A3024" s="218" t="str">
        <f t="shared" si="901"/>
        <v/>
      </c>
      <c r="B3024" s="216" t="str">
        <f t="shared" si="904"/>
        <v/>
      </c>
      <c r="C3024" s="217"/>
      <c r="D3024" s="218" t="str">
        <f t="shared" si="902"/>
        <v/>
      </c>
      <c r="E3024" s="219"/>
      <c r="F3024" s="221">
        <f t="shared" si="903"/>
        <v>0</v>
      </c>
      <c r="G3024" s="280">
        <f t="shared" si="905"/>
        <v>0</v>
      </c>
    </row>
    <row r="3025" spans="1:7" ht="24" customHeight="1" x14ac:dyDescent="0.25">
      <c r="A3025" s="281"/>
      <c r="D3025" s="94"/>
      <c r="E3025" s="95"/>
      <c r="F3025" s="267" t="s">
        <v>31</v>
      </c>
      <c r="G3025" s="282">
        <f>SUBTOTAL(9,G3011:G3024)</f>
        <v>0</v>
      </c>
    </row>
    <row r="3026" spans="1:7" ht="24" customHeight="1" x14ac:dyDescent="0.25">
      <c r="A3026" s="281"/>
      <c r="C3026" s="104" t="s">
        <v>605</v>
      </c>
      <c r="D3026" s="94"/>
      <c r="E3026" s="95"/>
      <c r="G3026" s="283"/>
    </row>
    <row r="3027" spans="1:7" s="223" customFormat="1" ht="24" customHeight="1" x14ac:dyDescent="0.25">
      <c r="A3027" s="218" t="str">
        <f t="shared" ref="A3027:A3034" si="906">IFERROR(VLOOKUP(C3027,Tabla_Insumos,4,FALSE),"")</f>
        <v/>
      </c>
      <c r="B3027" s="216">
        <f t="shared" ref="B3027:B3034" si="907">IFERROR(VLOOKUP(A3027,Tabla_Indices,5,FALSE),"")</f>
        <v>0</v>
      </c>
      <c r="C3027" s="217"/>
      <c r="D3027" s="218" t="str">
        <f t="shared" ref="D3027:D3034" si="908">IFERROR(VLOOKUP(C3027,Tabla_Insumos,2,FALSE),"")</f>
        <v/>
      </c>
      <c r="E3027" s="219"/>
      <c r="F3027" s="222">
        <f t="shared" ref="F3027:F3034" si="909">IFERROR(VLOOKUP(C3027,Tabla_Insumos,3,FALSE),0)</f>
        <v>0</v>
      </c>
      <c r="G3027" s="280">
        <f>ROUND(E3027*F3027,2)</f>
        <v>0</v>
      </c>
    </row>
    <row r="3028" spans="1:7" s="223" customFormat="1" ht="24" customHeight="1" x14ac:dyDescent="0.25">
      <c r="A3028" s="218" t="str">
        <f t="shared" si="906"/>
        <v/>
      </c>
      <c r="B3028" s="216">
        <f t="shared" si="907"/>
        <v>0</v>
      </c>
      <c r="C3028" s="217"/>
      <c r="D3028" s="218" t="str">
        <f t="shared" si="908"/>
        <v/>
      </c>
      <c r="E3028" s="219"/>
      <c r="F3028" s="222">
        <f t="shared" si="909"/>
        <v>0</v>
      </c>
      <c r="G3028" s="280">
        <f>ROUND(E3028*F3028,2)</f>
        <v>0</v>
      </c>
    </row>
    <row r="3029" spans="1:7" s="223" customFormat="1" ht="24" customHeight="1" x14ac:dyDescent="0.25">
      <c r="A3029" s="218" t="str">
        <f t="shared" si="906"/>
        <v/>
      </c>
      <c r="B3029" s="216">
        <f t="shared" si="907"/>
        <v>0</v>
      </c>
      <c r="C3029" s="217"/>
      <c r="D3029" s="218" t="str">
        <f t="shared" si="908"/>
        <v/>
      </c>
      <c r="E3029" s="219"/>
      <c r="F3029" s="222">
        <f t="shared" si="909"/>
        <v>0</v>
      </c>
      <c r="G3029" s="280">
        <f t="shared" ref="G3029:G3034" si="910">ROUND(E3029*F3029,2)</f>
        <v>0</v>
      </c>
    </row>
    <row r="3030" spans="1:7" s="223" customFormat="1" ht="24" customHeight="1" x14ac:dyDescent="0.25">
      <c r="A3030" s="218" t="str">
        <f t="shared" si="906"/>
        <v/>
      </c>
      <c r="B3030" s="216">
        <f t="shared" si="907"/>
        <v>0</v>
      </c>
      <c r="C3030" s="217"/>
      <c r="D3030" s="218" t="str">
        <f t="shared" si="908"/>
        <v/>
      </c>
      <c r="E3030" s="219"/>
      <c r="F3030" s="222">
        <f t="shared" si="909"/>
        <v>0</v>
      </c>
      <c r="G3030" s="280">
        <f t="shared" si="910"/>
        <v>0</v>
      </c>
    </row>
    <row r="3031" spans="1:7" s="223" customFormat="1" ht="24" customHeight="1" x14ac:dyDescent="0.25">
      <c r="A3031" s="218" t="str">
        <f t="shared" si="906"/>
        <v/>
      </c>
      <c r="B3031" s="216">
        <f t="shared" si="907"/>
        <v>0</v>
      </c>
      <c r="C3031" s="217"/>
      <c r="D3031" s="218" t="str">
        <f t="shared" si="908"/>
        <v/>
      </c>
      <c r="E3031" s="219"/>
      <c r="F3031" s="220">
        <f t="shared" si="909"/>
        <v>0</v>
      </c>
      <c r="G3031" s="280">
        <f t="shared" si="910"/>
        <v>0</v>
      </c>
    </row>
    <row r="3032" spans="1:7" s="223" customFormat="1" ht="24" customHeight="1" x14ac:dyDescent="0.25">
      <c r="A3032" s="218" t="str">
        <f t="shared" si="906"/>
        <v/>
      </c>
      <c r="B3032" s="216">
        <f t="shared" si="907"/>
        <v>0</v>
      </c>
      <c r="C3032" s="217"/>
      <c r="D3032" s="218" t="str">
        <f t="shared" si="908"/>
        <v/>
      </c>
      <c r="E3032" s="219"/>
      <c r="F3032" s="220">
        <f t="shared" si="909"/>
        <v>0</v>
      </c>
      <c r="G3032" s="280">
        <f t="shared" si="910"/>
        <v>0</v>
      </c>
    </row>
    <row r="3033" spans="1:7" s="223" customFormat="1" ht="24" customHeight="1" x14ac:dyDescent="0.25">
      <c r="A3033" s="218" t="str">
        <f t="shared" si="906"/>
        <v/>
      </c>
      <c r="B3033" s="216">
        <f t="shared" si="907"/>
        <v>0</v>
      </c>
      <c r="C3033" s="217"/>
      <c r="D3033" s="218" t="str">
        <f t="shared" si="908"/>
        <v/>
      </c>
      <c r="E3033" s="219"/>
      <c r="F3033" s="220">
        <f t="shared" si="909"/>
        <v>0</v>
      </c>
      <c r="G3033" s="280">
        <f t="shared" si="910"/>
        <v>0</v>
      </c>
    </row>
    <row r="3034" spans="1:7" s="223" customFormat="1" ht="24" customHeight="1" x14ac:dyDescent="0.25">
      <c r="A3034" s="218" t="str">
        <f t="shared" si="906"/>
        <v/>
      </c>
      <c r="B3034" s="216">
        <f t="shared" si="907"/>
        <v>0</v>
      </c>
      <c r="C3034" s="217"/>
      <c r="D3034" s="218" t="str">
        <f t="shared" si="908"/>
        <v/>
      </c>
      <c r="E3034" s="219"/>
      <c r="F3034" s="220">
        <f t="shared" si="909"/>
        <v>0</v>
      </c>
      <c r="G3034" s="280">
        <f t="shared" si="910"/>
        <v>0</v>
      </c>
    </row>
    <row r="3035" spans="1:7" ht="24" customHeight="1" x14ac:dyDescent="0.25">
      <c r="A3035" s="281"/>
      <c r="D3035" s="94"/>
      <c r="E3035" s="95"/>
      <c r="F3035" s="267" t="s">
        <v>32</v>
      </c>
      <c r="G3035" s="282">
        <f>SUBTOTAL(9,G3027:G3034)</f>
        <v>0</v>
      </c>
    </row>
    <row r="3036" spans="1:7" ht="24" customHeight="1" x14ac:dyDescent="0.25">
      <c r="A3036" s="281"/>
      <c r="C3036" s="104" t="s">
        <v>606</v>
      </c>
      <c r="D3036" s="94"/>
      <c r="E3036" s="95"/>
      <c r="G3036" s="283"/>
    </row>
    <row r="3037" spans="1:7" s="223" customFormat="1" ht="24" customHeight="1" x14ac:dyDescent="0.25">
      <c r="A3037" s="218" t="str">
        <f t="shared" ref="A3037:A3045" si="911">IFERROR(VLOOKUP(C3037,Tabla_Insumos,4,FALSE),"")</f>
        <v/>
      </c>
      <c r="B3037" s="216" t="str">
        <f t="shared" ref="B3037:B3045" si="912">IFERROR(VLOOKUP(C3037,Tabla_Insumos,5,FALSE),"")</f>
        <v/>
      </c>
      <c r="C3037" s="217"/>
      <c r="D3037" s="218" t="str">
        <f t="shared" ref="D3037:D3045" si="913">IFERROR(VLOOKUP(C3037,Tabla_Insumos,2,FALSE),"")</f>
        <v/>
      </c>
      <c r="E3037" s="219"/>
      <c r="F3037" s="220">
        <f t="shared" ref="F3037:F3045" si="914">IFERROR(VLOOKUP(C3037,Tabla_Insumos,3,FALSE),0)</f>
        <v>0</v>
      </c>
      <c r="G3037" s="280">
        <f t="shared" ref="G3037:G3045" si="915">ROUND(E3037*F3037,2)</f>
        <v>0</v>
      </c>
    </row>
    <row r="3038" spans="1:7" s="223" customFormat="1" ht="24" customHeight="1" x14ac:dyDescent="0.25">
      <c r="A3038" s="218" t="str">
        <f t="shared" si="911"/>
        <v/>
      </c>
      <c r="B3038" s="216" t="str">
        <f t="shared" si="912"/>
        <v/>
      </c>
      <c r="C3038" s="217"/>
      <c r="D3038" s="218" t="str">
        <f t="shared" si="913"/>
        <v/>
      </c>
      <c r="E3038" s="219"/>
      <c r="F3038" s="220">
        <f t="shared" si="914"/>
        <v>0</v>
      </c>
      <c r="G3038" s="280">
        <f t="shared" si="915"/>
        <v>0</v>
      </c>
    </row>
    <row r="3039" spans="1:7" s="223" customFormat="1" ht="24" customHeight="1" x14ac:dyDescent="0.25">
      <c r="A3039" s="218" t="str">
        <f t="shared" si="911"/>
        <v/>
      </c>
      <c r="B3039" s="216" t="str">
        <f t="shared" si="912"/>
        <v/>
      </c>
      <c r="C3039" s="217"/>
      <c r="D3039" s="218" t="str">
        <f t="shared" si="913"/>
        <v/>
      </c>
      <c r="E3039" s="219"/>
      <c r="F3039" s="220">
        <f t="shared" si="914"/>
        <v>0</v>
      </c>
      <c r="G3039" s="280">
        <f t="shared" si="915"/>
        <v>0</v>
      </c>
    </row>
    <row r="3040" spans="1:7" s="223" customFormat="1" ht="24" customHeight="1" x14ac:dyDescent="0.25">
      <c r="A3040" s="218" t="str">
        <f t="shared" si="911"/>
        <v/>
      </c>
      <c r="B3040" s="216" t="str">
        <f t="shared" si="912"/>
        <v/>
      </c>
      <c r="C3040" s="217"/>
      <c r="D3040" s="218" t="str">
        <f t="shared" si="913"/>
        <v/>
      </c>
      <c r="E3040" s="219"/>
      <c r="F3040" s="220">
        <f t="shared" si="914"/>
        <v>0</v>
      </c>
      <c r="G3040" s="280">
        <f t="shared" si="915"/>
        <v>0</v>
      </c>
    </row>
    <row r="3041" spans="1:7" s="223" customFormat="1" ht="24" customHeight="1" x14ac:dyDescent="0.25">
      <c r="A3041" s="218" t="str">
        <f t="shared" si="911"/>
        <v/>
      </c>
      <c r="B3041" s="216" t="str">
        <f t="shared" si="912"/>
        <v/>
      </c>
      <c r="C3041" s="217"/>
      <c r="D3041" s="218" t="str">
        <f t="shared" si="913"/>
        <v/>
      </c>
      <c r="E3041" s="219"/>
      <c r="F3041" s="220">
        <f t="shared" si="914"/>
        <v>0</v>
      </c>
      <c r="G3041" s="280">
        <f t="shared" si="915"/>
        <v>0</v>
      </c>
    </row>
    <row r="3042" spans="1:7" s="223" customFormat="1" ht="24" customHeight="1" x14ac:dyDescent="0.25">
      <c r="A3042" s="218" t="str">
        <f t="shared" si="911"/>
        <v/>
      </c>
      <c r="B3042" s="216" t="str">
        <f t="shared" si="912"/>
        <v/>
      </c>
      <c r="C3042" s="217"/>
      <c r="D3042" s="218" t="str">
        <f t="shared" si="913"/>
        <v/>
      </c>
      <c r="E3042" s="219"/>
      <c r="F3042" s="220">
        <f t="shared" si="914"/>
        <v>0</v>
      </c>
      <c r="G3042" s="280">
        <f t="shared" si="915"/>
        <v>0</v>
      </c>
    </row>
    <row r="3043" spans="1:7" s="223" customFormat="1" ht="24" customHeight="1" x14ac:dyDescent="0.25">
      <c r="A3043" s="218" t="str">
        <f t="shared" si="911"/>
        <v/>
      </c>
      <c r="B3043" s="216" t="str">
        <f t="shared" si="912"/>
        <v/>
      </c>
      <c r="C3043" s="217"/>
      <c r="D3043" s="218" t="str">
        <f t="shared" si="913"/>
        <v/>
      </c>
      <c r="E3043" s="219"/>
      <c r="F3043" s="220">
        <f t="shared" si="914"/>
        <v>0</v>
      </c>
      <c r="G3043" s="280">
        <f t="shared" si="915"/>
        <v>0</v>
      </c>
    </row>
    <row r="3044" spans="1:7" s="223" customFormat="1" ht="24" customHeight="1" x14ac:dyDescent="0.25">
      <c r="A3044" s="218" t="str">
        <f t="shared" si="911"/>
        <v/>
      </c>
      <c r="B3044" s="216" t="str">
        <f t="shared" si="912"/>
        <v/>
      </c>
      <c r="C3044" s="217"/>
      <c r="D3044" s="218" t="str">
        <f t="shared" si="913"/>
        <v/>
      </c>
      <c r="E3044" s="219"/>
      <c r="F3044" s="220">
        <f t="shared" si="914"/>
        <v>0</v>
      </c>
      <c r="G3044" s="280">
        <f t="shared" si="915"/>
        <v>0</v>
      </c>
    </row>
    <row r="3045" spans="1:7" s="223" customFormat="1" ht="24" customHeight="1" x14ac:dyDescent="0.25">
      <c r="A3045" s="218" t="str">
        <f t="shared" si="911"/>
        <v/>
      </c>
      <c r="B3045" s="216" t="str">
        <f t="shared" si="912"/>
        <v/>
      </c>
      <c r="C3045" s="217"/>
      <c r="D3045" s="218" t="str">
        <f t="shared" si="913"/>
        <v/>
      </c>
      <c r="E3045" s="219"/>
      <c r="F3045" s="220">
        <f t="shared" si="914"/>
        <v>0</v>
      </c>
      <c r="G3045" s="280">
        <f t="shared" si="915"/>
        <v>0</v>
      </c>
    </row>
    <row r="3046" spans="1:7" ht="24" customHeight="1" x14ac:dyDescent="0.25">
      <c r="A3046" s="284"/>
      <c r="B3046" s="94"/>
      <c r="D3046" s="94"/>
      <c r="E3046" s="95"/>
      <c r="F3046" s="267" t="s">
        <v>33</v>
      </c>
      <c r="G3046" s="282">
        <f>SUBTOTAL(9,G3037:G3045)</f>
        <v>0</v>
      </c>
    </row>
    <row r="3047" spans="1:7" ht="24" customHeight="1" x14ac:dyDescent="0.25">
      <c r="A3047" s="285"/>
      <c r="B3047" s="94"/>
      <c r="D3047" s="94"/>
      <c r="E3047" s="95"/>
      <c r="G3047" s="283"/>
    </row>
    <row r="3048" spans="1:7" ht="24" customHeight="1" x14ac:dyDescent="0.25">
      <c r="A3048" s="286" t="str">
        <f>B3006</f>
        <v>17.1</v>
      </c>
      <c r="B3048" s="287" t="str">
        <f>C3006</f>
        <v xml:space="preserve">Limpieza de obra periódica </v>
      </c>
      <c r="C3048" s="101"/>
      <c r="D3048" s="101" t="s">
        <v>34</v>
      </c>
      <c r="E3048" s="102"/>
      <c r="F3048" s="289" t="s">
        <v>35</v>
      </c>
      <c r="G3048" s="288">
        <f>SUBTOTAL(9,G3011:G3047)</f>
        <v>0</v>
      </c>
    </row>
    <row r="3050" spans="1:7" ht="24" customHeight="1" x14ac:dyDescent="0.25">
      <c r="A3050" s="268" t="s">
        <v>37</v>
      </c>
      <c r="B3050" s="269"/>
      <c r="C3050" s="269"/>
      <c r="D3050" s="269"/>
      <c r="E3050" s="269"/>
      <c r="F3050" s="269"/>
      <c r="G3050" s="270"/>
    </row>
    <row r="3051" spans="1:7" ht="24" customHeight="1" x14ac:dyDescent="0.25">
      <c r="A3051" s="271" t="s">
        <v>602</v>
      </c>
      <c r="B3051" s="90" t="str">
        <f>Comitente</f>
        <v>SUBSECRETARIA DE ARQUITECTURA</v>
      </c>
      <c r="C3051" s="86"/>
      <c r="D3051" s="91"/>
      <c r="E3051" s="91"/>
      <c r="F3051" s="92"/>
      <c r="G3051" s="272"/>
    </row>
    <row r="3052" spans="1:7" ht="24" customHeight="1" x14ac:dyDescent="0.25">
      <c r="A3052" s="271" t="s">
        <v>603</v>
      </c>
      <c r="B3052" s="90">
        <f>Contratista</f>
        <v>0</v>
      </c>
      <c r="C3052" s="87"/>
      <c r="D3052" s="87"/>
      <c r="E3052" s="87"/>
      <c r="F3052" s="93"/>
      <c r="G3052" s="273"/>
    </row>
    <row r="3053" spans="1:7" ht="24" customHeight="1" x14ac:dyDescent="0.25">
      <c r="A3053" s="271" t="s">
        <v>24</v>
      </c>
      <c r="B3053" s="90" t="str">
        <f>Obra</f>
        <v>PERFORACION DE POZO DE AGUA Y CONST. DE SALA DE BOMBA ESC. AGROIND. 25 DE MAYO</v>
      </c>
      <c r="C3053" s="87"/>
      <c r="D3053" s="87"/>
      <c r="E3053" s="87"/>
      <c r="F3053" s="93" t="s">
        <v>38</v>
      </c>
      <c r="G3053" s="274">
        <f>Fecha_Base</f>
        <v>0</v>
      </c>
    </row>
    <row r="3054" spans="1:7" ht="24" customHeight="1" x14ac:dyDescent="0.25">
      <c r="A3054" s="275" t="s">
        <v>601</v>
      </c>
      <c r="B3054" s="88" t="str">
        <f>Ubicación</f>
        <v>Calle San Martin s/n - 25 de Mayo</v>
      </c>
      <c r="C3054" s="88"/>
      <c r="D3054" s="94"/>
      <c r="E3054" s="95"/>
      <c r="G3054" s="276"/>
    </row>
    <row r="3055" spans="1:7" ht="24" customHeight="1" x14ac:dyDescent="0.25">
      <c r="A3055" s="275" t="s">
        <v>39</v>
      </c>
      <c r="B3055" s="97">
        <f>IFERROR(VALUE(LEFT(B3056,FIND(".",B3056)-1)),"")</f>
        <v>17</v>
      </c>
      <c r="C3055" s="89" t="str">
        <f>IFERROR(VLOOKUP(B3055,Tabla_CyP,2,FALSE),"")</f>
        <v/>
      </c>
      <c r="E3055" s="95"/>
      <c r="G3055" s="276"/>
    </row>
    <row r="3056" spans="1:7" ht="24" customHeight="1" x14ac:dyDescent="0.25">
      <c r="A3056" s="275" t="s">
        <v>25</v>
      </c>
      <c r="B3056" s="98" t="str">
        <f>IFERROR(VLOOKUP(COUNTIF($A$1:A3056,"ANALISIS DE PRECIOS"),Tabla_NumeroItem,2,FALSE),"")</f>
        <v>17.2</v>
      </c>
      <c r="C3056" s="89" t="str">
        <f>IFERROR(VLOOKUP(B3056,Tabla_CyP,2,FALSE),"")</f>
        <v>Limpieza final de la obra y el obrador</v>
      </c>
      <c r="D3056" s="94"/>
      <c r="E3056" s="95"/>
      <c r="F3056" s="93" t="s">
        <v>26</v>
      </c>
      <c r="G3056" s="277" t="str">
        <f>IFERROR(VLOOKUP(B3056,Tabla_CyP,4,FALSE),"")</f>
        <v>gl</v>
      </c>
    </row>
    <row r="3057" spans="1:123" ht="24" customHeight="1" x14ac:dyDescent="0.25">
      <c r="A3057" s="275"/>
      <c r="B3057" s="88"/>
      <c r="D3057" s="94"/>
      <c r="E3057" s="95"/>
      <c r="G3057" s="276"/>
    </row>
    <row r="3058" spans="1:123" ht="24" customHeight="1" x14ac:dyDescent="0.25">
      <c r="A3058" s="338" t="s">
        <v>507</v>
      </c>
      <c r="B3058" s="339"/>
      <c r="C3058" s="340" t="s">
        <v>0</v>
      </c>
      <c r="D3058" s="340" t="s">
        <v>27</v>
      </c>
      <c r="E3058" s="342" t="s">
        <v>28</v>
      </c>
      <c r="F3058" s="344" t="s">
        <v>29</v>
      </c>
      <c r="G3058" s="344" t="s">
        <v>30</v>
      </c>
    </row>
    <row r="3059" spans="1:123" s="94" customFormat="1" ht="24" customHeight="1" x14ac:dyDescent="0.25">
      <c r="A3059" s="99" t="s">
        <v>508</v>
      </c>
      <c r="B3059" s="99" t="s">
        <v>509</v>
      </c>
      <c r="C3059" s="341"/>
      <c r="D3059" s="341"/>
      <c r="E3059" s="343"/>
      <c r="F3059" s="345"/>
      <c r="G3059" s="345"/>
      <c r="H3059" s="224"/>
      <c r="I3059" s="224"/>
      <c r="J3059" s="224"/>
      <c r="K3059" s="224"/>
      <c r="L3059" s="224"/>
      <c r="M3059" s="224"/>
      <c r="N3059" s="224"/>
      <c r="O3059" s="224"/>
      <c r="P3059" s="224"/>
      <c r="Q3059" s="224"/>
      <c r="R3059" s="224"/>
      <c r="S3059" s="224"/>
      <c r="T3059" s="224"/>
      <c r="U3059" s="224"/>
      <c r="V3059" s="224"/>
      <c r="W3059" s="224"/>
      <c r="X3059" s="224"/>
      <c r="Y3059" s="224"/>
      <c r="Z3059" s="224"/>
      <c r="AA3059" s="224"/>
      <c r="AB3059" s="224"/>
      <c r="AC3059" s="224"/>
      <c r="AD3059" s="224"/>
      <c r="AE3059" s="224"/>
      <c r="AF3059" s="224"/>
      <c r="AG3059" s="224"/>
      <c r="AH3059" s="224"/>
      <c r="AI3059" s="224"/>
      <c r="AJ3059" s="224"/>
      <c r="AK3059" s="224"/>
      <c r="AL3059" s="224"/>
      <c r="AM3059" s="224"/>
      <c r="AN3059" s="224"/>
      <c r="AO3059" s="224"/>
      <c r="AP3059" s="224"/>
      <c r="AQ3059" s="224"/>
      <c r="AR3059" s="224"/>
      <c r="AS3059" s="224"/>
      <c r="AT3059" s="224"/>
      <c r="AU3059" s="224"/>
      <c r="AV3059" s="224"/>
      <c r="AW3059" s="224"/>
      <c r="AX3059" s="224"/>
      <c r="AY3059" s="224"/>
      <c r="AZ3059" s="224"/>
      <c r="BA3059" s="224"/>
      <c r="BB3059" s="224"/>
      <c r="BC3059" s="224"/>
      <c r="BD3059" s="224"/>
      <c r="BE3059" s="224"/>
      <c r="BF3059" s="224"/>
      <c r="BG3059" s="224"/>
      <c r="BH3059" s="224"/>
      <c r="BI3059" s="224"/>
      <c r="BJ3059" s="224"/>
      <c r="BK3059" s="224"/>
      <c r="BL3059" s="224"/>
      <c r="BM3059" s="224"/>
      <c r="BN3059" s="224"/>
      <c r="BO3059" s="224"/>
      <c r="BP3059" s="224"/>
      <c r="BQ3059" s="224"/>
      <c r="BR3059" s="224"/>
      <c r="BS3059" s="224"/>
      <c r="BT3059" s="224"/>
      <c r="BU3059" s="224"/>
      <c r="BV3059" s="224"/>
      <c r="BW3059" s="224"/>
      <c r="BX3059" s="224"/>
      <c r="BY3059" s="224"/>
      <c r="BZ3059" s="224"/>
      <c r="CA3059" s="224"/>
      <c r="CB3059" s="224"/>
      <c r="CC3059" s="224"/>
      <c r="CD3059" s="224"/>
      <c r="CE3059" s="224"/>
      <c r="CF3059" s="224"/>
      <c r="CG3059" s="224"/>
      <c r="CH3059" s="224"/>
      <c r="CI3059" s="224"/>
      <c r="CJ3059" s="224"/>
      <c r="CK3059" s="224"/>
      <c r="CL3059" s="224"/>
      <c r="CM3059" s="224"/>
      <c r="CN3059" s="224"/>
      <c r="CO3059" s="224"/>
      <c r="CP3059" s="224"/>
      <c r="CQ3059" s="224"/>
      <c r="CR3059" s="224"/>
      <c r="CS3059" s="224"/>
      <c r="CT3059" s="224"/>
      <c r="CU3059" s="224"/>
      <c r="CV3059" s="224"/>
      <c r="CW3059" s="224"/>
      <c r="CX3059" s="224"/>
      <c r="CY3059" s="224"/>
      <c r="CZ3059" s="224"/>
      <c r="DA3059" s="224"/>
      <c r="DB3059" s="224"/>
      <c r="DC3059" s="224"/>
      <c r="DD3059" s="224"/>
      <c r="DE3059" s="224"/>
      <c r="DF3059" s="224"/>
      <c r="DG3059" s="224"/>
      <c r="DH3059" s="224"/>
      <c r="DI3059" s="224"/>
      <c r="DJ3059" s="224"/>
      <c r="DK3059" s="224"/>
      <c r="DL3059" s="224"/>
      <c r="DM3059" s="224"/>
      <c r="DN3059" s="224"/>
      <c r="DO3059" s="224"/>
      <c r="DP3059" s="224"/>
      <c r="DQ3059" s="224"/>
      <c r="DR3059" s="224"/>
      <c r="DS3059" s="224"/>
    </row>
    <row r="3060" spans="1:123" ht="24" customHeight="1" x14ac:dyDescent="0.25">
      <c r="A3060" s="278"/>
      <c r="B3060" s="100"/>
      <c r="C3060" s="137" t="s">
        <v>604</v>
      </c>
      <c r="D3060" s="101"/>
      <c r="E3060" s="102"/>
      <c r="F3060" s="103"/>
      <c r="G3060" s="279"/>
    </row>
    <row r="3061" spans="1:123" s="223" customFormat="1" ht="24" customHeight="1" x14ac:dyDescent="0.25">
      <c r="A3061" s="218" t="str">
        <f t="shared" ref="A3061:A3074" si="916">IFERROR(VLOOKUP(C3061,Tabla_Insumos,4,FALSE),"")</f>
        <v/>
      </c>
      <c r="B3061" s="216" t="str">
        <f>IFERROR(VLOOKUP(C3061,Tabla_Insumos,5,FALSE),"")</f>
        <v/>
      </c>
      <c r="C3061" s="217"/>
      <c r="D3061" s="218" t="str">
        <f t="shared" ref="D3061:D3074" si="917">IFERROR(VLOOKUP(C3061,Tabla_Insumos,2,FALSE),"")</f>
        <v/>
      </c>
      <c r="E3061" s="219"/>
      <c r="F3061" s="220">
        <f t="shared" ref="F3061:F3074" si="918">IFERROR(VLOOKUP(C3061,Tabla_Insumos,3,FALSE),0)</f>
        <v>0</v>
      </c>
      <c r="G3061" s="280">
        <f>ROUND(E3061*F3061,2)</f>
        <v>0</v>
      </c>
    </row>
    <row r="3062" spans="1:123" s="223" customFormat="1" ht="24" customHeight="1" x14ac:dyDescent="0.25">
      <c r="A3062" s="218" t="str">
        <f t="shared" si="916"/>
        <v/>
      </c>
      <c r="B3062" s="216" t="str">
        <f t="shared" ref="B3062:B3074" si="919">IFERROR(VLOOKUP(C3062,Tabla_Insumos,5,FALSE),"")</f>
        <v/>
      </c>
      <c r="C3062" s="217"/>
      <c r="D3062" s="218" t="str">
        <f t="shared" si="917"/>
        <v/>
      </c>
      <c r="E3062" s="219"/>
      <c r="F3062" s="220">
        <f t="shared" si="918"/>
        <v>0</v>
      </c>
      <c r="G3062" s="280">
        <f t="shared" ref="G3062:G3074" si="920">ROUND(E3062*F3062,2)</f>
        <v>0</v>
      </c>
    </row>
    <row r="3063" spans="1:123" s="223" customFormat="1" ht="24" customHeight="1" x14ac:dyDescent="0.25">
      <c r="A3063" s="218" t="str">
        <f t="shared" si="916"/>
        <v/>
      </c>
      <c r="B3063" s="216" t="str">
        <f t="shared" si="919"/>
        <v/>
      </c>
      <c r="C3063" s="217"/>
      <c r="D3063" s="218" t="str">
        <f t="shared" si="917"/>
        <v/>
      </c>
      <c r="E3063" s="219"/>
      <c r="F3063" s="220">
        <f t="shared" si="918"/>
        <v>0</v>
      </c>
      <c r="G3063" s="280">
        <f t="shared" si="920"/>
        <v>0</v>
      </c>
    </row>
    <row r="3064" spans="1:123" s="223" customFormat="1" ht="24" customHeight="1" x14ac:dyDescent="0.25">
      <c r="A3064" s="218" t="str">
        <f t="shared" si="916"/>
        <v/>
      </c>
      <c r="B3064" s="216" t="str">
        <f t="shared" si="919"/>
        <v/>
      </c>
      <c r="C3064" s="217"/>
      <c r="D3064" s="218" t="str">
        <f t="shared" si="917"/>
        <v/>
      </c>
      <c r="E3064" s="219"/>
      <c r="F3064" s="220">
        <f t="shared" si="918"/>
        <v>0</v>
      </c>
      <c r="G3064" s="280">
        <f t="shared" si="920"/>
        <v>0</v>
      </c>
    </row>
    <row r="3065" spans="1:123" s="223" customFormat="1" ht="24" customHeight="1" x14ac:dyDescent="0.25">
      <c r="A3065" s="218" t="str">
        <f t="shared" si="916"/>
        <v/>
      </c>
      <c r="B3065" s="216" t="str">
        <f t="shared" si="919"/>
        <v/>
      </c>
      <c r="C3065" s="217"/>
      <c r="D3065" s="218" t="str">
        <f t="shared" si="917"/>
        <v/>
      </c>
      <c r="E3065" s="219"/>
      <c r="F3065" s="220">
        <f t="shared" si="918"/>
        <v>0</v>
      </c>
      <c r="G3065" s="280">
        <f t="shared" si="920"/>
        <v>0</v>
      </c>
    </row>
    <row r="3066" spans="1:123" s="223" customFormat="1" ht="24" customHeight="1" x14ac:dyDescent="0.25">
      <c r="A3066" s="218" t="str">
        <f t="shared" si="916"/>
        <v/>
      </c>
      <c r="B3066" s="216" t="str">
        <f t="shared" si="919"/>
        <v/>
      </c>
      <c r="C3066" s="217"/>
      <c r="D3066" s="218" t="str">
        <f t="shared" si="917"/>
        <v/>
      </c>
      <c r="E3066" s="219"/>
      <c r="F3066" s="220">
        <f t="shared" si="918"/>
        <v>0</v>
      </c>
      <c r="G3066" s="280">
        <f t="shared" si="920"/>
        <v>0</v>
      </c>
    </row>
    <row r="3067" spans="1:123" s="223" customFormat="1" ht="24" customHeight="1" x14ac:dyDescent="0.25">
      <c r="A3067" s="218" t="str">
        <f t="shared" si="916"/>
        <v/>
      </c>
      <c r="B3067" s="216" t="str">
        <f t="shared" si="919"/>
        <v/>
      </c>
      <c r="C3067" s="217"/>
      <c r="D3067" s="218" t="str">
        <f t="shared" si="917"/>
        <v/>
      </c>
      <c r="E3067" s="219"/>
      <c r="F3067" s="220">
        <f t="shared" si="918"/>
        <v>0</v>
      </c>
      <c r="G3067" s="280">
        <f t="shared" si="920"/>
        <v>0</v>
      </c>
    </row>
    <row r="3068" spans="1:123" s="223" customFormat="1" ht="24" customHeight="1" x14ac:dyDescent="0.25">
      <c r="A3068" s="218" t="str">
        <f t="shared" si="916"/>
        <v/>
      </c>
      <c r="B3068" s="216" t="str">
        <f t="shared" si="919"/>
        <v/>
      </c>
      <c r="C3068" s="217"/>
      <c r="D3068" s="218" t="str">
        <f t="shared" si="917"/>
        <v/>
      </c>
      <c r="E3068" s="219"/>
      <c r="F3068" s="220">
        <f t="shared" si="918"/>
        <v>0</v>
      </c>
      <c r="G3068" s="280">
        <f t="shared" si="920"/>
        <v>0</v>
      </c>
    </row>
    <row r="3069" spans="1:123" s="223" customFormat="1" ht="24" customHeight="1" x14ac:dyDescent="0.25">
      <c r="A3069" s="218" t="str">
        <f t="shared" si="916"/>
        <v/>
      </c>
      <c r="B3069" s="216" t="str">
        <f t="shared" si="919"/>
        <v/>
      </c>
      <c r="C3069" s="217"/>
      <c r="D3069" s="218" t="str">
        <f t="shared" si="917"/>
        <v/>
      </c>
      <c r="E3069" s="219"/>
      <c r="F3069" s="220">
        <f t="shared" si="918"/>
        <v>0</v>
      </c>
      <c r="G3069" s="280">
        <f t="shared" si="920"/>
        <v>0</v>
      </c>
    </row>
    <row r="3070" spans="1:123" s="223" customFormat="1" ht="24" customHeight="1" x14ac:dyDescent="0.25">
      <c r="A3070" s="218" t="str">
        <f t="shared" si="916"/>
        <v/>
      </c>
      <c r="B3070" s="216" t="str">
        <f t="shared" si="919"/>
        <v/>
      </c>
      <c r="C3070" s="217"/>
      <c r="D3070" s="218" t="str">
        <f t="shared" si="917"/>
        <v/>
      </c>
      <c r="E3070" s="219"/>
      <c r="F3070" s="220">
        <f t="shared" si="918"/>
        <v>0</v>
      </c>
      <c r="G3070" s="280">
        <f t="shared" si="920"/>
        <v>0</v>
      </c>
    </row>
    <row r="3071" spans="1:123" s="223" customFormat="1" ht="24" customHeight="1" x14ac:dyDescent="0.25">
      <c r="A3071" s="218" t="str">
        <f t="shared" si="916"/>
        <v/>
      </c>
      <c r="B3071" s="216" t="str">
        <f t="shared" si="919"/>
        <v/>
      </c>
      <c r="C3071" s="217"/>
      <c r="D3071" s="218" t="str">
        <f t="shared" si="917"/>
        <v/>
      </c>
      <c r="E3071" s="219"/>
      <c r="F3071" s="220">
        <f t="shared" si="918"/>
        <v>0</v>
      </c>
      <c r="G3071" s="280">
        <f t="shared" si="920"/>
        <v>0</v>
      </c>
    </row>
    <row r="3072" spans="1:123" s="223" customFormat="1" ht="24" customHeight="1" x14ac:dyDescent="0.25">
      <c r="A3072" s="218" t="str">
        <f t="shared" si="916"/>
        <v/>
      </c>
      <c r="B3072" s="216" t="str">
        <f t="shared" si="919"/>
        <v/>
      </c>
      <c r="C3072" s="217"/>
      <c r="D3072" s="218" t="str">
        <f t="shared" si="917"/>
        <v/>
      </c>
      <c r="E3072" s="219"/>
      <c r="F3072" s="220">
        <f t="shared" si="918"/>
        <v>0</v>
      </c>
      <c r="G3072" s="280">
        <f t="shared" si="920"/>
        <v>0</v>
      </c>
    </row>
    <row r="3073" spans="1:7" s="223" customFormat="1" ht="24" customHeight="1" x14ac:dyDescent="0.25">
      <c r="A3073" s="218" t="str">
        <f t="shared" si="916"/>
        <v/>
      </c>
      <c r="B3073" s="216" t="str">
        <f t="shared" si="919"/>
        <v/>
      </c>
      <c r="C3073" s="217"/>
      <c r="D3073" s="218" t="str">
        <f t="shared" si="917"/>
        <v/>
      </c>
      <c r="E3073" s="219"/>
      <c r="F3073" s="220">
        <f t="shared" si="918"/>
        <v>0</v>
      </c>
      <c r="G3073" s="280">
        <f t="shared" si="920"/>
        <v>0</v>
      </c>
    </row>
    <row r="3074" spans="1:7" s="223" customFormat="1" ht="24" customHeight="1" x14ac:dyDescent="0.25">
      <c r="A3074" s="218" t="str">
        <f t="shared" si="916"/>
        <v/>
      </c>
      <c r="B3074" s="216" t="str">
        <f t="shared" si="919"/>
        <v/>
      </c>
      <c r="C3074" s="217"/>
      <c r="D3074" s="218" t="str">
        <f t="shared" si="917"/>
        <v/>
      </c>
      <c r="E3074" s="219"/>
      <c r="F3074" s="221">
        <f t="shared" si="918"/>
        <v>0</v>
      </c>
      <c r="G3074" s="280">
        <f t="shared" si="920"/>
        <v>0</v>
      </c>
    </row>
    <row r="3075" spans="1:7" ht="24" customHeight="1" x14ac:dyDescent="0.25">
      <c r="A3075" s="281"/>
      <c r="D3075" s="94"/>
      <c r="E3075" s="95"/>
      <c r="F3075" s="267" t="s">
        <v>31</v>
      </c>
      <c r="G3075" s="282">
        <f>SUBTOTAL(9,G3061:G3074)</f>
        <v>0</v>
      </c>
    </row>
    <row r="3076" spans="1:7" ht="24" customHeight="1" x14ac:dyDescent="0.25">
      <c r="A3076" s="281"/>
      <c r="C3076" s="104" t="s">
        <v>605</v>
      </c>
      <c r="D3076" s="94"/>
      <c r="E3076" s="95"/>
      <c r="G3076" s="283"/>
    </row>
    <row r="3077" spans="1:7" s="223" customFormat="1" ht="24" customHeight="1" x14ac:dyDescent="0.25">
      <c r="A3077" s="218" t="str">
        <f t="shared" ref="A3077:A3084" si="921">IFERROR(VLOOKUP(C3077,Tabla_Insumos,4,FALSE),"")</f>
        <v/>
      </c>
      <c r="B3077" s="216">
        <f t="shared" ref="B3077:B3084" si="922">IFERROR(VLOOKUP(A3077,Tabla_Indices,5,FALSE),"")</f>
        <v>0</v>
      </c>
      <c r="C3077" s="217"/>
      <c r="D3077" s="218" t="str">
        <f t="shared" ref="D3077:D3084" si="923">IFERROR(VLOOKUP(C3077,Tabla_Insumos,2,FALSE),"")</f>
        <v/>
      </c>
      <c r="E3077" s="219"/>
      <c r="F3077" s="222">
        <f t="shared" ref="F3077:F3084" si="924">IFERROR(VLOOKUP(C3077,Tabla_Insumos,3,FALSE),0)</f>
        <v>0</v>
      </c>
      <c r="G3077" s="280">
        <f>ROUND(E3077*F3077,2)</f>
        <v>0</v>
      </c>
    </row>
    <row r="3078" spans="1:7" s="223" customFormat="1" ht="24" customHeight="1" x14ac:dyDescent="0.25">
      <c r="A3078" s="218" t="str">
        <f t="shared" si="921"/>
        <v/>
      </c>
      <c r="B3078" s="216">
        <f t="shared" si="922"/>
        <v>0</v>
      </c>
      <c r="C3078" s="217"/>
      <c r="D3078" s="218" t="str">
        <f t="shared" si="923"/>
        <v/>
      </c>
      <c r="E3078" s="219"/>
      <c r="F3078" s="222">
        <f t="shared" si="924"/>
        <v>0</v>
      </c>
      <c r="G3078" s="280">
        <f>ROUND(E3078*F3078,2)</f>
        <v>0</v>
      </c>
    </row>
    <row r="3079" spans="1:7" s="223" customFormat="1" ht="24" customHeight="1" x14ac:dyDescent="0.25">
      <c r="A3079" s="218" t="str">
        <f t="shared" si="921"/>
        <v/>
      </c>
      <c r="B3079" s="216">
        <f t="shared" si="922"/>
        <v>0</v>
      </c>
      <c r="C3079" s="217"/>
      <c r="D3079" s="218" t="str">
        <f t="shared" si="923"/>
        <v/>
      </c>
      <c r="E3079" s="219"/>
      <c r="F3079" s="222">
        <f t="shared" si="924"/>
        <v>0</v>
      </c>
      <c r="G3079" s="280">
        <f t="shared" ref="G3079:G3084" si="925">ROUND(E3079*F3079,2)</f>
        <v>0</v>
      </c>
    </row>
    <row r="3080" spans="1:7" s="223" customFormat="1" ht="24" customHeight="1" x14ac:dyDescent="0.25">
      <c r="A3080" s="218" t="str">
        <f t="shared" si="921"/>
        <v/>
      </c>
      <c r="B3080" s="216">
        <f t="shared" si="922"/>
        <v>0</v>
      </c>
      <c r="C3080" s="217"/>
      <c r="D3080" s="218" t="str">
        <f t="shared" si="923"/>
        <v/>
      </c>
      <c r="E3080" s="219"/>
      <c r="F3080" s="222">
        <f t="shared" si="924"/>
        <v>0</v>
      </c>
      <c r="G3080" s="280">
        <f t="shared" si="925"/>
        <v>0</v>
      </c>
    </row>
    <row r="3081" spans="1:7" s="223" customFormat="1" ht="24" customHeight="1" x14ac:dyDescent="0.25">
      <c r="A3081" s="218" t="str">
        <f t="shared" si="921"/>
        <v/>
      </c>
      <c r="B3081" s="216">
        <f t="shared" si="922"/>
        <v>0</v>
      </c>
      <c r="C3081" s="217"/>
      <c r="D3081" s="218" t="str">
        <f t="shared" si="923"/>
        <v/>
      </c>
      <c r="E3081" s="219"/>
      <c r="F3081" s="220">
        <f t="shared" si="924"/>
        <v>0</v>
      </c>
      <c r="G3081" s="280">
        <f t="shared" si="925"/>
        <v>0</v>
      </c>
    </row>
    <row r="3082" spans="1:7" s="223" customFormat="1" ht="24" customHeight="1" x14ac:dyDescent="0.25">
      <c r="A3082" s="218" t="str">
        <f t="shared" si="921"/>
        <v/>
      </c>
      <c r="B3082" s="216">
        <f t="shared" si="922"/>
        <v>0</v>
      </c>
      <c r="C3082" s="217"/>
      <c r="D3082" s="218" t="str">
        <f t="shared" si="923"/>
        <v/>
      </c>
      <c r="E3082" s="219"/>
      <c r="F3082" s="220">
        <f t="shared" si="924"/>
        <v>0</v>
      </c>
      <c r="G3082" s="280">
        <f t="shared" si="925"/>
        <v>0</v>
      </c>
    </row>
    <row r="3083" spans="1:7" s="223" customFormat="1" ht="24" customHeight="1" x14ac:dyDescent="0.25">
      <c r="A3083" s="218" t="str">
        <f t="shared" si="921"/>
        <v/>
      </c>
      <c r="B3083" s="216">
        <f t="shared" si="922"/>
        <v>0</v>
      </c>
      <c r="C3083" s="217"/>
      <c r="D3083" s="218" t="str">
        <f t="shared" si="923"/>
        <v/>
      </c>
      <c r="E3083" s="219"/>
      <c r="F3083" s="220">
        <f t="shared" si="924"/>
        <v>0</v>
      </c>
      <c r="G3083" s="280">
        <f t="shared" si="925"/>
        <v>0</v>
      </c>
    </row>
    <row r="3084" spans="1:7" s="223" customFormat="1" ht="24" customHeight="1" x14ac:dyDescent="0.25">
      <c r="A3084" s="218" t="str">
        <f t="shared" si="921"/>
        <v/>
      </c>
      <c r="B3084" s="216">
        <f t="shared" si="922"/>
        <v>0</v>
      </c>
      <c r="C3084" s="217"/>
      <c r="D3084" s="218" t="str">
        <f t="shared" si="923"/>
        <v/>
      </c>
      <c r="E3084" s="219"/>
      <c r="F3084" s="220">
        <f t="shared" si="924"/>
        <v>0</v>
      </c>
      <c r="G3084" s="280">
        <f t="shared" si="925"/>
        <v>0</v>
      </c>
    </row>
    <row r="3085" spans="1:7" ht="24" customHeight="1" x14ac:dyDescent="0.25">
      <c r="A3085" s="281"/>
      <c r="D3085" s="94"/>
      <c r="E3085" s="95"/>
      <c r="F3085" s="267" t="s">
        <v>32</v>
      </c>
      <c r="G3085" s="282">
        <f>SUBTOTAL(9,G3077:G3084)</f>
        <v>0</v>
      </c>
    </row>
    <row r="3086" spans="1:7" ht="24" customHeight="1" x14ac:dyDescent="0.25">
      <c r="A3086" s="281"/>
      <c r="C3086" s="104" t="s">
        <v>606</v>
      </c>
      <c r="D3086" s="94"/>
      <c r="E3086" s="95"/>
      <c r="G3086" s="283"/>
    </row>
    <row r="3087" spans="1:7" s="223" customFormat="1" ht="24" customHeight="1" x14ac:dyDescent="0.25">
      <c r="A3087" s="218" t="str">
        <f t="shared" ref="A3087:A3095" si="926">IFERROR(VLOOKUP(C3087,Tabla_Insumos,4,FALSE),"")</f>
        <v/>
      </c>
      <c r="B3087" s="216" t="str">
        <f t="shared" ref="B3087:B3095" si="927">IFERROR(VLOOKUP(C3087,Tabla_Insumos,5,FALSE),"")</f>
        <v/>
      </c>
      <c r="C3087" s="217"/>
      <c r="D3087" s="218" t="str">
        <f t="shared" ref="D3087:D3095" si="928">IFERROR(VLOOKUP(C3087,Tabla_Insumos,2,FALSE),"")</f>
        <v/>
      </c>
      <c r="E3087" s="219"/>
      <c r="F3087" s="220">
        <f t="shared" ref="F3087:F3095" si="929">IFERROR(VLOOKUP(C3087,Tabla_Insumos,3,FALSE),0)</f>
        <v>0</v>
      </c>
      <c r="G3087" s="280">
        <f t="shared" ref="G3087:G3095" si="930">ROUND(E3087*F3087,2)</f>
        <v>0</v>
      </c>
    </row>
    <row r="3088" spans="1:7" s="223" customFormat="1" ht="24" customHeight="1" x14ac:dyDescent="0.25">
      <c r="A3088" s="218" t="str">
        <f t="shared" si="926"/>
        <v/>
      </c>
      <c r="B3088" s="216" t="str">
        <f t="shared" si="927"/>
        <v/>
      </c>
      <c r="C3088" s="217"/>
      <c r="D3088" s="218" t="str">
        <f t="shared" si="928"/>
        <v/>
      </c>
      <c r="E3088" s="219"/>
      <c r="F3088" s="220">
        <f t="shared" si="929"/>
        <v>0</v>
      </c>
      <c r="G3088" s="280">
        <f t="shared" si="930"/>
        <v>0</v>
      </c>
    </row>
    <row r="3089" spans="1:7" s="223" customFormat="1" ht="24" customHeight="1" x14ac:dyDescent="0.25">
      <c r="A3089" s="218" t="str">
        <f t="shared" si="926"/>
        <v/>
      </c>
      <c r="B3089" s="216" t="str">
        <f t="shared" si="927"/>
        <v/>
      </c>
      <c r="C3089" s="217"/>
      <c r="D3089" s="218" t="str">
        <f t="shared" si="928"/>
        <v/>
      </c>
      <c r="E3089" s="219"/>
      <c r="F3089" s="220">
        <f t="shared" si="929"/>
        <v>0</v>
      </c>
      <c r="G3089" s="280">
        <f t="shared" si="930"/>
        <v>0</v>
      </c>
    </row>
    <row r="3090" spans="1:7" s="223" customFormat="1" ht="24" customHeight="1" x14ac:dyDescent="0.25">
      <c r="A3090" s="218" t="str">
        <f t="shared" si="926"/>
        <v/>
      </c>
      <c r="B3090" s="216" t="str">
        <f t="shared" si="927"/>
        <v/>
      </c>
      <c r="C3090" s="217"/>
      <c r="D3090" s="218" t="str">
        <f t="shared" si="928"/>
        <v/>
      </c>
      <c r="E3090" s="219"/>
      <c r="F3090" s="220">
        <f t="shared" si="929"/>
        <v>0</v>
      </c>
      <c r="G3090" s="280">
        <f t="shared" si="930"/>
        <v>0</v>
      </c>
    </row>
    <row r="3091" spans="1:7" s="223" customFormat="1" ht="24" customHeight="1" x14ac:dyDescent="0.25">
      <c r="A3091" s="218" t="str">
        <f t="shared" si="926"/>
        <v/>
      </c>
      <c r="B3091" s="216" t="str">
        <f t="shared" si="927"/>
        <v/>
      </c>
      <c r="C3091" s="217"/>
      <c r="D3091" s="218" t="str">
        <f t="shared" si="928"/>
        <v/>
      </c>
      <c r="E3091" s="219"/>
      <c r="F3091" s="220">
        <f t="shared" si="929"/>
        <v>0</v>
      </c>
      <c r="G3091" s="280">
        <f t="shared" si="930"/>
        <v>0</v>
      </c>
    </row>
    <row r="3092" spans="1:7" s="223" customFormat="1" ht="24" customHeight="1" x14ac:dyDescent="0.25">
      <c r="A3092" s="218" t="str">
        <f t="shared" si="926"/>
        <v/>
      </c>
      <c r="B3092" s="216" t="str">
        <f t="shared" si="927"/>
        <v/>
      </c>
      <c r="C3092" s="217"/>
      <c r="D3092" s="218" t="str">
        <f t="shared" si="928"/>
        <v/>
      </c>
      <c r="E3092" s="219"/>
      <c r="F3092" s="220">
        <f t="shared" si="929"/>
        <v>0</v>
      </c>
      <c r="G3092" s="280">
        <f t="shared" si="930"/>
        <v>0</v>
      </c>
    </row>
    <row r="3093" spans="1:7" s="223" customFormat="1" ht="24" customHeight="1" x14ac:dyDescent="0.25">
      <c r="A3093" s="218" t="str">
        <f t="shared" si="926"/>
        <v/>
      </c>
      <c r="B3093" s="216" t="str">
        <f t="shared" si="927"/>
        <v/>
      </c>
      <c r="C3093" s="217"/>
      <c r="D3093" s="218" t="str">
        <f t="shared" si="928"/>
        <v/>
      </c>
      <c r="E3093" s="219"/>
      <c r="F3093" s="220">
        <f t="shared" si="929"/>
        <v>0</v>
      </c>
      <c r="G3093" s="280">
        <f t="shared" si="930"/>
        <v>0</v>
      </c>
    </row>
    <row r="3094" spans="1:7" s="223" customFormat="1" ht="24" customHeight="1" x14ac:dyDescent="0.25">
      <c r="A3094" s="218" t="str">
        <f t="shared" si="926"/>
        <v/>
      </c>
      <c r="B3094" s="216" t="str">
        <f t="shared" si="927"/>
        <v/>
      </c>
      <c r="C3094" s="217"/>
      <c r="D3094" s="218" t="str">
        <f t="shared" si="928"/>
        <v/>
      </c>
      <c r="E3094" s="219"/>
      <c r="F3094" s="220">
        <f t="shared" si="929"/>
        <v>0</v>
      </c>
      <c r="G3094" s="280">
        <f t="shared" si="930"/>
        <v>0</v>
      </c>
    </row>
    <row r="3095" spans="1:7" s="223" customFormat="1" ht="24" customHeight="1" x14ac:dyDescent="0.25">
      <c r="A3095" s="218" t="str">
        <f t="shared" si="926"/>
        <v/>
      </c>
      <c r="B3095" s="216" t="str">
        <f t="shared" si="927"/>
        <v/>
      </c>
      <c r="C3095" s="217"/>
      <c r="D3095" s="218" t="str">
        <f t="shared" si="928"/>
        <v/>
      </c>
      <c r="E3095" s="219"/>
      <c r="F3095" s="220">
        <f t="shared" si="929"/>
        <v>0</v>
      </c>
      <c r="G3095" s="280">
        <f t="shared" si="930"/>
        <v>0</v>
      </c>
    </row>
    <row r="3096" spans="1:7" ht="24" customHeight="1" x14ac:dyDescent="0.25">
      <c r="A3096" s="284"/>
      <c r="B3096" s="94"/>
      <c r="D3096" s="94"/>
      <c r="E3096" s="95"/>
      <c r="F3096" s="267" t="s">
        <v>33</v>
      </c>
      <c r="G3096" s="282">
        <f>SUBTOTAL(9,G3087:G3095)</f>
        <v>0</v>
      </c>
    </row>
    <row r="3097" spans="1:7" ht="24" customHeight="1" x14ac:dyDescent="0.25">
      <c r="A3097" s="285"/>
      <c r="B3097" s="94"/>
      <c r="D3097" s="94"/>
      <c r="E3097" s="95"/>
      <c r="G3097" s="283"/>
    </row>
    <row r="3098" spans="1:7" ht="24" customHeight="1" x14ac:dyDescent="0.25">
      <c r="A3098" s="286" t="str">
        <f>B3056</f>
        <v>17.2</v>
      </c>
      <c r="B3098" s="287" t="str">
        <f>C3056</f>
        <v>Limpieza final de la obra y el obrador</v>
      </c>
      <c r="C3098" s="101"/>
      <c r="D3098" s="101" t="s">
        <v>34</v>
      </c>
      <c r="E3098" s="102"/>
      <c r="F3098" s="289" t="s">
        <v>35</v>
      </c>
      <c r="G3098" s="288">
        <f>SUBTOTAL(9,G3061:G3097)</f>
        <v>0</v>
      </c>
    </row>
  </sheetData>
  <sheetProtection insertRows="0" deleteRows="0"/>
  <mergeCells count="372">
    <mergeCell ref="G2808:G2809"/>
    <mergeCell ref="F2808:F2809"/>
    <mergeCell ref="E2808:E2809"/>
    <mergeCell ref="D2808:D2809"/>
    <mergeCell ref="C2808:C2809"/>
    <mergeCell ref="A2808:B2808"/>
    <mergeCell ref="G2758:G2759"/>
    <mergeCell ref="F2758:F2759"/>
    <mergeCell ref="E2758:E2759"/>
    <mergeCell ref="D2758:D2759"/>
    <mergeCell ref="C2758:C2759"/>
    <mergeCell ref="A2758:B2758"/>
    <mergeCell ref="G2908:G2909"/>
    <mergeCell ref="F2908:F2909"/>
    <mergeCell ref="E2908:E2909"/>
    <mergeCell ref="D2908:D2909"/>
    <mergeCell ref="C2908:C2909"/>
    <mergeCell ref="A2908:B2908"/>
    <mergeCell ref="G2858:G2859"/>
    <mergeCell ref="F2858:F2859"/>
    <mergeCell ref="E2858:E2859"/>
    <mergeCell ref="D2858:D2859"/>
    <mergeCell ref="C2858:C2859"/>
    <mergeCell ref="A2858:B2858"/>
    <mergeCell ref="G3008:G3009"/>
    <mergeCell ref="F3008:F3009"/>
    <mergeCell ref="E3008:E3009"/>
    <mergeCell ref="D3008:D3009"/>
    <mergeCell ref="C3008:C3009"/>
    <mergeCell ref="A3008:B3008"/>
    <mergeCell ref="G2958:G2959"/>
    <mergeCell ref="F2958:F2959"/>
    <mergeCell ref="E2958:E2959"/>
    <mergeCell ref="D2958:D2959"/>
    <mergeCell ref="C2958:C2959"/>
    <mergeCell ref="A2958:B2958"/>
    <mergeCell ref="G3058:G3059"/>
    <mergeCell ref="F3058:F3059"/>
    <mergeCell ref="E3058:E3059"/>
    <mergeCell ref="D3058:D3059"/>
    <mergeCell ref="C3058:C3059"/>
    <mergeCell ref="A3058:B3058"/>
    <mergeCell ref="G1709:G1710"/>
    <mergeCell ref="F1709:F1710"/>
    <mergeCell ref="E1709:E1710"/>
    <mergeCell ref="D1709:D1710"/>
    <mergeCell ref="C1709:C1710"/>
    <mergeCell ref="A1709:B1709"/>
    <mergeCell ref="G1909:G1910"/>
    <mergeCell ref="F1909:F1910"/>
    <mergeCell ref="E1909:E1910"/>
    <mergeCell ref="D1909:D1910"/>
    <mergeCell ref="C1909:C1910"/>
    <mergeCell ref="A1909:B1909"/>
    <mergeCell ref="G1859:G1860"/>
    <mergeCell ref="F1859:F1860"/>
    <mergeCell ref="E1859:E1860"/>
    <mergeCell ref="D1859:D1860"/>
    <mergeCell ref="C1859:C1860"/>
    <mergeCell ref="A1859:B1859"/>
    <mergeCell ref="G1659:G1660"/>
    <mergeCell ref="F1659:F1660"/>
    <mergeCell ref="E1659:E1660"/>
    <mergeCell ref="D1659:D1660"/>
    <mergeCell ref="C1659:C1660"/>
    <mergeCell ref="A1659:B1659"/>
    <mergeCell ref="G1809:G1810"/>
    <mergeCell ref="F1809:F1810"/>
    <mergeCell ref="E1809:E1810"/>
    <mergeCell ref="D1809:D1810"/>
    <mergeCell ref="C1809:C1810"/>
    <mergeCell ref="A1809:B1809"/>
    <mergeCell ref="G1759:G1760"/>
    <mergeCell ref="F1759:F1760"/>
    <mergeCell ref="E1759:E1760"/>
    <mergeCell ref="D1759:D1760"/>
    <mergeCell ref="C1759:C1760"/>
    <mergeCell ref="A1759:B1759"/>
    <mergeCell ref="G2009:G2010"/>
    <mergeCell ref="F2009:F2010"/>
    <mergeCell ref="E2009:E2010"/>
    <mergeCell ref="D2009:D2010"/>
    <mergeCell ref="C2009:C2010"/>
    <mergeCell ref="A2009:B2009"/>
    <mergeCell ref="G1959:G1960"/>
    <mergeCell ref="F1959:F1960"/>
    <mergeCell ref="E1959:E1960"/>
    <mergeCell ref="D1959:D1960"/>
    <mergeCell ref="C1959:C1960"/>
    <mergeCell ref="A1959:B1959"/>
    <mergeCell ref="G2109:G2110"/>
    <mergeCell ref="F2109:F2110"/>
    <mergeCell ref="E2109:E2110"/>
    <mergeCell ref="D2109:D2110"/>
    <mergeCell ref="C2109:C2110"/>
    <mergeCell ref="A2109:B2109"/>
    <mergeCell ref="G2059:G2060"/>
    <mergeCell ref="F2059:F2060"/>
    <mergeCell ref="E2059:E2060"/>
    <mergeCell ref="D2059:D2060"/>
    <mergeCell ref="C2059:C2060"/>
    <mergeCell ref="A2059:B2059"/>
    <mergeCell ref="G2209:G2210"/>
    <mergeCell ref="F2209:F2210"/>
    <mergeCell ref="E2209:E2210"/>
    <mergeCell ref="D2209:D2210"/>
    <mergeCell ref="C2209:C2210"/>
    <mergeCell ref="A2209:B2209"/>
    <mergeCell ref="G2159:G2160"/>
    <mergeCell ref="F2159:F2160"/>
    <mergeCell ref="E2159:E2160"/>
    <mergeCell ref="D2159:D2160"/>
    <mergeCell ref="C2159:C2160"/>
    <mergeCell ref="A2159:B2159"/>
    <mergeCell ref="G2309:G2310"/>
    <mergeCell ref="F2309:F2310"/>
    <mergeCell ref="E2309:E2310"/>
    <mergeCell ref="D2309:D2310"/>
    <mergeCell ref="C2309:C2310"/>
    <mergeCell ref="A2309:B2309"/>
    <mergeCell ref="G2259:G2260"/>
    <mergeCell ref="F2259:F2260"/>
    <mergeCell ref="E2259:E2260"/>
    <mergeCell ref="D2259:D2260"/>
    <mergeCell ref="C2259:C2260"/>
    <mergeCell ref="A2259:B2259"/>
    <mergeCell ref="G2409:G2410"/>
    <mergeCell ref="F2409:F2410"/>
    <mergeCell ref="E2409:E2410"/>
    <mergeCell ref="D2409:D2410"/>
    <mergeCell ref="C2409:C2410"/>
    <mergeCell ref="A2409:B2409"/>
    <mergeCell ref="G2359:G2360"/>
    <mergeCell ref="F2359:F2360"/>
    <mergeCell ref="E2359:E2360"/>
    <mergeCell ref="D2359:D2360"/>
    <mergeCell ref="C2359:C2360"/>
    <mergeCell ref="A2359:B2359"/>
    <mergeCell ref="G2509:G2510"/>
    <mergeCell ref="F2509:F2510"/>
    <mergeCell ref="E2509:E2510"/>
    <mergeCell ref="D2509:D2510"/>
    <mergeCell ref="C2509:C2510"/>
    <mergeCell ref="A2509:B2509"/>
    <mergeCell ref="G2459:G2460"/>
    <mergeCell ref="F2459:F2460"/>
    <mergeCell ref="E2459:E2460"/>
    <mergeCell ref="D2459:D2460"/>
    <mergeCell ref="C2459:C2460"/>
    <mergeCell ref="A2459:B2459"/>
    <mergeCell ref="G2609:G2610"/>
    <mergeCell ref="F2609:F2610"/>
    <mergeCell ref="E2609:E2610"/>
    <mergeCell ref="D2609:D2610"/>
    <mergeCell ref="C2609:C2610"/>
    <mergeCell ref="A2609:B2609"/>
    <mergeCell ref="G2559:G2560"/>
    <mergeCell ref="F2559:F2560"/>
    <mergeCell ref="E2559:E2560"/>
    <mergeCell ref="D2559:D2560"/>
    <mergeCell ref="C2559:C2560"/>
    <mergeCell ref="A2559:B2559"/>
    <mergeCell ref="G2709:G2710"/>
    <mergeCell ref="F2709:F2710"/>
    <mergeCell ref="E2709:E2710"/>
    <mergeCell ref="D2709:D2710"/>
    <mergeCell ref="C2709:C2710"/>
    <mergeCell ref="A2709:B2709"/>
    <mergeCell ref="G2659:G2660"/>
    <mergeCell ref="F2659:F2660"/>
    <mergeCell ref="E2659:E2660"/>
    <mergeCell ref="D2659:D2660"/>
    <mergeCell ref="C2659:C2660"/>
    <mergeCell ref="A2659:B2659"/>
    <mergeCell ref="A809:B809"/>
    <mergeCell ref="C809:C810"/>
    <mergeCell ref="D809:D810"/>
    <mergeCell ref="E809:E810"/>
    <mergeCell ref="F809:F810"/>
    <mergeCell ref="G809:G810"/>
    <mergeCell ref="A759:B759"/>
    <mergeCell ref="C759:C760"/>
    <mergeCell ref="D759:D760"/>
    <mergeCell ref="E759:E760"/>
    <mergeCell ref="F759:F760"/>
    <mergeCell ref="G759:G760"/>
    <mergeCell ref="A609:B609"/>
    <mergeCell ref="C609:C610"/>
    <mergeCell ref="D609:D610"/>
    <mergeCell ref="E609:E610"/>
    <mergeCell ref="F609:F610"/>
    <mergeCell ref="G609:G610"/>
    <mergeCell ref="A709:B709"/>
    <mergeCell ref="C709:C710"/>
    <mergeCell ref="D709:D710"/>
    <mergeCell ref="E709:E710"/>
    <mergeCell ref="F709:F710"/>
    <mergeCell ref="G709:G710"/>
    <mergeCell ref="A859:B859"/>
    <mergeCell ref="C859:C860"/>
    <mergeCell ref="D859:D860"/>
    <mergeCell ref="E859:E860"/>
    <mergeCell ref="F859:F860"/>
    <mergeCell ref="G859:G8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F259:F260"/>
    <mergeCell ref="G259:G26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D459:D460"/>
    <mergeCell ref="E459:E4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A959:B959"/>
    <mergeCell ref="C959:C960"/>
    <mergeCell ref="D959:D960"/>
    <mergeCell ref="E959:E960"/>
    <mergeCell ref="F959:F960"/>
    <mergeCell ref="G959:G960"/>
    <mergeCell ref="A909:B909"/>
    <mergeCell ref="C909:C910"/>
    <mergeCell ref="A1009:B1009"/>
    <mergeCell ref="C1009:C1010"/>
    <mergeCell ref="D1009:D1010"/>
    <mergeCell ref="E1009:E1010"/>
    <mergeCell ref="F1009:F1010"/>
    <mergeCell ref="G1009:G1010"/>
    <mergeCell ref="D909:D910"/>
    <mergeCell ref="E909:E910"/>
    <mergeCell ref="F909:F910"/>
    <mergeCell ref="G909:G9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A35 A13:F25 A12 D12:F12 A29:A30 D28:F30 A28 C31:F35"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A1:CB117"/>
  <sheetViews>
    <sheetView showZeros="0" view="pageBreakPreview" topLeftCell="A100" zoomScaleNormal="100" zoomScaleSheetLayoutView="100" workbookViewId="0">
      <selection activeCell="I115" sqref="A1:I115"/>
    </sheetView>
  </sheetViews>
  <sheetFormatPr baseColWidth="10" defaultColWidth="11.453125" defaultRowHeight="20.149999999999999" customHeight="1" x14ac:dyDescent="0.25"/>
  <cols>
    <col min="1" max="1" width="8.7265625" style="8" customWidth="1"/>
    <col min="2" max="2" width="30.7265625" style="8" customWidth="1"/>
    <col min="3" max="3" width="20.7265625" style="8" customWidth="1"/>
    <col min="4" max="4" width="18.7265625" style="8" customWidth="1"/>
    <col min="5" max="9" width="15.7265625" style="8" customWidth="1"/>
    <col min="10" max="11" width="10.7265625" style="8" customWidth="1"/>
    <col min="12" max="31" width="10.7265625" style="108" customWidth="1"/>
    <col min="32" max="80" width="11.453125" style="108"/>
    <col min="81" max="16384" width="11.453125" style="8"/>
  </cols>
  <sheetData>
    <row r="1" spans="1:80" s="2" customFormat="1" ht="20.149999999999999" customHeight="1" x14ac:dyDescent="0.25">
      <c r="A1" s="3" t="s">
        <v>11</v>
      </c>
      <c r="B1" s="3"/>
      <c r="C1" s="3" t="str">
        <f>Comitente</f>
        <v>SUBSECRETARIA DE ARQUITECTURA</v>
      </c>
      <c r="D1" s="4"/>
      <c r="L1" s="106"/>
      <c r="M1" s="106"/>
      <c r="N1" s="106"/>
      <c r="O1" s="106"/>
      <c r="P1" s="106"/>
      <c r="Q1" s="106"/>
      <c r="R1" s="106"/>
      <c r="S1" s="106"/>
      <c r="T1" s="106"/>
      <c r="U1" s="106"/>
      <c r="V1" s="106"/>
      <c r="W1" s="106"/>
      <c r="X1" s="106"/>
      <c r="Y1" s="106"/>
      <c r="Z1" s="106"/>
      <c r="AA1" s="106"/>
      <c r="AB1" s="106"/>
      <c r="AC1" s="106"/>
      <c r="AD1" s="106"/>
      <c r="AE1" s="106"/>
      <c r="AF1" s="106"/>
      <c r="AG1" s="106"/>
      <c r="AH1" s="106"/>
      <c r="AI1" s="106"/>
      <c r="AJ1" s="106"/>
      <c r="AK1" s="106"/>
      <c r="AL1" s="106"/>
      <c r="AM1" s="106"/>
      <c r="AN1" s="106"/>
      <c r="AO1" s="106"/>
      <c r="AP1" s="106"/>
      <c r="AQ1" s="106"/>
      <c r="AR1" s="106"/>
      <c r="AS1" s="106"/>
      <c r="AT1" s="106"/>
      <c r="AU1" s="106"/>
      <c r="AV1" s="106"/>
      <c r="AW1" s="106"/>
      <c r="AX1" s="106"/>
      <c r="AY1" s="106"/>
      <c r="AZ1" s="106"/>
      <c r="BA1" s="106"/>
      <c r="BB1" s="106"/>
      <c r="BC1" s="106"/>
      <c r="BD1" s="106"/>
      <c r="BE1" s="106"/>
      <c r="BF1" s="106"/>
      <c r="BG1" s="106"/>
      <c r="BH1" s="106"/>
      <c r="BI1" s="106"/>
      <c r="BJ1" s="106"/>
      <c r="BK1" s="106"/>
      <c r="BL1" s="106"/>
      <c r="BM1" s="106"/>
      <c r="BN1" s="106"/>
      <c r="BO1" s="106"/>
      <c r="BP1" s="106"/>
      <c r="BQ1" s="106"/>
      <c r="BR1" s="106"/>
      <c r="BS1" s="106"/>
      <c r="BT1" s="106"/>
      <c r="BU1" s="106"/>
      <c r="BV1" s="106"/>
      <c r="BW1" s="106"/>
      <c r="BX1" s="106"/>
      <c r="BY1" s="106"/>
      <c r="BZ1" s="106"/>
      <c r="CA1" s="106"/>
      <c r="CB1" s="106"/>
    </row>
    <row r="2" spans="1:80" s="5" customFormat="1" ht="20.149999999999999" customHeight="1" x14ac:dyDescent="0.25">
      <c r="A2" s="11" t="s">
        <v>12</v>
      </c>
      <c r="B2" s="11"/>
      <c r="C2" s="11" t="str">
        <f>Obra</f>
        <v>PERFORACION DE POZO DE AGUA Y CONST. DE SALA DE BOMBA ESC. AGROIND. 25 DE MAYO</v>
      </c>
      <c r="L2" s="107"/>
      <c r="M2" s="107"/>
      <c r="N2" s="107"/>
      <c r="O2" s="107"/>
      <c r="P2" s="107"/>
      <c r="Q2" s="107"/>
      <c r="R2" s="107"/>
      <c r="S2" s="107"/>
      <c r="T2" s="107"/>
      <c r="U2" s="107"/>
      <c r="V2" s="107"/>
      <c r="W2" s="107"/>
      <c r="X2" s="107"/>
      <c r="Y2" s="107"/>
      <c r="Z2" s="107"/>
      <c r="AA2" s="107"/>
      <c r="AB2" s="107"/>
      <c r="AC2" s="107"/>
      <c r="AD2" s="107"/>
      <c r="AE2" s="107"/>
      <c r="AF2" s="107"/>
      <c r="AG2" s="107"/>
      <c r="AH2" s="107"/>
      <c r="AI2" s="107"/>
      <c r="AJ2" s="107"/>
      <c r="AK2" s="107"/>
      <c r="AL2" s="107"/>
      <c r="AM2" s="107"/>
      <c r="AN2" s="107"/>
      <c r="AO2" s="107"/>
      <c r="AP2" s="107"/>
      <c r="AQ2" s="107"/>
      <c r="AR2" s="107"/>
      <c r="AS2" s="107"/>
      <c r="AT2" s="107"/>
      <c r="AU2" s="107"/>
      <c r="AV2" s="107"/>
      <c r="AW2" s="107"/>
      <c r="AX2" s="107"/>
      <c r="AY2" s="107"/>
      <c r="AZ2" s="107"/>
      <c r="BA2" s="107"/>
      <c r="BB2" s="107"/>
      <c r="BC2" s="107"/>
      <c r="BD2" s="107"/>
      <c r="BE2" s="107"/>
      <c r="BF2" s="107"/>
      <c r="BG2" s="107"/>
      <c r="BH2" s="107"/>
      <c r="BI2" s="107"/>
      <c r="BJ2" s="107"/>
      <c r="BK2" s="107"/>
      <c r="BL2" s="107"/>
      <c r="BM2" s="107"/>
      <c r="BN2" s="107"/>
      <c r="BO2" s="107"/>
      <c r="BP2" s="107"/>
      <c r="BQ2" s="107"/>
      <c r="BR2" s="107"/>
      <c r="BS2" s="107"/>
      <c r="BT2" s="107"/>
      <c r="BU2" s="107"/>
      <c r="BV2" s="107"/>
      <c r="BW2" s="107"/>
      <c r="BX2" s="107"/>
      <c r="BY2" s="107"/>
      <c r="BZ2" s="107"/>
      <c r="CA2" s="107"/>
      <c r="CB2" s="107"/>
    </row>
    <row r="3" spans="1:80" s="5" customFormat="1" ht="20.149999999999999" customHeight="1" x14ac:dyDescent="0.25">
      <c r="A3" s="11" t="s">
        <v>16</v>
      </c>
      <c r="B3" s="11"/>
      <c r="C3" s="11" t="str">
        <f>Ubicación</f>
        <v>Calle San Martin s/n - 25 de Mayo</v>
      </c>
      <c r="L3" s="107"/>
      <c r="M3" s="107"/>
      <c r="N3" s="107"/>
      <c r="O3" s="107"/>
      <c r="P3" s="107"/>
      <c r="Q3" s="107"/>
      <c r="R3" s="107"/>
      <c r="S3" s="107"/>
      <c r="T3" s="107"/>
      <c r="U3" s="107"/>
      <c r="V3" s="107"/>
      <c r="W3" s="107"/>
      <c r="X3" s="107"/>
      <c r="Y3" s="107"/>
      <c r="Z3" s="107"/>
      <c r="AA3" s="107"/>
      <c r="AB3" s="107"/>
      <c r="AC3" s="107"/>
      <c r="AD3" s="107"/>
      <c r="AE3" s="107"/>
      <c r="AF3" s="107"/>
      <c r="AG3" s="107"/>
      <c r="AH3" s="107"/>
      <c r="AI3" s="107"/>
      <c r="AJ3" s="107"/>
      <c r="AK3" s="107"/>
      <c r="AL3" s="107"/>
      <c r="AM3" s="107"/>
      <c r="AN3" s="107"/>
      <c r="AO3" s="107"/>
      <c r="AP3" s="107"/>
      <c r="AQ3" s="107"/>
      <c r="AR3" s="107"/>
      <c r="AS3" s="107"/>
      <c r="AT3" s="107"/>
      <c r="AU3" s="107"/>
      <c r="AV3" s="107"/>
      <c r="AW3" s="107"/>
      <c r="AX3" s="107"/>
      <c r="AY3" s="107"/>
      <c r="AZ3" s="107"/>
      <c r="BA3" s="107"/>
      <c r="BB3" s="107"/>
      <c r="BC3" s="107"/>
      <c r="BD3" s="107"/>
      <c r="BE3" s="107"/>
      <c r="BF3" s="107"/>
      <c r="BG3" s="107"/>
      <c r="BH3" s="107"/>
      <c r="BI3" s="107"/>
      <c r="BJ3" s="107"/>
      <c r="BK3" s="107"/>
      <c r="BL3" s="107"/>
      <c r="BM3" s="107"/>
      <c r="BN3" s="107"/>
      <c r="BO3" s="107"/>
      <c r="BP3" s="107"/>
      <c r="BQ3" s="107"/>
      <c r="BR3" s="107"/>
      <c r="BS3" s="107"/>
      <c r="BT3" s="107"/>
      <c r="BU3" s="107"/>
      <c r="BV3" s="107"/>
      <c r="BW3" s="107"/>
      <c r="BX3" s="107"/>
      <c r="BY3" s="107"/>
      <c r="BZ3" s="107"/>
      <c r="CA3" s="107"/>
      <c r="CB3" s="107"/>
    </row>
    <row r="4" spans="1:80" s="5" customFormat="1" ht="20.149999999999999" customHeight="1" x14ac:dyDescent="0.25">
      <c r="A4" s="11" t="s">
        <v>15</v>
      </c>
      <c r="B4" s="12"/>
      <c r="C4" s="70">
        <f>Licitación_N°</f>
        <v>0</v>
      </c>
      <c r="L4" s="107"/>
      <c r="M4" s="107"/>
      <c r="N4" s="107"/>
      <c r="O4" s="107"/>
      <c r="P4" s="107"/>
      <c r="Q4" s="107"/>
      <c r="R4" s="107"/>
      <c r="S4" s="107"/>
      <c r="T4" s="107"/>
      <c r="U4" s="107"/>
      <c r="V4" s="107"/>
      <c r="W4" s="107"/>
      <c r="X4" s="107"/>
      <c r="Y4" s="107"/>
      <c r="Z4" s="107"/>
      <c r="AA4" s="107"/>
      <c r="AB4" s="107"/>
      <c r="AC4" s="107"/>
      <c r="AD4" s="107"/>
      <c r="AE4" s="107"/>
      <c r="AF4" s="107"/>
      <c r="AG4" s="107"/>
      <c r="AH4" s="107"/>
      <c r="AI4" s="107"/>
      <c r="AJ4" s="107"/>
      <c r="AK4" s="107"/>
      <c r="AL4" s="107"/>
      <c r="AM4" s="107"/>
      <c r="AN4" s="107"/>
      <c r="AO4" s="107"/>
      <c r="AP4" s="107"/>
      <c r="AQ4" s="107"/>
      <c r="AR4" s="107"/>
      <c r="AS4" s="107"/>
      <c r="AT4" s="107"/>
      <c r="AU4" s="107"/>
      <c r="AV4" s="107"/>
      <c r="AW4" s="107"/>
      <c r="AX4" s="107"/>
      <c r="AY4" s="107"/>
      <c r="AZ4" s="107"/>
      <c r="BA4" s="107"/>
      <c r="BB4" s="107"/>
      <c r="BC4" s="107"/>
      <c r="BD4" s="107"/>
      <c r="BE4" s="107"/>
      <c r="BF4" s="107"/>
      <c r="BG4" s="107"/>
      <c r="BH4" s="107"/>
      <c r="BI4" s="107"/>
      <c r="BJ4" s="107"/>
      <c r="BK4" s="107"/>
      <c r="BL4" s="107"/>
      <c r="BM4" s="107"/>
      <c r="BN4" s="107"/>
      <c r="BO4" s="107"/>
      <c r="BP4" s="107"/>
      <c r="BQ4" s="107"/>
      <c r="BR4" s="107"/>
      <c r="BS4" s="107"/>
      <c r="BT4" s="107"/>
      <c r="BU4" s="107"/>
      <c r="BV4" s="107"/>
      <c r="BW4" s="107"/>
      <c r="BX4" s="107"/>
      <c r="BY4" s="107"/>
      <c r="BZ4" s="107"/>
      <c r="CA4" s="107"/>
      <c r="CB4" s="107"/>
    </row>
    <row r="5" spans="1:80" s="5" customFormat="1" ht="20.149999999999999" customHeight="1" x14ac:dyDescent="0.25">
      <c r="A5" s="11" t="s">
        <v>17</v>
      </c>
      <c r="B5" s="12"/>
      <c r="C5" s="71">
        <f>Plazo_Obra</f>
        <v>120</v>
      </c>
      <c r="L5" s="107"/>
      <c r="M5" s="107"/>
      <c r="N5" s="107"/>
      <c r="O5" s="107"/>
      <c r="P5" s="107"/>
      <c r="Q5" s="107"/>
      <c r="R5" s="107"/>
      <c r="S5" s="107"/>
      <c r="T5" s="107"/>
      <c r="U5" s="107"/>
      <c r="V5" s="107"/>
      <c r="W5" s="107"/>
      <c r="X5" s="107"/>
      <c r="Y5" s="107"/>
      <c r="Z5" s="107"/>
      <c r="AA5" s="107"/>
      <c r="AB5" s="107"/>
      <c r="AC5" s="107"/>
      <c r="AD5" s="107"/>
      <c r="AE5" s="107"/>
      <c r="AF5" s="107"/>
      <c r="AG5" s="107"/>
      <c r="AH5" s="107"/>
      <c r="AI5" s="107"/>
      <c r="AJ5" s="107"/>
      <c r="AK5" s="107"/>
      <c r="AL5" s="107"/>
      <c r="AM5" s="107"/>
      <c r="AN5" s="107"/>
      <c r="AO5" s="107"/>
      <c r="AP5" s="107"/>
      <c r="AQ5" s="107"/>
      <c r="AR5" s="107"/>
      <c r="AS5" s="107"/>
      <c r="AT5" s="107"/>
      <c r="AU5" s="107"/>
      <c r="AV5" s="107"/>
      <c r="AW5" s="107"/>
      <c r="AX5" s="107"/>
      <c r="AY5" s="107"/>
      <c r="AZ5" s="107"/>
      <c r="BA5" s="107"/>
      <c r="BB5" s="107"/>
      <c r="BC5" s="107"/>
      <c r="BD5" s="107"/>
      <c r="BE5" s="107"/>
      <c r="BF5" s="107"/>
      <c r="BG5" s="107"/>
      <c r="BH5" s="107"/>
      <c r="BI5" s="107"/>
      <c r="BJ5" s="107"/>
      <c r="BK5" s="107"/>
      <c r="BL5" s="107"/>
      <c r="BM5" s="107"/>
      <c r="BN5" s="107"/>
      <c r="BO5" s="107"/>
      <c r="BP5" s="107"/>
      <c r="BQ5" s="107"/>
      <c r="BR5" s="107"/>
      <c r="BS5" s="107"/>
      <c r="BT5" s="107"/>
      <c r="BU5" s="107"/>
      <c r="BV5" s="107"/>
      <c r="BW5" s="107"/>
      <c r="BX5" s="107"/>
      <c r="BY5" s="107"/>
      <c r="BZ5" s="107"/>
      <c r="CA5" s="107"/>
      <c r="CB5" s="107"/>
    </row>
    <row r="6" spans="1:80" s="5" customFormat="1" ht="20.149999999999999" customHeight="1" x14ac:dyDescent="0.25">
      <c r="A6" s="11" t="s">
        <v>13</v>
      </c>
      <c r="B6" s="11"/>
      <c r="C6" s="11">
        <f>Contratista</f>
        <v>0</v>
      </c>
      <c r="L6" s="107"/>
      <c r="M6" s="107"/>
      <c r="N6" s="107"/>
      <c r="O6" s="107"/>
      <c r="P6" s="107"/>
      <c r="Q6" s="107"/>
      <c r="R6" s="107"/>
      <c r="S6" s="107"/>
      <c r="T6" s="107"/>
      <c r="U6" s="107"/>
      <c r="V6" s="107"/>
      <c r="W6" s="107"/>
      <c r="X6" s="107"/>
      <c r="Y6" s="107"/>
      <c r="Z6" s="107"/>
      <c r="AA6" s="107"/>
      <c r="AB6" s="107"/>
      <c r="AC6" s="107"/>
      <c r="AD6" s="107"/>
      <c r="AE6" s="107"/>
      <c r="AF6" s="107"/>
      <c r="AG6" s="107"/>
      <c r="AH6" s="107"/>
      <c r="AI6" s="107"/>
      <c r="AJ6" s="107"/>
      <c r="AK6" s="107"/>
      <c r="AL6" s="107"/>
      <c r="AM6" s="107"/>
      <c r="AN6" s="107"/>
      <c r="AO6" s="107"/>
      <c r="AP6" s="107"/>
      <c r="AQ6" s="107"/>
      <c r="AR6" s="107"/>
      <c r="AS6" s="107"/>
      <c r="AT6" s="107"/>
      <c r="AU6" s="107"/>
      <c r="AV6" s="107"/>
      <c r="AW6" s="107"/>
      <c r="AX6" s="107"/>
      <c r="AY6" s="107"/>
      <c r="AZ6" s="107"/>
      <c r="BA6" s="107"/>
      <c r="BB6" s="107"/>
      <c r="BC6" s="107"/>
      <c r="BD6" s="107"/>
      <c r="BE6" s="107"/>
      <c r="BF6" s="107"/>
      <c r="BG6" s="107"/>
      <c r="BH6" s="107"/>
      <c r="BI6" s="107"/>
      <c r="BJ6" s="107"/>
      <c r="BK6" s="107"/>
      <c r="BL6" s="107"/>
      <c r="BM6" s="107"/>
      <c r="BN6" s="107"/>
      <c r="BO6" s="107"/>
      <c r="BP6" s="107"/>
      <c r="BQ6" s="107"/>
      <c r="BR6" s="107"/>
      <c r="BS6" s="107"/>
      <c r="BT6" s="107"/>
      <c r="BU6" s="107"/>
      <c r="BV6" s="107"/>
      <c r="BW6" s="107"/>
      <c r="BX6" s="107"/>
      <c r="BY6" s="107"/>
      <c r="BZ6" s="107"/>
      <c r="CA6" s="107"/>
      <c r="CB6" s="107"/>
    </row>
    <row r="7" spans="1:80" s="2" customFormat="1" ht="20.149999999999999" customHeight="1" x14ac:dyDescent="0.25">
      <c r="L7" s="106"/>
      <c r="M7" s="106"/>
      <c r="N7" s="106"/>
      <c r="O7" s="106"/>
      <c r="P7" s="106"/>
      <c r="Q7" s="106"/>
      <c r="R7" s="106"/>
      <c r="S7" s="106"/>
      <c r="T7" s="106"/>
      <c r="U7" s="106"/>
      <c r="V7" s="106"/>
      <c r="W7" s="106"/>
      <c r="X7" s="106"/>
      <c r="Y7" s="106"/>
      <c r="Z7" s="106"/>
      <c r="AA7" s="106"/>
      <c r="AB7" s="106"/>
      <c r="AC7" s="106"/>
      <c r="AD7" s="106"/>
      <c r="AE7" s="106"/>
      <c r="AF7" s="106"/>
      <c r="AG7" s="106"/>
      <c r="AH7" s="106"/>
      <c r="AI7" s="106"/>
      <c r="AJ7" s="106"/>
      <c r="AK7" s="106"/>
      <c r="AL7" s="106"/>
      <c r="AM7" s="106"/>
      <c r="AN7" s="106"/>
      <c r="AO7" s="106"/>
      <c r="AP7" s="106"/>
      <c r="AQ7" s="106"/>
      <c r="AR7" s="106"/>
      <c r="AS7" s="106"/>
      <c r="AT7" s="106"/>
      <c r="AU7" s="106"/>
      <c r="AV7" s="106"/>
      <c r="AW7" s="106"/>
      <c r="AX7" s="106"/>
      <c r="AY7" s="106"/>
      <c r="AZ7" s="106"/>
      <c r="BA7" s="106"/>
      <c r="BB7" s="106"/>
      <c r="BC7" s="106"/>
      <c r="BD7" s="106"/>
      <c r="BE7" s="106"/>
      <c r="BF7" s="106"/>
      <c r="BG7" s="106"/>
      <c r="BH7" s="106"/>
      <c r="BI7" s="106"/>
      <c r="BJ7" s="106"/>
      <c r="BK7" s="106"/>
      <c r="BL7" s="106"/>
      <c r="BM7" s="106"/>
      <c r="BN7" s="106"/>
      <c r="BO7" s="106"/>
      <c r="BP7" s="106"/>
      <c r="BQ7" s="106"/>
      <c r="BR7" s="106"/>
      <c r="BS7" s="106"/>
      <c r="BT7" s="106"/>
      <c r="BU7" s="106"/>
      <c r="BV7" s="106"/>
      <c r="BW7" s="106"/>
      <c r="BX7" s="106"/>
      <c r="BY7" s="106"/>
      <c r="BZ7" s="106"/>
      <c r="CA7" s="106"/>
      <c r="CB7" s="106"/>
    </row>
    <row r="8" spans="1:80" s="2" customFormat="1" ht="20.149999999999999" customHeight="1" x14ac:dyDescent="0.25">
      <c r="A8" s="352" t="s">
        <v>45</v>
      </c>
      <c r="B8" s="353"/>
      <c r="C8" s="353"/>
      <c r="D8" s="354"/>
      <c r="E8" s="7"/>
      <c r="F8" s="7"/>
      <c r="G8" s="7"/>
      <c r="L8" s="106"/>
      <c r="M8" s="106"/>
      <c r="N8" s="106"/>
      <c r="O8" s="106"/>
      <c r="P8" s="106"/>
      <c r="Q8" s="106"/>
      <c r="R8" s="106"/>
      <c r="S8" s="106"/>
      <c r="T8" s="106"/>
      <c r="U8" s="106"/>
      <c r="V8" s="106"/>
      <c r="W8" s="106"/>
      <c r="X8" s="106"/>
      <c r="Y8" s="106"/>
      <c r="Z8" s="106"/>
      <c r="AA8" s="106"/>
      <c r="AB8" s="106"/>
      <c r="AC8" s="106"/>
      <c r="AD8" s="106"/>
      <c r="AE8" s="106"/>
      <c r="AF8" s="106"/>
      <c r="AG8" s="106"/>
      <c r="AH8" s="106"/>
      <c r="AI8" s="106"/>
      <c r="AJ8" s="106"/>
      <c r="AK8" s="106"/>
      <c r="AL8" s="106"/>
      <c r="AM8" s="106"/>
      <c r="AN8" s="106"/>
      <c r="AO8" s="106"/>
      <c r="AP8" s="106"/>
      <c r="AQ8" s="106"/>
      <c r="AR8" s="106"/>
      <c r="AS8" s="106"/>
      <c r="AT8" s="106"/>
      <c r="AU8" s="106"/>
      <c r="AV8" s="106"/>
      <c r="AW8" s="106"/>
      <c r="AX8" s="106"/>
      <c r="AY8" s="106"/>
      <c r="AZ8" s="106"/>
      <c r="BA8" s="106"/>
      <c r="BB8" s="106"/>
      <c r="BC8" s="106"/>
      <c r="BD8" s="106"/>
      <c r="BE8" s="106"/>
      <c r="BF8" s="106"/>
      <c r="BG8" s="106"/>
      <c r="BH8" s="106"/>
      <c r="BI8" s="106"/>
      <c r="BJ8" s="106"/>
      <c r="BK8" s="106"/>
      <c r="BL8" s="106"/>
      <c r="BM8" s="106"/>
      <c r="BN8" s="106"/>
      <c r="BO8" s="106"/>
      <c r="BP8" s="106"/>
      <c r="BQ8" s="106"/>
      <c r="BR8" s="106"/>
      <c r="BS8" s="106"/>
      <c r="BT8" s="106"/>
      <c r="BU8" s="106"/>
      <c r="BV8" s="106"/>
      <c r="BW8" s="106"/>
      <c r="BX8" s="106"/>
      <c r="BY8" s="106"/>
      <c r="BZ8" s="106"/>
      <c r="CA8" s="106"/>
      <c r="CB8" s="106"/>
    </row>
    <row r="10" spans="1:80" ht="20.149999999999999" customHeight="1" x14ac:dyDescent="0.25">
      <c r="A10" s="348" t="s">
        <v>991</v>
      </c>
      <c r="B10" s="346" t="s">
        <v>0</v>
      </c>
      <c r="C10" s="346"/>
      <c r="D10" s="349" t="s">
        <v>14</v>
      </c>
      <c r="E10" s="48"/>
      <c r="F10" s="346" t="s">
        <v>20</v>
      </c>
      <c r="G10" s="346"/>
      <c r="H10" s="346"/>
      <c r="I10" s="346"/>
      <c r="J10" s="15"/>
      <c r="K10" s="347" t="s">
        <v>19</v>
      </c>
    </row>
    <row r="11" spans="1:80" ht="20.149999999999999" customHeight="1" x14ac:dyDescent="0.25">
      <c r="A11" s="348"/>
      <c r="B11" s="346"/>
      <c r="C11" s="346"/>
      <c r="D11" s="349"/>
      <c r="E11" s="48">
        <v>0</v>
      </c>
      <c r="F11" s="23">
        <v>1</v>
      </c>
      <c r="G11" s="23">
        <f>F11+1</f>
        <v>2</v>
      </c>
      <c r="H11" s="23">
        <f t="shared" ref="H11:I11" si="0">G11+1</f>
        <v>3</v>
      </c>
      <c r="I11" s="23">
        <f t="shared" si="0"/>
        <v>4</v>
      </c>
      <c r="J11" s="16"/>
      <c r="K11" s="347"/>
    </row>
    <row r="12" spans="1:80" ht="20.149999999999999" customHeight="1" x14ac:dyDescent="0.25">
      <c r="A12" s="24"/>
      <c r="B12" s="53"/>
      <c r="C12" s="53"/>
      <c r="D12" s="54"/>
      <c r="E12" s="48"/>
      <c r="F12" s="25"/>
      <c r="G12" s="60"/>
      <c r="H12" s="60"/>
      <c r="I12" s="60"/>
      <c r="J12" s="16"/>
      <c r="K12" s="82"/>
    </row>
    <row r="13" spans="1:80" ht="20.149999999999999" customHeight="1" x14ac:dyDescent="0.25">
      <c r="A13" s="51">
        <f>CyP!A18</f>
        <v>1</v>
      </c>
      <c r="B13" s="350" t="str">
        <f t="shared" ref="B13:B44" si="1">IFERROR(VLOOKUP(A13,Tabla_CyP,2,FALSE),"")</f>
        <v xml:space="preserve"> TRABAJOS PREPARATORIOS</v>
      </c>
      <c r="C13" s="351"/>
      <c r="D13" s="13">
        <f t="shared" ref="D13:D44" si="2">IFERROR(VLOOKUP(A13,Tabla_CyP,9,FALSE),0)</f>
        <v>0</v>
      </c>
      <c r="E13" s="27"/>
      <c r="F13" s="105"/>
      <c r="G13" s="105"/>
      <c r="H13" s="105"/>
      <c r="I13" s="105"/>
      <c r="J13" s="17"/>
      <c r="K13" s="18">
        <f t="shared" ref="K13:K44" si="3">SUM(F13:I13)</f>
        <v>0</v>
      </c>
    </row>
    <row r="14" spans="1:80" ht="20.149999999999999" customHeight="1" x14ac:dyDescent="0.25">
      <c r="A14" s="51" t="str">
        <f>CyP!A19</f>
        <v>1.1</v>
      </c>
      <c r="B14" s="350" t="str">
        <f t="shared" si="1"/>
        <v>Preparación y limpieza de los terrenos.</v>
      </c>
      <c r="C14" s="351"/>
      <c r="D14" s="13">
        <f t="shared" si="2"/>
        <v>0</v>
      </c>
      <c r="E14" s="49"/>
      <c r="F14" s="105"/>
      <c r="G14" s="105"/>
      <c r="H14" s="105"/>
      <c r="I14" s="105"/>
      <c r="J14" s="19"/>
      <c r="K14" s="18">
        <f t="shared" si="3"/>
        <v>0</v>
      </c>
    </row>
    <row r="15" spans="1:80" ht="20.149999999999999" customHeight="1" x14ac:dyDescent="0.25">
      <c r="A15" s="51" t="str">
        <f>CyP!A20</f>
        <v>1.2</v>
      </c>
      <c r="B15" s="350" t="str">
        <f t="shared" si="1"/>
        <v>Construcción del Obrador, Depósitos de materiales, Sanitarios de personal</v>
      </c>
      <c r="C15" s="351"/>
      <c r="D15" s="13">
        <f t="shared" si="2"/>
        <v>0</v>
      </c>
      <c r="E15" s="49"/>
      <c r="F15" s="105"/>
      <c r="G15" s="105"/>
      <c r="H15" s="105"/>
      <c r="I15" s="105"/>
      <c r="J15" s="19"/>
      <c r="K15" s="18">
        <f t="shared" si="3"/>
        <v>0</v>
      </c>
    </row>
    <row r="16" spans="1:80" ht="20.149999999999999" customHeight="1" x14ac:dyDescent="0.25">
      <c r="A16" s="51" t="str">
        <f>CyP!A21</f>
        <v>1.3</v>
      </c>
      <c r="B16" s="350" t="str">
        <f t="shared" si="1"/>
        <v>Provisión y colocación del Cartel de Obra</v>
      </c>
      <c r="C16" s="351"/>
      <c r="D16" s="13">
        <f t="shared" si="2"/>
        <v>0</v>
      </c>
      <c r="E16" s="49"/>
      <c r="F16" s="105"/>
      <c r="G16" s="105"/>
      <c r="H16" s="105"/>
      <c r="I16" s="105"/>
      <c r="J16" s="19"/>
      <c r="K16" s="18">
        <f t="shared" si="3"/>
        <v>0</v>
      </c>
    </row>
    <row r="17" spans="1:11" ht="20.149999999999999" customHeight="1" x14ac:dyDescent="0.25">
      <c r="A17" s="51" t="str">
        <f>CyP!A22</f>
        <v>1.4</v>
      </c>
      <c r="B17" s="350" t="str">
        <f t="shared" si="1"/>
        <v>Replanteo y Otros</v>
      </c>
      <c r="C17" s="351"/>
      <c r="D17" s="13">
        <f t="shared" si="2"/>
        <v>0</v>
      </c>
      <c r="E17" s="49"/>
      <c r="F17" s="105"/>
      <c r="G17" s="105"/>
      <c r="H17" s="105"/>
      <c r="I17" s="105"/>
      <c r="J17" s="19"/>
      <c r="K17" s="18">
        <f t="shared" si="3"/>
        <v>0</v>
      </c>
    </row>
    <row r="18" spans="1:11" ht="20.149999999999999" customHeight="1" x14ac:dyDescent="0.25">
      <c r="A18" s="51" t="str">
        <f>CyP!A23</f>
        <v>1.4.1</v>
      </c>
      <c r="B18" s="350" t="str">
        <f t="shared" si="1"/>
        <v>Replanteo de la Obra</v>
      </c>
      <c r="C18" s="351"/>
      <c r="D18" s="13">
        <f t="shared" si="2"/>
        <v>0</v>
      </c>
      <c r="E18" s="49"/>
      <c r="F18" s="105"/>
      <c r="G18" s="105"/>
      <c r="H18" s="105"/>
      <c r="I18" s="105"/>
      <c r="J18" s="19"/>
      <c r="K18" s="18">
        <f t="shared" si="3"/>
        <v>0</v>
      </c>
    </row>
    <row r="19" spans="1:11" ht="20.149999999999999" customHeight="1" x14ac:dyDescent="0.25">
      <c r="A19" s="51" t="str">
        <f>CyP!A24</f>
        <v>1.4.2</v>
      </c>
      <c r="B19" s="350" t="str">
        <f t="shared" si="1"/>
        <v>Oficina para la Inspección</v>
      </c>
      <c r="C19" s="351"/>
      <c r="D19" s="13">
        <f t="shared" si="2"/>
        <v>0</v>
      </c>
      <c r="E19" s="49"/>
      <c r="F19" s="105"/>
      <c r="G19" s="105"/>
      <c r="H19" s="105"/>
      <c r="I19" s="105"/>
      <c r="J19" s="19"/>
      <c r="K19" s="18">
        <f t="shared" si="3"/>
        <v>0</v>
      </c>
    </row>
    <row r="20" spans="1:11" ht="20.149999999999999" customHeight="1" x14ac:dyDescent="0.25">
      <c r="A20" s="51" t="str">
        <f>CyP!A25</f>
        <v>1.4.3</v>
      </c>
      <c r="B20" s="350" t="str">
        <f t="shared" si="1"/>
        <v>Vallados y Cierres Perimetrales</v>
      </c>
      <c r="C20" s="351"/>
      <c r="D20" s="13">
        <f t="shared" si="2"/>
        <v>0</v>
      </c>
      <c r="E20" s="49"/>
      <c r="F20" s="105"/>
      <c r="G20" s="105"/>
      <c r="H20" s="105"/>
      <c r="I20" s="105"/>
      <c r="J20" s="19"/>
      <c r="K20" s="18">
        <f t="shared" si="3"/>
        <v>0</v>
      </c>
    </row>
    <row r="21" spans="1:11" ht="20.149999999999999" customHeight="1" x14ac:dyDescent="0.25">
      <c r="A21" s="51" t="str">
        <f>CyP!A26</f>
        <v>1.5</v>
      </c>
      <c r="B21" s="350" t="str">
        <f t="shared" si="1"/>
        <v>Actividades complementarias</v>
      </c>
      <c r="C21" s="351"/>
      <c r="D21" s="13">
        <f t="shared" si="2"/>
        <v>0</v>
      </c>
      <c r="E21" s="49"/>
      <c r="F21" s="105"/>
      <c r="G21" s="105"/>
      <c r="H21" s="105"/>
      <c r="I21" s="105"/>
      <c r="J21" s="19"/>
      <c r="K21" s="18">
        <f t="shared" si="3"/>
        <v>0</v>
      </c>
    </row>
    <row r="22" spans="1:11" ht="20.149999999999999" customHeight="1" x14ac:dyDescent="0.25">
      <c r="A22" s="51" t="str">
        <f>CyP!A27</f>
        <v>1.5.1</v>
      </c>
      <c r="B22" s="350" t="str">
        <f t="shared" si="1"/>
        <v>Vigilancia y alumbrado de obra</v>
      </c>
      <c r="C22" s="351"/>
      <c r="D22" s="13">
        <f t="shared" si="2"/>
        <v>0</v>
      </c>
      <c r="E22" s="49"/>
      <c r="F22" s="105"/>
      <c r="G22" s="105"/>
      <c r="H22" s="105"/>
      <c r="I22" s="105"/>
      <c r="J22" s="19"/>
      <c r="K22" s="18">
        <f t="shared" si="3"/>
        <v>0</v>
      </c>
    </row>
    <row r="23" spans="1:11" ht="20.149999999999999" customHeight="1" x14ac:dyDescent="0.25">
      <c r="A23" s="51" t="str">
        <f>CyP!A28</f>
        <v>1.5.2</v>
      </c>
      <c r="B23" s="350" t="str">
        <f t="shared" si="1"/>
        <v>Energia de obra. Agua para construcción</v>
      </c>
      <c r="C23" s="351"/>
      <c r="D23" s="13">
        <f t="shared" si="2"/>
        <v>0</v>
      </c>
      <c r="E23" s="49"/>
      <c r="F23" s="105"/>
      <c r="G23" s="105"/>
      <c r="H23" s="105"/>
      <c r="I23" s="105"/>
      <c r="J23" s="19"/>
      <c r="K23" s="18">
        <f t="shared" si="3"/>
        <v>0</v>
      </c>
    </row>
    <row r="24" spans="1:11" ht="20.149999999999999" customHeight="1" x14ac:dyDescent="0.25">
      <c r="A24" s="51" t="str">
        <f>CyP!A29</f>
        <v>1.5.3</v>
      </c>
      <c r="B24" s="350" t="str">
        <f t="shared" si="1"/>
        <v>Medidas de Seguridad</v>
      </c>
      <c r="C24" s="351"/>
      <c r="D24" s="13">
        <f t="shared" si="2"/>
        <v>0</v>
      </c>
      <c r="E24" s="49"/>
      <c r="F24" s="105"/>
      <c r="G24" s="105"/>
      <c r="H24" s="105"/>
      <c r="I24" s="105"/>
      <c r="J24" s="19"/>
      <c r="K24" s="18">
        <f t="shared" si="3"/>
        <v>0</v>
      </c>
    </row>
    <row r="25" spans="1:11" ht="20.149999999999999" customHeight="1" x14ac:dyDescent="0.25">
      <c r="A25" s="51">
        <f>CyP!A30</f>
        <v>2</v>
      </c>
      <c r="B25" s="350" t="str">
        <f t="shared" si="1"/>
        <v>MOVIMIENTO DE SUELOS</v>
      </c>
      <c r="C25" s="351"/>
      <c r="D25" s="13">
        <f t="shared" si="2"/>
        <v>0</v>
      </c>
      <c r="E25" s="49"/>
      <c r="F25" s="105"/>
      <c r="G25" s="105"/>
      <c r="H25" s="105"/>
      <c r="I25" s="105"/>
      <c r="J25" s="19"/>
      <c r="K25" s="18">
        <f t="shared" si="3"/>
        <v>0</v>
      </c>
    </row>
    <row r="26" spans="1:11" ht="20.149999999999999" customHeight="1" x14ac:dyDescent="0.25">
      <c r="A26" s="51" t="str">
        <f>CyP!A31</f>
        <v>2.1</v>
      </c>
      <c r="B26" s="350" t="str">
        <f t="shared" si="1"/>
        <v>Relleno Bajo Contrapiso</v>
      </c>
      <c r="C26" s="351"/>
      <c r="D26" s="13">
        <f t="shared" si="2"/>
        <v>0</v>
      </c>
      <c r="E26" s="49"/>
      <c r="F26" s="105"/>
      <c r="G26" s="105"/>
      <c r="H26" s="105"/>
      <c r="I26" s="105"/>
      <c r="J26" s="19"/>
      <c r="K26" s="18">
        <f t="shared" si="3"/>
        <v>0</v>
      </c>
    </row>
    <row r="27" spans="1:11" ht="20.149999999999999" customHeight="1" x14ac:dyDescent="0.25">
      <c r="A27" s="51" t="str">
        <f>CyP!A32</f>
        <v>2.2</v>
      </c>
      <c r="B27" s="350" t="str">
        <f t="shared" si="1"/>
        <v>Nivelación del Terreno</v>
      </c>
      <c r="C27" s="351"/>
      <c r="D27" s="13">
        <f t="shared" si="2"/>
        <v>0</v>
      </c>
      <c r="E27" s="49"/>
      <c r="F27" s="105"/>
      <c r="G27" s="105"/>
      <c r="H27" s="105"/>
      <c r="I27" s="105"/>
      <c r="J27" s="19"/>
      <c r="K27" s="18">
        <f t="shared" si="3"/>
        <v>0</v>
      </c>
    </row>
    <row r="28" spans="1:11" ht="20.149999999999999" customHeight="1" x14ac:dyDescent="0.25">
      <c r="A28" s="51" t="str">
        <f>CyP!A33</f>
        <v>2.3</v>
      </c>
      <c r="B28" s="350" t="str">
        <f t="shared" si="1"/>
        <v>Excavacion para fundaciones</v>
      </c>
      <c r="C28" s="351"/>
      <c r="D28" s="13">
        <f t="shared" si="2"/>
        <v>0</v>
      </c>
      <c r="E28" s="49"/>
      <c r="F28" s="105"/>
      <c r="G28" s="105"/>
      <c r="H28" s="105"/>
      <c r="I28" s="105"/>
      <c r="J28" s="19"/>
      <c r="K28" s="18">
        <f t="shared" si="3"/>
        <v>0</v>
      </c>
    </row>
    <row r="29" spans="1:11" ht="20.149999999999999" customHeight="1" x14ac:dyDescent="0.25">
      <c r="A29" s="51" t="str">
        <f>CyP!A34</f>
        <v>2.4</v>
      </c>
      <c r="B29" s="350" t="str">
        <f t="shared" si="1"/>
        <v>Agresividad de los suelos</v>
      </c>
      <c r="C29" s="351"/>
      <c r="D29" s="13">
        <f t="shared" si="2"/>
        <v>0</v>
      </c>
      <c r="E29" s="49"/>
      <c r="F29" s="105"/>
      <c r="G29" s="105"/>
      <c r="H29" s="105"/>
      <c r="I29" s="105"/>
      <c r="J29" s="19"/>
      <c r="K29" s="18">
        <f t="shared" si="3"/>
        <v>0</v>
      </c>
    </row>
    <row r="30" spans="1:11" ht="20.149999999999999" customHeight="1" x14ac:dyDescent="0.25">
      <c r="A30" s="51">
        <f>CyP!A35</f>
        <v>3</v>
      </c>
      <c r="B30" s="350" t="str">
        <f t="shared" si="1"/>
        <v>PERFORACION EXPLORATORIA Y ENTUBAMIENTO</v>
      </c>
      <c r="C30" s="351"/>
      <c r="D30" s="13">
        <f t="shared" si="2"/>
        <v>0</v>
      </c>
      <c r="E30" s="49"/>
      <c r="F30" s="105"/>
      <c r="G30" s="105"/>
      <c r="H30" s="105"/>
      <c r="I30" s="105"/>
      <c r="J30" s="19"/>
      <c r="K30" s="18">
        <f t="shared" si="3"/>
        <v>0</v>
      </c>
    </row>
    <row r="31" spans="1:11" ht="20.149999999999999" customHeight="1" x14ac:dyDescent="0.25">
      <c r="A31" s="51" t="str">
        <f>CyP!A36</f>
        <v>3.1</v>
      </c>
      <c r="B31" s="350" t="str">
        <f t="shared" si="1"/>
        <v>Muestro de Terrenos</v>
      </c>
      <c r="C31" s="351"/>
      <c r="D31" s="13">
        <f t="shared" si="2"/>
        <v>0</v>
      </c>
      <c r="E31" s="49"/>
      <c r="F31" s="105"/>
      <c r="G31" s="105"/>
      <c r="H31" s="105"/>
      <c r="I31" s="105"/>
      <c r="J31" s="19"/>
      <c r="K31" s="18">
        <f t="shared" si="3"/>
        <v>0</v>
      </c>
    </row>
    <row r="32" spans="1:11" ht="20.149999999999999" customHeight="1" x14ac:dyDescent="0.25">
      <c r="A32" s="51" t="str">
        <f>CyP!A37</f>
        <v>3.2</v>
      </c>
      <c r="B32" s="350" t="str">
        <f t="shared" si="1"/>
        <v>Perfilaje Geofísico</v>
      </c>
      <c r="C32" s="351"/>
      <c r="D32" s="13">
        <f t="shared" si="2"/>
        <v>0</v>
      </c>
      <c r="E32" s="49"/>
      <c r="F32" s="105"/>
      <c r="G32" s="105"/>
      <c r="H32" s="105"/>
      <c r="I32" s="105"/>
      <c r="J32" s="19"/>
      <c r="K32" s="18">
        <f t="shared" si="3"/>
        <v>0</v>
      </c>
    </row>
    <row r="33" spans="1:11" ht="20.149999999999999" customHeight="1" x14ac:dyDescent="0.25">
      <c r="A33" s="51" t="str">
        <f>CyP!A38</f>
        <v>3.3</v>
      </c>
      <c r="B33" s="350" t="str">
        <f t="shared" si="1"/>
        <v>Ensanches</v>
      </c>
      <c r="C33" s="351"/>
      <c r="D33" s="13">
        <f t="shared" si="2"/>
        <v>0</v>
      </c>
      <c r="E33" s="49"/>
      <c r="F33" s="105"/>
      <c r="G33" s="105"/>
      <c r="H33" s="105"/>
      <c r="I33" s="105"/>
      <c r="J33" s="19"/>
      <c r="K33" s="18">
        <f t="shared" si="3"/>
        <v>0</v>
      </c>
    </row>
    <row r="34" spans="1:11" ht="20.149999999999999" customHeight="1" x14ac:dyDescent="0.25">
      <c r="A34" s="51" t="str">
        <f>CyP!A39</f>
        <v>3.4</v>
      </c>
      <c r="B34" s="350" t="str">
        <f t="shared" si="1"/>
        <v>Entubación</v>
      </c>
      <c r="C34" s="351"/>
      <c r="D34" s="13">
        <f t="shared" si="2"/>
        <v>0</v>
      </c>
      <c r="E34" s="49"/>
      <c r="F34" s="105"/>
      <c r="G34" s="105"/>
      <c r="H34" s="105"/>
      <c r="I34" s="105"/>
      <c r="J34" s="19"/>
      <c r="K34" s="18">
        <f t="shared" si="3"/>
        <v>0</v>
      </c>
    </row>
    <row r="35" spans="1:11" ht="20.149999999999999" customHeight="1" x14ac:dyDescent="0.25">
      <c r="A35" s="51" t="str">
        <f>CyP!A40</f>
        <v>3.5</v>
      </c>
      <c r="B35" s="350" t="str">
        <f t="shared" si="1"/>
        <v>Cementado</v>
      </c>
      <c r="C35" s="351"/>
      <c r="D35" s="13">
        <f t="shared" si="2"/>
        <v>0</v>
      </c>
      <c r="E35" s="49"/>
      <c r="F35" s="105"/>
      <c r="G35" s="105"/>
      <c r="H35" s="105"/>
      <c r="I35" s="105"/>
      <c r="J35" s="19"/>
      <c r="K35" s="18">
        <f t="shared" si="3"/>
        <v>0</v>
      </c>
    </row>
    <row r="36" spans="1:11" ht="20.149999999999999" customHeight="1" x14ac:dyDescent="0.25">
      <c r="A36" s="51" t="str">
        <f>CyP!A41</f>
        <v>3.6</v>
      </c>
      <c r="B36" s="350" t="str">
        <f t="shared" si="1"/>
        <v>Estabilización de las formaciones</v>
      </c>
      <c r="C36" s="351"/>
      <c r="D36" s="13">
        <f t="shared" si="2"/>
        <v>0</v>
      </c>
      <c r="E36" s="49"/>
      <c r="F36" s="105"/>
      <c r="G36" s="105"/>
      <c r="H36" s="105"/>
      <c r="I36" s="105"/>
      <c r="J36" s="19"/>
      <c r="K36" s="18">
        <f t="shared" si="3"/>
        <v>0</v>
      </c>
    </row>
    <row r="37" spans="1:11" ht="20.149999999999999" customHeight="1" x14ac:dyDescent="0.25">
      <c r="A37" s="51" t="str">
        <f>CyP!A42</f>
        <v>3.7</v>
      </c>
      <c r="B37" s="350" t="str">
        <f t="shared" si="1"/>
        <v>Pruebas de calibración, verticalidad y alineamiento</v>
      </c>
      <c r="C37" s="351"/>
      <c r="D37" s="13">
        <f t="shared" si="2"/>
        <v>0</v>
      </c>
      <c r="E37" s="49"/>
      <c r="F37" s="105"/>
      <c r="G37" s="105"/>
      <c r="H37" s="105"/>
      <c r="I37" s="105"/>
      <c r="J37" s="19"/>
      <c r="K37" s="18">
        <f t="shared" si="3"/>
        <v>0</v>
      </c>
    </row>
    <row r="38" spans="1:11" ht="20.149999999999999" customHeight="1" x14ac:dyDescent="0.25">
      <c r="A38" s="51" t="str">
        <f>CyP!A43</f>
        <v>3.8</v>
      </c>
      <c r="B38" s="350" t="str">
        <f t="shared" si="1"/>
        <v>Limpieza de la perforación</v>
      </c>
      <c r="C38" s="351"/>
      <c r="D38" s="13">
        <f t="shared" si="2"/>
        <v>0</v>
      </c>
      <c r="E38" s="49"/>
      <c r="F38" s="105"/>
      <c r="G38" s="105"/>
      <c r="H38" s="105"/>
      <c r="I38" s="105"/>
      <c r="J38" s="19"/>
      <c r="K38" s="18">
        <f t="shared" si="3"/>
        <v>0</v>
      </c>
    </row>
    <row r="39" spans="1:11" ht="20.149999999999999" customHeight="1" x14ac:dyDescent="0.25">
      <c r="A39" s="51" t="str">
        <f>CyP!A44</f>
        <v>3.9</v>
      </c>
      <c r="B39" s="350" t="str">
        <f t="shared" si="1"/>
        <v>Desarrollo Primario de la Perforación</v>
      </c>
      <c r="C39" s="351"/>
      <c r="D39" s="13">
        <f t="shared" si="2"/>
        <v>0</v>
      </c>
      <c r="E39" s="49"/>
      <c r="F39" s="105"/>
      <c r="G39" s="105"/>
      <c r="H39" s="105"/>
      <c r="I39" s="105"/>
      <c r="J39" s="19"/>
      <c r="K39" s="18">
        <f t="shared" si="3"/>
        <v>0</v>
      </c>
    </row>
    <row r="40" spans="1:11" ht="20.149999999999999" customHeight="1" x14ac:dyDescent="0.25">
      <c r="A40" s="51" t="str">
        <f>CyP!A45</f>
        <v>4</v>
      </c>
      <c r="B40" s="350" t="str">
        <f t="shared" si="1"/>
        <v>ENSAYOS DE PRODUCCION</v>
      </c>
      <c r="C40" s="351"/>
      <c r="D40" s="13">
        <f t="shared" si="2"/>
        <v>0</v>
      </c>
      <c r="E40" s="49"/>
      <c r="F40" s="105"/>
      <c r="G40" s="105"/>
      <c r="H40" s="105"/>
      <c r="I40" s="105"/>
      <c r="J40" s="19"/>
      <c r="K40" s="18">
        <f t="shared" si="3"/>
        <v>0</v>
      </c>
    </row>
    <row r="41" spans="1:11" ht="20.149999999999999" customHeight="1" x14ac:dyDescent="0.25">
      <c r="A41" s="51" t="str">
        <f>CyP!A46</f>
        <v>4.1</v>
      </c>
      <c r="B41" s="350" t="str">
        <f t="shared" si="1"/>
        <v>Ensayo de caudales variables</v>
      </c>
      <c r="C41" s="351"/>
      <c r="D41" s="13">
        <f t="shared" si="2"/>
        <v>0</v>
      </c>
      <c r="E41" s="49"/>
      <c r="F41" s="105"/>
      <c r="G41" s="105"/>
      <c r="H41" s="105"/>
      <c r="I41" s="105"/>
      <c r="J41" s="19"/>
      <c r="K41" s="18">
        <f t="shared" si="3"/>
        <v>0</v>
      </c>
    </row>
    <row r="42" spans="1:11" ht="20.149999999999999" customHeight="1" x14ac:dyDescent="0.25">
      <c r="A42" s="51" t="str">
        <f>CyP!A47</f>
        <v>4.2</v>
      </c>
      <c r="B42" s="350" t="str">
        <f t="shared" si="1"/>
        <v>Ensayo de caudales constantes</v>
      </c>
      <c r="C42" s="351"/>
      <c r="D42" s="13">
        <f t="shared" si="2"/>
        <v>0</v>
      </c>
      <c r="E42" s="49"/>
      <c r="F42" s="105"/>
      <c r="G42" s="105"/>
      <c r="H42" s="105"/>
      <c r="I42" s="105"/>
      <c r="J42" s="19"/>
      <c r="K42" s="18">
        <f t="shared" si="3"/>
        <v>0</v>
      </c>
    </row>
    <row r="43" spans="1:11" ht="20.149999999999999" customHeight="1" x14ac:dyDescent="0.25">
      <c r="A43" s="51" t="str">
        <f>CyP!A48</f>
        <v>4.3</v>
      </c>
      <c r="B43" s="350" t="str">
        <f t="shared" si="1"/>
        <v>Ensayo de recuperación de nivel</v>
      </c>
      <c r="C43" s="351"/>
      <c r="D43" s="13">
        <f t="shared" si="2"/>
        <v>0</v>
      </c>
      <c r="E43" s="49"/>
      <c r="F43" s="105"/>
      <c r="G43" s="105"/>
      <c r="H43" s="105"/>
      <c r="I43" s="105"/>
      <c r="J43" s="19"/>
      <c r="K43" s="18">
        <f t="shared" si="3"/>
        <v>0</v>
      </c>
    </row>
    <row r="44" spans="1:11" ht="20.149999999999999" customHeight="1" x14ac:dyDescent="0.25">
      <c r="A44" s="51" t="str">
        <f>CyP!A49</f>
        <v>4.4</v>
      </c>
      <c r="B44" s="350" t="str">
        <f t="shared" si="1"/>
        <v>Bombeo adicional y extensión de las pruebas</v>
      </c>
      <c r="C44" s="351"/>
      <c r="D44" s="13">
        <f t="shared" si="2"/>
        <v>0</v>
      </c>
      <c r="E44" s="49"/>
      <c r="F44" s="105"/>
      <c r="G44" s="105"/>
      <c r="H44" s="105"/>
      <c r="I44" s="105"/>
      <c r="J44" s="19"/>
      <c r="K44" s="18">
        <f t="shared" si="3"/>
        <v>0</v>
      </c>
    </row>
    <row r="45" spans="1:11" ht="20.149999999999999" customHeight="1" x14ac:dyDescent="0.25">
      <c r="A45" s="51" t="str">
        <f>CyP!A50</f>
        <v>4.5</v>
      </c>
      <c r="B45" s="350" t="str">
        <f t="shared" ref="B45:B64" si="4">IFERROR(VLOOKUP(A45,Tabla_CyP,2,FALSE),"")</f>
        <v>Muestras de agua y análisis físico químico</v>
      </c>
      <c r="C45" s="351"/>
      <c r="D45" s="13">
        <f t="shared" ref="D45:D107" si="5">IFERROR(VLOOKUP(A45,Tabla_CyP,9,FALSE),0)</f>
        <v>0</v>
      </c>
      <c r="E45" s="49"/>
      <c r="F45" s="105"/>
      <c r="G45" s="105"/>
      <c r="H45" s="105"/>
      <c r="I45" s="105"/>
      <c r="J45" s="19"/>
      <c r="K45" s="18">
        <f t="shared" ref="K45:K108" si="6">SUM(F45:I45)</f>
        <v>0</v>
      </c>
    </row>
    <row r="46" spans="1:11" ht="20.149999999999999" customHeight="1" x14ac:dyDescent="0.25">
      <c r="A46" s="51" t="str">
        <f>CyP!A51</f>
        <v>5</v>
      </c>
      <c r="B46" s="350" t="str">
        <f t="shared" si="4"/>
        <v>OBRAS CIVILES COMPLEMENTARIAS</v>
      </c>
      <c r="C46" s="351"/>
      <c r="D46" s="13">
        <f t="shared" si="5"/>
        <v>0</v>
      </c>
      <c r="E46" s="49"/>
      <c r="F46" s="105"/>
      <c r="G46" s="105"/>
      <c r="H46" s="105"/>
      <c r="I46" s="105"/>
      <c r="J46" s="19"/>
      <c r="K46" s="18">
        <f t="shared" si="6"/>
        <v>0</v>
      </c>
    </row>
    <row r="47" spans="1:11" ht="20.149999999999999" customHeight="1" x14ac:dyDescent="0.25">
      <c r="A47" s="51" t="str">
        <f>CyP!A52</f>
        <v>5.1</v>
      </c>
      <c r="B47" s="350" t="str">
        <f t="shared" si="4"/>
        <v>Cabezal de hormigón y contrapiso</v>
      </c>
      <c r="C47" s="351"/>
      <c r="D47" s="13">
        <f t="shared" si="5"/>
        <v>0</v>
      </c>
      <c r="E47" s="49"/>
      <c r="F47" s="105"/>
      <c r="G47" s="105"/>
      <c r="H47" s="105"/>
      <c r="I47" s="105"/>
      <c r="J47" s="19"/>
      <c r="K47" s="18">
        <f t="shared" si="6"/>
        <v>0</v>
      </c>
    </row>
    <row r="48" spans="1:11" ht="20.149999999999999" customHeight="1" x14ac:dyDescent="0.25">
      <c r="A48" s="51" t="str">
        <f>CyP!A53</f>
        <v>6</v>
      </c>
      <c r="B48" s="350" t="str">
        <f t="shared" si="4"/>
        <v>GESTIONES ANTE EL DEPARTAMENTO DE HIDRÁULICA</v>
      </c>
      <c r="C48" s="351"/>
      <c r="D48" s="13">
        <f t="shared" si="5"/>
        <v>0</v>
      </c>
      <c r="E48" s="49"/>
      <c r="F48" s="105"/>
      <c r="G48" s="105"/>
      <c r="H48" s="105"/>
      <c r="I48" s="105"/>
      <c r="J48" s="19"/>
      <c r="K48" s="18">
        <f t="shared" si="6"/>
        <v>0</v>
      </c>
    </row>
    <row r="49" spans="1:11" ht="20.149999999999999" customHeight="1" x14ac:dyDescent="0.25">
      <c r="A49" s="51" t="str">
        <f>CyP!A54</f>
        <v>6.1</v>
      </c>
      <c r="B49" s="350" t="str">
        <f t="shared" si="4"/>
        <v>Presentación de la documentación ante el departamento de Hidráulica</v>
      </c>
      <c r="C49" s="351"/>
      <c r="D49" s="13">
        <f t="shared" si="5"/>
        <v>0</v>
      </c>
      <c r="E49" s="49"/>
      <c r="F49" s="105"/>
      <c r="G49" s="105"/>
      <c r="H49" s="105"/>
      <c r="I49" s="105"/>
      <c r="J49" s="19"/>
      <c r="K49" s="18">
        <f t="shared" si="6"/>
        <v>0</v>
      </c>
    </row>
    <row r="50" spans="1:11" ht="20.149999999999999" customHeight="1" x14ac:dyDescent="0.25">
      <c r="A50" s="51" t="str">
        <f>CyP!A55</f>
        <v>7</v>
      </c>
      <c r="B50" s="350" t="str">
        <f t="shared" si="4"/>
        <v>ESTRUCTURA RESISTENTE</v>
      </c>
      <c r="C50" s="351"/>
      <c r="D50" s="13">
        <f t="shared" si="5"/>
        <v>0</v>
      </c>
      <c r="E50" s="49"/>
      <c r="F50" s="105"/>
      <c r="G50" s="105"/>
      <c r="H50" s="105"/>
      <c r="I50" s="105"/>
      <c r="J50" s="19"/>
      <c r="K50" s="18">
        <f t="shared" si="6"/>
        <v>0</v>
      </c>
    </row>
    <row r="51" spans="1:11" ht="20.149999999999999" customHeight="1" x14ac:dyDescent="0.25">
      <c r="A51" s="51" t="str">
        <f>CyP!A56</f>
        <v>7.1</v>
      </c>
      <c r="B51" s="350" t="str">
        <f t="shared" si="4"/>
        <v>Estructura de Hº Aº</v>
      </c>
      <c r="C51" s="351"/>
      <c r="D51" s="13">
        <f t="shared" si="5"/>
        <v>0</v>
      </c>
      <c r="E51" s="49"/>
      <c r="F51" s="105"/>
      <c r="G51" s="105"/>
      <c r="H51" s="105"/>
      <c r="I51" s="105"/>
      <c r="J51" s="19"/>
      <c r="K51" s="18">
        <f t="shared" si="6"/>
        <v>0</v>
      </c>
    </row>
    <row r="52" spans="1:11" ht="20.149999999999999" customHeight="1" x14ac:dyDescent="0.25">
      <c r="A52" s="51" t="str">
        <f>CyP!A57</f>
        <v>7.1.1</v>
      </c>
      <c r="B52" s="350" t="str">
        <f t="shared" si="4"/>
        <v>Hormigones de limpieza y no resistentes</v>
      </c>
      <c r="C52" s="351"/>
      <c r="D52" s="13">
        <f t="shared" si="5"/>
        <v>0</v>
      </c>
      <c r="E52" s="49"/>
      <c r="F52" s="105"/>
      <c r="G52" s="105"/>
      <c r="H52" s="105"/>
      <c r="I52" s="105"/>
      <c r="J52" s="19"/>
      <c r="K52" s="18">
        <f t="shared" si="6"/>
        <v>0</v>
      </c>
    </row>
    <row r="53" spans="1:11" ht="20.149999999999999" customHeight="1" x14ac:dyDescent="0.25">
      <c r="A53" s="51" t="str">
        <f>CyP!A58</f>
        <v>7.1.3</v>
      </c>
      <c r="B53" s="350" t="str">
        <f t="shared" si="4"/>
        <v>Hormigones para sobrecimientos</v>
      </c>
      <c r="C53" s="351"/>
      <c r="D53" s="13">
        <f t="shared" si="5"/>
        <v>0</v>
      </c>
      <c r="E53" s="49"/>
      <c r="F53" s="105"/>
      <c r="G53" s="105"/>
      <c r="H53" s="105"/>
      <c r="I53" s="105"/>
      <c r="J53" s="19"/>
      <c r="K53" s="18">
        <f t="shared" si="6"/>
        <v>0</v>
      </c>
    </row>
    <row r="54" spans="1:11" ht="20.149999999999999" customHeight="1" x14ac:dyDescent="0.25">
      <c r="A54" s="51" t="str">
        <f>CyP!A59</f>
        <v>7.1.4</v>
      </c>
      <c r="B54" s="350" t="str">
        <f t="shared" si="4"/>
        <v>Hormigones para plateas, zapatas, bases y vigas de fundación</v>
      </c>
      <c r="C54" s="351"/>
      <c r="D54" s="13">
        <f t="shared" si="5"/>
        <v>0</v>
      </c>
      <c r="E54" s="49"/>
      <c r="F54" s="105"/>
      <c r="G54" s="105"/>
      <c r="H54" s="105"/>
      <c r="I54" s="105"/>
      <c r="J54" s="19"/>
      <c r="K54" s="18">
        <f t="shared" si="6"/>
        <v>0</v>
      </c>
    </row>
    <row r="55" spans="1:11" ht="20.149999999999999" customHeight="1" x14ac:dyDescent="0.25">
      <c r="A55" s="51" t="str">
        <f>CyP!A60</f>
        <v>7.1.5</v>
      </c>
      <c r="B55" s="350" t="str">
        <f t="shared" si="4"/>
        <v>Hormigones para vigas de arriostramiento</v>
      </c>
      <c r="C55" s="351"/>
      <c r="D55" s="13">
        <f t="shared" si="5"/>
        <v>0</v>
      </c>
      <c r="E55" s="49"/>
      <c r="F55" s="105"/>
      <c r="G55" s="105"/>
      <c r="H55" s="105"/>
      <c r="I55" s="105"/>
      <c r="J55" s="19"/>
      <c r="K55" s="18">
        <f t="shared" si="6"/>
        <v>0</v>
      </c>
    </row>
    <row r="56" spans="1:11" ht="20.149999999999999" customHeight="1" x14ac:dyDescent="0.25">
      <c r="A56" s="51" t="str">
        <f>CyP!A61</f>
        <v>7.1.6</v>
      </c>
      <c r="B56" s="350" t="str">
        <f t="shared" si="4"/>
        <v>Hormigones para columnas de carga</v>
      </c>
      <c r="C56" s="351"/>
      <c r="D56" s="13">
        <f t="shared" si="5"/>
        <v>0</v>
      </c>
      <c r="E56" s="49"/>
      <c r="F56" s="105"/>
      <c r="G56" s="105"/>
      <c r="H56" s="105"/>
      <c r="I56" s="105"/>
      <c r="J56" s="19"/>
      <c r="K56" s="18">
        <f t="shared" si="6"/>
        <v>0</v>
      </c>
    </row>
    <row r="57" spans="1:11" ht="20.149999999999999" customHeight="1" x14ac:dyDescent="0.25">
      <c r="A57" s="51" t="str">
        <f>CyP!A62</f>
        <v>7.1.7</v>
      </c>
      <c r="B57" s="350" t="str">
        <f t="shared" si="4"/>
        <v>Hormigones para columnas de encadenado</v>
      </c>
      <c r="C57" s="351"/>
      <c r="D57" s="13">
        <f t="shared" si="5"/>
        <v>0</v>
      </c>
      <c r="E57" s="49"/>
      <c r="F57" s="105"/>
      <c r="G57" s="105"/>
      <c r="H57" s="105"/>
      <c r="I57" s="105"/>
      <c r="J57" s="19"/>
      <c r="K57" s="18">
        <f t="shared" si="6"/>
        <v>0</v>
      </c>
    </row>
    <row r="58" spans="1:11" ht="20.149999999999999" customHeight="1" x14ac:dyDescent="0.25">
      <c r="A58" s="51" t="str">
        <f>CyP!A63</f>
        <v>7.1.8</v>
      </c>
      <c r="B58" s="350" t="str">
        <f t="shared" si="4"/>
        <v>Hormigones para vigas  de carga</v>
      </c>
      <c r="C58" s="351"/>
      <c r="D58" s="13">
        <f t="shared" si="5"/>
        <v>0</v>
      </c>
      <c r="E58" s="49"/>
      <c r="F58" s="105"/>
      <c r="G58" s="105"/>
      <c r="H58" s="105"/>
      <c r="I58" s="105"/>
      <c r="J58" s="19"/>
      <c r="K58" s="18">
        <f t="shared" si="6"/>
        <v>0</v>
      </c>
    </row>
    <row r="59" spans="1:11" ht="20.149999999999999" customHeight="1" x14ac:dyDescent="0.25">
      <c r="A59" s="51" t="str">
        <f>CyP!A64</f>
        <v>7.1.9</v>
      </c>
      <c r="B59" s="350" t="str">
        <f t="shared" si="4"/>
        <v>Hormigones para vigas de encadenado</v>
      </c>
      <c r="C59" s="351"/>
      <c r="D59" s="13">
        <f t="shared" si="5"/>
        <v>0</v>
      </c>
      <c r="E59" s="49"/>
      <c r="F59" s="105"/>
      <c r="G59" s="105"/>
      <c r="H59" s="105"/>
      <c r="I59" s="105"/>
      <c r="J59" s="19"/>
      <c r="K59" s="18">
        <f t="shared" si="6"/>
        <v>0</v>
      </c>
    </row>
    <row r="60" spans="1:11" ht="20.149999999999999" customHeight="1" x14ac:dyDescent="0.25">
      <c r="A60" s="51" t="str">
        <f>CyP!A65</f>
        <v>7.2</v>
      </c>
      <c r="B60" s="350" t="str">
        <f t="shared" si="4"/>
        <v>Estructuras  metálicas</v>
      </c>
      <c r="C60" s="351"/>
      <c r="D60" s="13">
        <f t="shared" si="5"/>
        <v>0</v>
      </c>
      <c r="E60" s="49"/>
      <c r="F60" s="105"/>
      <c r="G60" s="105"/>
      <c r="H60" s="105"/>
      <c r="I60" s="105"/>
      <c r="J60" s="19"/>
      <c r="K60" s="18">
        <f t="shared" si="6"/>
        <v>0</v>
      </c>
    </row>
    <row r="61" spans="1:11" ht="20.149999999999999" customHeight="1" x14ac:dyDescent="0.25">
      <c r="A61" s="51" t="str">
        <f>CyP!A66</f>
        <v>7.2.1</v>
      </c>
      <c r="B61" s="350" t="str">
        <f t="shared" si="4"/>
        <v>Vigas, correas, y cerramiento</v>
      </c>
      <c r="C61" s="351"/>
      <c r="D61" s="13">
        <f t="shared" si="5"/>
        <v>0</v>
      </c>
      <c r="E61" s="49"/>
      <c r="F61" s="105"/>
      <c r="G61" s="105"/>
      <c r="H61" s="105"/>
      <c r="I61" s="105"/>
      <c r="J61" s="19"/>
      <c r="K61" s="18">
        <f t="shared" si="6"/>
        <v>0</v>
      </c>
    </row>
    <row r="62" spans="1:11" ht="20.149999999999999" customHeight="1" x14ac:dyDescent="0.25">
      <c r="A62" s="51" t="str">
        <f>CyP!A67</f>
        <v>8</v>
      </c>
      <c r="B62" s="350" t="str">
        <f t="shared" si="4"/>
        <v xml:space="preserve"> ALBAÑILERÍA</v>
      </c>
      <c r="C62" s="351"/>
      <c r="D62" s="13">
        <f t="shared" si="5"/>
        <v>0</v>
      </c>
      <c r="E62" s="49"/>
      <c r="F62" s="105"/>
      <c r="G62" s="105"/>
      <c r="H62" s="105"/>
      <c r="I62" s="105"/>
      <c r="J62" s="19"/>
      <c r="K62" s="18">
        <f t="shared" si="6"/>
        <v>0</v>
      </c>
    </row>
    <row r="63" spans="1:11" ht="20.149999999999999" customHeight="1" x14ac:dyDescent="0.25">
      <c r="A63" s="51" t="str">
        <f>CyP!A68</f>
        <v>8.1</v>
      </c>
      <c r="B63" s="350" t="str">
        <f t="shared" si="4"/>
        <v>Muros</v>
      </c>
      <c r="C63" s="351"/>
      <c r="D63" s="13">
        <f t="shared" si="5"/>
        <v>0</v>
      </c>
      <c r="E63" s="49"/>
      <c r="F63" s="105"/>
      <c r="G63" s="105"/>
      <c r="H63" s="105"/>
      <c r="I63" s="105"/>
      <c r="J63" s="19"/>
      <c r="K63" s="18">
        <f t="shared" si="6"/>
        <v>0</v>
      </c>
    </row>
    <row r="64" spans="1:11" ht="20.149999999999999" customHeight="1" x14ac:dyDescent="0.25">
      <c r="A64" s="51" t="str">
        <f>CyP!A69</f>
        <v>8.1.1</v>
      </c>
      <c r="B64" s="350" t="str">
        <f t="shared" si="4"/>
        <v>Mamposterías  de 0,20 m</v>
      </c>
      <c r="C64" s="351"/>
      <c r="D64" s="13">
        <f t="shared" si="5"/>
        <v>0</v>
      </c>
      <c r="E64" s="49"/>
      <c r="F64" s="105"/>
      <c r="G64" s="105"/>
      <c r="H64" s="105"/>
      <c r="I64" s="105"/>
      <c r="J64" s="19"/>
      <c r="K64" s="18">
        <f t="shared" si="6"/>
        <v>0</v>
      </c>
    </row>
    <row r="65" spans="1:11" ht="20.149999999999999" customHeight="1" x14ac:dyDescent="0.25">
      <c r="A65" s="51" t="str">
        <f>CyP!A70</f>
        <v>8.2</v>
      </c>
      <c r="B65" s="350" t="str">
        <f t="shared" ref="B65:B79" si="7">IFERROR(VLOOKUP(A65,Tabla_CyP,2,FALSE),"")</f>
        <v>Aislaciones</v>
      </c>
      <c r="C65" s="351"/>
      <c r="D65" s="13">
        <f t="shared" si="5"/>
        <v>0</v>
      </c>
      <c r="E65" s="49"/>
      <c r="F65" s="105"/>
      <c r="G65" s="105"/>
      <c r="H65" s="105"/>
      <c r="I65" s="105"/>
      <c r="J65" s="19"/>
      <c r="K65" s="18"/>
    </row>
    <row r="66" spans="1:11" ht="20.149999999999999" customHeight="1" x14ac:dyDescent="0.25">
      <c r="A66" s="51" t="str">
        <f>CyP!A71</f>
        <v>8.2.1</v>
      </c>
      <c r="B66" s="350" t="str">
        <f t="shared" si="7"/>
        <v>Capa Aisladora Horizontal y Vertical</v>
      </c>
      <c r="C66" s="351"/>
      <c r="D66" s="13">
        <f t="shared" si="5"/>
        <v>0</v>
      </c>
      <c r="E66" s="49"/>
      <c r="F66" s="105"/>
      <c r="G66" s="105"/>
      <c r="H66" s="105"/>
      <c r="I66" s="105"/>
      <c r="J66" s="19"/>
      <c r="K66" s="18"/>
    </row>
    <row r="67" spans="1:11" ht="20.149999999999999" customHeight="1" x14ac:dyDescent="0.25">
      <c r="A67" s="51" t="str">
        <f>CyP!A72</f>
        <v>8.3</v>
      </c>
      <c r="B67" s="350" t="str">
        <f t="shared" si="7"/>
        <v>Revoques</v>
      </c>
      <c r="C67" s="351"/>
      <c r="D67" s="13">
        <f t="shared" si="5"/>
        <v>0</v>
      </c>
      <c r="E67" s="49"/>
      <c r="F67" s="105"/>
      <c r="G67" s="105"/>
      <c r="H67" s="105"/>
      <c r="I67" s="105"/>
      <c r="J67" s="19"/>
      <c r="K67" s="18"/>
    </row>
    <row r="68" spans="1:11" ht="20.149999999999999" customHeight="1" x14ac:dyDescent="0.25">
      <c r="A68" s="51" t="str">
        <f>CyP!A73</f>
        <v>8.3.1</v>
      </c>
      <c r="B68" s="350" t="str">
        <f t="shared" si="7"/>
        <v>Jaharro a la cal  interior y exterior</v>
      </c>
      <c r="C68" s="351"/>
      <c r="D68" s="13">
        <f t="shared" si="5"/>
        <v>0</v>
      </c>
      <c r="E68" s="49"/>
      <c r="F68" s="105"/>
      <c r="G68" s="105"/>
      <c r="H68" s="105"/>
      <c r="I68" s="105"/>
      <c r="J68" s="19"/>
      <c r="K68" s="18"/>
    </row>
    <row r="69" spans="1:11" ht="20.149999999999999" customHeight="1" x14ac:dyDescent="0.25">
      <c r="A69" s="51" t="str">
        <f>CyP!A74</f>
        <v>8.3.2</v>
      </c>
      <c r="B69" s="350" t="str">
        <f t="shared" si="7"/>
        <v>Revoque  impermeable</v>
      </c>
      <c r="C69" s="351"/>
      <c r="D69" s="13">
        <f t="shared" si="5"/>
        <v>0</v>
      </c>
      <c r="E69" s="49"/>
      <c r="F69" s="105"/>
      <c r="G69" s="105"/>
      <c r="H69" s="105"/>
      <c r="I69" s="105"/>
      <c r="J69" s="19"/>
      <c r="K69" s="18"/>
    </row>
    <row r="70" spans="1:11" ht="20.149999999999999" customHeight="1" x14ac:dyDescent="0.25">
      <c r="A70" s="51" t="str">
        <f>CyP!A75</f>
        <v>8.3.3</v>
      </c>
      <c r="B70" s="350" t="str">
        <f t="shared" si="7"/>
        <v>Enlucidos</v>
      </c>
      <c r="C70" s="351"/>
      <c r="D70" s="13">
        <f t="shared" si="5"/>
        <v>0</v>
      </c>
      <c r="E70" s="49"/>
      <c r="F70" s="105"/>
      <c r="G70" s="105"/>
      <c r="H70" s="105"/>
      <c r="I70" s="105"/>
      <c r="J70" s="19"/>
      <c r="K70" s="18"/>
    </row>
    <row r="71" spans="1:11" ht="20.149999999999999" customHeight="1" x14ac:dyDescent="0.25">
      <c r="A71" s="51" t="str">
        <f>CyP!A76</f>
        <v>8.4</v>
      </c>
      <c r="B71" s="350" t="str">
        <f t="shared" si="7"/>
        <v>Contrapisos</v>
      </c>
      <c r="C71" s="351"/>
      <c r="D71" s="13">
        <f t="shared" si="5"/>
        <v>0</v>
      </c>
      <c r="E71" s="49"/>
      <c r="F71" s="105"/>
      <c r="G71" s="105"/>
      <c r="H71" s="105"/>
      <c r="I71" s="105"/>
      <c r="J71" s="19"/>
      <c r="K71" s="18"/>
    </row>
    <row r="72" spans="1:11" ht="20.149999999999999" customHeight="1" x14ac:dyDescent="0.25">
      <c r="A72" s="51" t="str">
        <f>CyP!A77</f>
        <v>8.4.1</v>
      </c>
      <c r="B72" s="350" t="str">
        <f t="shared" si="7"/>
        <v>De hormigón armado</v>
      </c>
      <c r="C72" s="351"/>
      <c r="D72" s="13">
        <f t="shared" si="5"/>
        <v>0</v>
      </c>
      <c r="E72" s="49"/>
      <c r="F72" s="105"/>
      <c r="G72" s="105"/>
      <c r="H72" s="105"/>
      <c r="I72" s="105"/>
      <c r="J72" s="19"/>
      <c r="K72" s="18"/>
    </row>
    <row r="73" spans="1:11" ht="20.149999999999999" customHeight="1" x14ac:dyDescent="0.25">
      <c r="A73" s="51" t="str">
        <f>CyP!A78</f>
        <v>8.5</v>
      </c>
      <c r="B73" s="350" t="str">
        <f t="shared" si="7"/>
        <v>Antepechos</v>
      </c>
      <c r="C73" s="351"/>
      <c r="D73" s="13">
        <f t="shared" si="5"/>
        <v>0</v>
      </c>
      <c r="E73" s="49"/>
      <c r="F73" s="105"/>
      <c r="G73" s="105"/>
      <c r="H73" s="105"/>
      <c r="I73" s="105"/>
      <c r="J73" s="19"/>
      <c r="K73" s="18"/>
    </row>
    <row r="74" spans="1:11" ht="20.149999999999999" customHeight="1" x14ac:dyDescent="0.25">
      <c r="A74" s="51" t="str">
        <f>CyP!A79</f>
        <v>8.5.1</v>
      </c>
      <c r="B74" s="350" t="str">
        <f t="shared" si="7"/>
        <v>De hormigón</v>
      </c>
      <c r="C74" s="351"/>
      <c r="D74" s="13">
        <f t="shared" si="5"/>
        <v>0</v>
      </c>
      <c r="E74" s="49"/>
      <c r="F74" s="105"/>
      <c r="G74" s="105"/>
      <c r="H74" s="105"/>
      <c r="I74" s="105"/>
      <c r="J74" s="19"/>
      <c r="K74" s="18"/>
    </row>
    <row r="75" spans="1:11" ht="20.149999999999999" customHeight="1" x14ac:dyDescent="0.25">
      <c r="A75" s="51" t="str">
        <f>CyP!A80</f>
        <v>9</v>
      </c>
      <c r="B75" s="350" t="str">
        <f t="shared" si="7"/>
        <v xml:space="preserve"> PISOS Y ZÓCALOS</v>
      </c>
      <c r="C75" s="351"/>
      <c r="D75" s="13">
        <f t="shared" si="5"/>
        <v>0</v>
      </c>
      <c r="E75" s="49"/>
      <c r="F75" s="105"/>
      <c r="G75" s="105"/>
      <c r="H75" s="105"/>
      <c r="I75" s="105"/>
      <c r="J75" s="19"/>
      <c r="K75" s="18"/>
    </row>
    <row r="76" spans="1:11" ht="20.149999999999999" customHeight="1" x14ac:dyDescent="0.25">
      <c r="A76" s="51" t="str">
        <f>CyP!A81</f>
        <v>9.1</v>
      </c>
      <c r="B76" s="350" t="str">
        <f t="shared" si="7"/>
        <v>Pisos Interiores</v>
      </c>
      <c r="C76" s="351"/>
      <c r="D76" s="13">
        <f t="shared" si="5"/>
        <v>0</v>
      </c>
      <c r="E76" s="49"/>
      <c r="F76" s="105"/>
      <c r="G76" s="105"/>
      <c r="H76" s="105"/>
      <c r="I76" s="105"/>
      <c r="J76" s="19"/>
      <c r="K76" s="18"/>
    </row>
    <row r="77" spans="1:11" ht="20.149999999999999" customHeight="1" x14ac:dyDescent="0.25">
      <c r="A77" s="51" t="str">
        <f>CyP!A82</f>
        <v>9.1.1</v>
      </c>
      <c r="B77" s="350" t="str">
        <f t="shared" si="7"/>
        <v>De hormigón armado llaneado tipo industrial c/ endurecedor y color</v>
      </c>
      <c r="C77" s="351"/>
      <c r="D77" s="13">
        <f t="shared" si="5"/>
        <v>0</v>
      </c>
      <c r="E77" s="49"/>
      <c r="F77" s="105"/>
      <c r="G77" s="105"/>
      <c r="H77" s="105"/>
      <c r="I77" s="105"/>
      <c r="J77" s="19"/>
      <c r="K77" s="18"/>
    </row>
    <row r="78" spans="1:11" ht="20.149999999999999" customHeight="1" x14ac:dyDescent="0.25">
      <c r="A78" s="51" t="str">
        <f>CyP!A83</f>
        <v>9.2</v>
      </c>
      <c r="B78" s="350" t="str">
        <f t="shared" si="7"/>
        <v>Pisos Exteriores</v>
      </c>
      <c r="C78" s="351"/>
      <c r="D78" s="13">
        <f t="shared" si="5"/>
        <v>0</v>
      </c>
      <c r="E78" s="49"/>
      <c r="F78" s="105"/>
      <c r="G78" s="105"/>
      <c r="H78" s="105"/>
      <c r="I78" s="105"/>
      <c r="J78" s="19"/>
      <c r="K78" s="18"/>
    </row>
    <row r="79" spans="1:11" ht="20.149999999999999" customHeight="1" x14ac:dyDescent="0.25">
      <c r="A79" s="51" t="str">
        <f>CyP!A84</f>
        <v>9.2.1</v>
      </c>
      <c r="B79" s="350" t="str">
        <f t="shared" si="7"/>
        <v>De Hormigon Fratazado</v>
      </c>
      <c r="C79" s="351"/>
      <c r="D79" s="13">
        <f t="shared" si="5"/>
        <v>0</v>
      </c>
      <c r="E79" s="49"/>
      <c r="F79" s="105"/>
      <c r="G79" s="105"/>
      <c r="H79" s="105"/>
      <c r="I79" s="105"/>
      <c r="J79" s="19"/>
      <c r="K79" s="18"/>
    </row>
    <row r="80" spans="1:11" ht="20.149999999999999" customHeight="1" x14ac:dyDescent="0.25">
      <c r="A80" s="51" t="str">
        <f>CyP!A85</f>
        <v>9.2.2</v>
      </c>
      <c r="B80" s="350" t="str">
        <f t="shared" ref="B80:B107" si="8">IFERROR(VLOOKUP(A80,Tabla_CyP,2,FALSE),"")</f>
        <v>Zocalo exterior rehundido</v>
      </c>
      <c r="C80" s="351"/>
      <c r="D80" s="13">
        <f t="shared" si="5"/>
        <v>0</v>
      </c>
      <c r="E80" s="49"/>
      <c r="F80" s="105"/>
      <c r="G80" s="105"/>
      <c r="H80" s="105"/>
      <c r="I80" s="105"/>
      <c r="J80" s="19"/>
      <c r="K80" s="18"/>
    </row>
    <row r="81" spans="1:11" ht="20.149999999999999" customHeight="1" x14ac:dyDescent="0.25">
      <c r="A81" s="51" t="str">
        <f>CyP!A86</f>
        <v>10</v>
      </c>
      <c r="B81" s="350" t="str">
        <f t="shared" si="8"/>
        <v xml:space="preserve"> CUBIERTAS Y TECHOS</v>
      </c>
      <c r="C81" s="351"/>
      <c r="D81" s="13">
        <f t="shared" si="5"/>
        <v>0</v>
      </c>
      <c r="E81" s="49"/>
      <c r="F81" s="105"/>
      <c r="G81" s="105"/>
      <c r="H81" s="105"/>
      <c r="I81" s="105"/>
      <c r="J81" s="19"/>
      <c r="K81" s="18"/>
    </row>
    <row r="82" spans="1:11" ht="20.149999999999999" customHeight="1" x14ac:dyDescent="0.25">
      <c r="A82" s="51" t="str">
        <f>CyP!A87</f>
        <v>10.1</v>
      </c>
      <c r="B82" s="350" t="str">
        <f t="shared" si="8"/>
        <v>Cubiertas metálicas (incluída aislaciones)</v>
      </c>
      <c r="C82" s="351"/>
      <c r="D82" s="13">
        <f t="shared" si="5"/>
        <v>0</v>
      </c>
      <c r="E82" s="49"/>
      <c r="F82" s="105"/>
      <c r="G82" s="105"/>
      <c r="H82" s="105"/>
      <c r="I82" s="105"/>
      <c r="J82" s="19"/>
      <c r="K82" s="18"/>
    </row>
    <row r="83" spans="1:11" ht="20.149999999999999" customHeight="1" x14ac:dyDescent="0.25">
      <c r="A83" s="51" t="str">
        <f>CyP!A88</f>
        <v>11</v>
      </c>
      <c r="B83" s="350" t="str">
        <f t="shared" si="8"/>
        <v xml:space="preserve"> CARPINTERÍAS</v>
      </c>
      <c r="C83" s="351"/>
      <c r="D83" s="13">
        <f t="shared" si="5"/>
        <v>0</v>
      </c>
      <c r="E83" s="49"/>
      <c r="F83" s="105"/>
      <c r="G83" s="105"/>
      <c r="H83" s="105"/>
      <c r="I83" s="105"/>
      <c r="J83" s="19"/>
      <c r="K83" s="18"/>
    </row>
    <row r="84" spans="1:11" ht="20.149999999999999" customHeight="1" x14ac:dyDescent="0.25">
      <c r="A84" s="51" t="str">
        <f>CyP!A89</f>
        <v>11.1</v>
      </c>
      <c r="B84" s="350" t="str">
        <f t="shared" si="8"/>
        <v>Carpinteria metalica</v>
      </c>
      <c r="C84" s="351"/>
      <c r="D84" s="13">
        <f t="shared" si="5"/>
        <v>0</v>
      </c>
      <c r="E84" s="49"/>
      <c r="F84" s="105"/>
      <c r="G84" s="105"/>
      <c r="H84" s="105"/>
      <c r="I84" s="105"/>
      <c r="J84" s="19"/>
      <c r="K84" s="18"/>
    </row>
    <row r="85" spans="1:11" ht="20.149999999999999" customHeight="1" x14ac:dyDescent="0.25">
      <c r="A85" s="51" t="str">
        <f>CyP!A90</f>
        <v>11.1.1</v>
      </c>
      <c r="B85" s="350" t="str">
        <f t="shared" si="8"/>
        <v>Chapa Doblada y herrería</v>
      </c>
      <c r="C85" s="351"/>
      <c r="D85" s="13">
        <f t="shared" si="5"/>
        <v>0</v>
      </c>
      <c r="E85" s="49"/>
      <c r="F85" s="105"/>
      <c r="G85" s="105"/>
      <c r="H85" s="105"/>
      <c r="I85" s="105"/>
      <c r="J85" s="19"/>
      <c r="K85" s="18"/>
    </row>
    <row r="86" spans="1:11" ht="20.149999999999999" customHeight="1" x14ac:dyDescent="0.25">
      <c r="A86" s="51" t="str">
        <f>CyP!A91</f>
        <v>12</v>
      </c>
      <c r="B86" s="350" t="str">
        <f t="shared" si="8"/>
        <v xml:space="preserve"> INSTALACIÓN ELÉCTRICA</v>
      </c>
      <c r="C86" s="351"/>
      <c r="D86" s="13">
        <f t="shared" si="5"/>
        <v>0</v>
      </c>
      <c r="E86" s="49"/>
      <c r="F86" s="105"/>
      <c r="G86" s="105"/>
      <c r="H86" s="105"/>
      <c r="I86" s="105"/>
      <c r="J86" s="19"/>
      <c r="K86" s="18"/>
    </row>
    <row r="87" spans="1:11" ht="20.149999999999999" customHeight="1" x14ac:dyDescent="0.25">
      <c r="A87" s="51" t="str">
        <f>CyP!A92</f>
        <v>12.1</v>
      </c>
      <c r="B87" s="350" t="str">
        <f t="shared" si="8"/>
        <v>Fuerza motriz</v>
      </c>
      <c r="C87" s="351"/>
      <c r="D87" s="13">
        <f t="shared" si="5"/>
        <v>0</v>
      </c>
      <c r="E87" s="49"/>
      <c r="F87" s="105"/>
      <c r="G87" s="105"/>
      <c r="H87" s="105"/>
      <c r="I87" s="105"/>
      <c r="J87" s="19"/>
      <c r="K87" s="18"/>
    </row>
    <row r="88" spans="1:11" ht="20.149999999999999" customHeight="1" x14ac:dyDescent="0.25">
      <c r="A88" s="51" t="str">
        <f>CyP!A93</f>
        <v>12.2</v>
      </c>
      <c r="B88" s="350" t="str">
        <f t="shared" si="8"/>
        <v>Media tensión</v>
      </c>
      <c r="C88" s="351"/>
      <c r="D88" s="13">
        <f t="shared" si="5"/>
        <v>0</v>
      </c>
      <c r="E88" s="49"/>
      <c r="F88" s="105"/>
      <c r="G88" s="105"/>
      <c r="H88" s="105"/>
      <c r="I88" s="105"/>
      <c r="J88" s="19"/>
      <c r="K88" s="18"/>
    </row>
    <row r="89" spans="1:11" ht="20.149999999999999" customHeight="1" x14ac:dyDescent="0.25">
      <c r="A89" s="51" t="str">
        <f>CyP!A94</f>
        <v>12.3</v>
      </c>
      <c r="B89" s="350" t="str">
        <f t="shared" si="8"/>
        <v>Artefactos</v>
      </c>
      <c r="C89" s="351"/>
      <c r="D89" s="13">
        <f t="shared" si="5"/>
        <v>0</v>
      </c>
      <c r="E89" s="49"/>
      <c r="F89" s="105"/>
      <c r="G89" s="105"/>
      <c r="H89" s="105"/>
      <c r="I89" s="105"/>
      <c r="J89" s="19"/>
      <c r="K89" s="18"/>
    </row>
    <row r="90" spans="1:11" ht="20.149999999999999" customHeight="1" x14ac:dyDescent="0.25">
      <c r="A90" s="51" t="str">
        <f>CyP!A95</f>
        <v>12.3.1</v>
      </c>
      <c r="B90" s="350" t="str">
        <f t="shared" si="8"/>
        <v>Artefactos de Iluminación</v>
      </c>
      <c r="C90" s="351"/>
      <c r="D90" s="13">
        <f t="shared" si="5"/>
        <v>0</v>
      </c>
      <c r="E90" s="49"/>
      <c r="F90" s="105"/>
      <c r="G90" s="105"/>
      <c r="H90" s="105"/>
      <c r="I90" s="105"/>
      <c r="J90" s="19"/>
      <c r="K90" s="18"/>
    </row>
    <row r="91" spans="1:11" ht="20.149999999999999" customHeight="1" x14ac:dyDescent="0.25">
      <c r="A91" s="51" t="str">
        <f>CyP!A96</f>
        <v>12.3.2</v>
      </c>
      <c r="B91" s="350" t="str">
        <f t="shared" si="8"/>
        <v>Luminarias</v>
      </c>
      <c r="C91" s="351"/>
      <c r="D91" s="13">
        <f t="shared" si="5"/>
        <v>0</v>
      </c>
      <c r="E91" s="49"/>
      <c r="F91" s="105"/>
      <c r="G91" s="105"/>
      <c r="H91" s="105"/>
      <c r="I91" s="105"/>
      <c r="J91" s="19"/>
      <c r="K91" s="18"/>
    </row>
    <row r="92" spans="1:11" ht="20.149999999999999" customHeight="1" x14ac:dyDescent="0.25">
      <c r="A92" s="51" t="str">
        <f>CyP!A97</f>
        <v>12.3.3</v>
      </c>
      <c r="B92" s="350" t="str">
        <f t="shared" si="8"/>
        <v>Iluminación de Emergencia</v>
      </c>
      <c r="C92" s="351"/>
      <c r="D92" s="13">
        <f t="shared" si="5"/>
        <v>0</v>
      </c>
      <c r="E92" s="49"/>
      <c r="F92" s="105"/>
      <c r="G92" s="105"/>
      <c r="H92" s="105"/>
      <c r="I92" s="105"/>
      <c r="J92" s="19"/>
      <c r="K92" s="18"/>
    </row>
    <row r="93" spans="1:11" ht="20.149999999999999" customHeight="1" x14ac:dyDescent="0.25">
      <c r="A93" s="51" t="str">
        <f>CyP!A98</f>
        <v>13</v>
      </c>
      <c r="B93" s="350" t="str">
        <f t="shared" si="8"/>
        <v xml:space="preserve"> INSTALACIÓN DE SEGURIDAD</v>
      </c>
      <c r="C93" s="351"/>
      <c r="D93" s="13">
        <f t="shared" si="5"/>
        <v>0</v>
      </c>
      <c r="E93" s="49"/>
      <c r="F93" s="105"/>
      <c r="G93" s="105"/>
      <c r="H93" s="105"/>
      <c r="I93" s="105"/>
      <c r="J93" s="19"/>
      <c r="K93" s="18"/>
    </row>
    <row r="94" spans="1:11" ht="20.149999999999999" customHeight="1" x14ac:dyDescent="0.25">
      <c r="A94" s="51" t="str">
        <f>CyP!A99</f>
        <v>13.1</v>
      </c>
      <c r="B94" s="350" t="str">
        <f t="shared" si="8"/>
        <v>Contra Incendio</v>
      </c>
      <c r="C94" s="351"/>
      <c r="D94" s="13">
        <f t="shared" si="5"/>
        <v>0</v>
      </c>
      <c r="E94" s="49"/>
      <c r="F94" s="105"/>
      <c r="G94" s="105"/>
      <c r="H94" s="105"/>
      <c r="I94" s="105"/>
      <c r="J94" s="19"/>
      <c r="K94" s="18"/>
    </row>
    <row r="95" spans="1:11" ht="20.149999999999999" customHeight="1" x14ac:dyDescent="0.25">
      <c r="A95" s="51" t="str">
        <f>CyP!A100</f>
        <v>13.1.1</v>
      </c>
      <c r="B95" s="350" t="str">
        <f t="shared" si="8"/>
        <v>Matafuegos, carteles de señalización</v>
      </c>
      <c r="C95" s="351"/>
      <c r="D95" s="13">
        <f t="shared" si="5"/>
        <v>0</v>
      </c>
      <c r="E95" s="49"/>
      <c r="F95" s="105"/>
      <c r="G95" s="105"/>
      <c r="H95" s="105"/>
      <c r="I95" s="105"/>
      <c r="J95" s="19"/>
      <c r="K95" s="18"/>
    </row>
    <row r="96" spans="1:11" ht="20.149999999999999" customHeight="1" x14ac:dyDescent="0.25">
      <c r="A96" s="51" t="str">
        <f>CyP!A101</f>
        <v>14</v>
      </c>
      <c r="B96" s="350" t="str">
        <f t="shared" si="8"/>
        <v xml:space="preserve"> PINTURAS</v>
      </c>
      <c r="C96" s="351"/>
      <c r="D96" s="13">
        <f t="shared" si="5"/>
        <v>0</v>
      </c>
      <c r="E96" s="49"/>
      <c r="F96" s="105"/>
      <c r="G96" s="105"/>
      <c r="H96" s="105"/>
      <c r="I96" s="105"/>
      <c r="J96" s="19"/>
      <c r="K96" s="18"/>
    </row>
    <row r="97" spans="1:11" ht="20.149999999999999" customHeight="1" x14ac:dyDescent="0.25">
      <c r="A97" s="51" t="str">
        <f>CyP!A102</f>
        <v>14.1</v>
      </c>
      <c r="B97" s="350" t="str">
        <f t="shared" si="8"/>
        <v>Pintura al látex en muros interiores</v>
      </c>
      <c r="C97" s="351"/>
      <c r="D97" s="13">
        <f t="shared" si="5"/>
        <v>0</v>
      </c>
      <c r="E97" s="49"/>
      <c r="F97" s="105"/>
      <c r="G97" s="105"/>
      <c r="H97" s="105"/>
      <c r="I97" s="105"/>
      <c r="J97" s="19"/>
      <c r="K97" s="18"/>
    </row>
    <row r="98" spans="1:11" ht="20.149999999999999" customHeight="1" x14ac:dyDescent="0.25">
      <c r="A98" s="51" t="str">
        <f>CyP!A103</f>
        <v>14.2</v>
      </c>
      <c r="B98" s="350" t="str">
        <f t="shared" si="8"/>
        <v>Pintura esmalte sintético en carpintería</v>
      </c>
      <c r="C98" s="351"/>
      <c r="D98" s="13">
        <f t="shared" si="5"/>
        <v>0</v>
      </c>
      <c r="E98" s="49"/>
      <c r="F98" s="105"/>
      <c r="G98" s="105"/>
      <c r="H98" s="105"/>
      <c r="I98" s="105"/>
      <c r="J98" s="19"/>
      <c r="K98" s="18"/>
    </row>
    <row r="99" spans="1:11" ht="20.149999999999999" customHeight="1" x14ac:dyDescent="0.25">
      <c r="A99" s="51" t="str">
        <f>CyP!A104</f>
        <v>14.2.1</v>
      </c>
      <c r="B99" s="350" t="str">
        <f t="shared" si="8"/>
        <v>Sobre Carpintería Metálica y Herrería</v>
      </c>
      <c r="C99" s="351"/>
      <c r="D99" s="13">
        <f t="shared" si="5"/>
        <v>0</v>
      </c>
      <c r="E99" s="49"/>
      <c r="F99" s="105"/>
      <c r="G99" s="105"/>
      <c r="H99" s="105"/>
      <c r="I99" s="105"/>
      <c r="J99" s="19"/>
      <c r="K99" s="18"/>
    </row>
    <row r="100" spans="1:11" ht="20.149999999999999" customHeight="1" x14ac:dyDescent="0.25">
      <c r="A100" s="51" t="str">
        <f>CyP!A105</f>
        <v>14.2.2</v>
      </c>
      <c r="B100" s="350" t="str">
        <f t="shared" si="8"/>
        <v>Pintura Antióxido</v>
      </c>
      <c r="C100" s="351"/>
      <c r="D100" s="13">
        <f t="shared" si="5"/>
        <v>0</v>
      </c>
      <c r="E100" s="49"/>
      <c r="F100" s="105"/>
      <c r="G100" s="105"/>
      <c r="H100" s="105"/>
      <c r="I100" s="105"/>
      <c r="J100" s="19"/>
      <c r="K100" s="18"/>
    </row>
    <row r="101" spans="1:11" ht="20.149999999999999" customHeight="1" x14ac:dyDescent="0.25">
      <c r="A101" s="51" t="str">
        <f>CyP!A106</f>
        <v>15</v>
      </c>
      <c r="B101" s="350" t="str">
        <f t="shared" si="8"/>
        <v xml:space="preserve"> SEÑALETICA</v>
      </c>
      <c r="C101" s="351"/>
      <c r="D101" s="13">
        <f t="shared" si="5"/>
        <v>0</v>
      </c>
      <c r="E101" s="49"/>
      <c r="F101" s="105"/>
      <c r="G101" s="105"/>
      <c r="H101" s="105"/>
      <c r="I101" s="105"/>
      <c r="J101" s="19"/>
      <c r="K101" s="18"/>
    </row>
    <row r="102" spans="1:11" ht="20.149999999999999" customHeight="1" x14ac:dyDescent="0.25">
      <c r="A102" s="51" t="str">
        <f>CyP!A107</f>
        <v>15.1</v>
      </c>
      <c r="B102" s="350" t="str">
        <f t="shared" si="8"/>
        <v>Señalización</v>
      </c>
      <c r="C102" s="351"/>
      <c r="D102" s="13">
        <f t="shared" si="5"/>
        <v>0</v>
      </c>
      <c r="E102" s="49"/>
      <c r="F102" s="105"/>
      <c r="G102" s="105"/>
      <c r="H102" s="105"/>
      <c r="I102" s="105"/>
      <c r="J102" s="19"/>
      <c r="K102" s="18"/>
    </row>
    <row r="103" spans="1:11" ht="20.149999999999999" customHeight="1" x14ac:dyDescent="0.25">
      <c r="A103" s="51" t="str">
        <f>CyP!A108</f>
        <v>16</v>
      </c>
      <c r="B103" s="350" t="str">
        <f t="shared" si="8"/>
        <v>DOCUMENTACION FINAL DE LA OBRA</v>
      </c>
      <c r="C103" s="351"/>
      <c r="D103" s="13">
        <f t="shared" si="5"/>
        <v>0</v>
      </c>
      <c r="E103" s="49"/>
      <c r="F103" s="105"/>
      <c r="G103" s="105"/>
      <c r="H103" s="105"/>
      <c r="I103" s="105"/>
      <c r="J103" s="19"/>
      <c r="K103" s="18"/>
    </row>
    <row r="104" spans="1:11" ht="20.149999999999999" customHeight="1" x14ac:dyDescent="0.25">
      <c r="A104" s="51" t="str">
        <f>CyP!A109</f>
        <v>16.1</v>
      </c>
      <c r="B104" s="350" t="str">
        <f t="shared" si="8"/>
        <v>Documentación a presentar</v>
      </c>
      <c r="C104" s="351"/>
      <c r="D104" s="13">
        <f t="shared" si="5"/>
        <v>0</v>
      </c>
      <c r="E104" s="49"/>
      <c r="F104" s="105"/>
      <c r="G104" s="105"/>
      <c r="H104" s="105"/>
      <c r="I104" s="105"/>
      <c r="J104" s="19"/>
      <c r="K104" s="18"/>
    </row>
    <row r="105" spans="1:11" ht="20.149999999999999" customHeight="1" x14ac:dyDescent="0.25">
      <c r="A105" s="51" t="str">
        <f>CyP!A110</f>
        <v>17</v>
      </c>
      <c r="B105" s="350" t="str">
        <f t="shared" si="8"/>
        <v xml:space="preserve"> LIMPIEZA DE OBRA</v>
      </c>
      <c r="C105" s="351"/>
      <c r="D105" s="13">
        <f t="shared" si="5"/>
        <v>0</v>
      </c>
      <c r="E105" s="49"/>
      <c r="F105" s="105"/>
      <c r="G105" s="105"/>
      <c r="H105" s="105"/>
      <c r="I105" s="105"/>
      <c r="J105" s="19"/>
      <c r="K105" s="18"/>
    </row>
    <row r="106" spans="1:11" ht="20.149999999999999" customHeight="1" x14ac:dyDescent="0.25">
      <c r="A106" s="51" t="str">
        <f>CyP!A111</f>
        <v>17.1</v>
      </c>
      <c r="B106" s="350" t="str">
        <f t="shared" si="8"/>
        <v xml:space="preserve">Limpieza de obra periódica </v>
      </c>
      <c r="C106" s="351"/>
      <c r="D106" s="13">
        <f t="shared" si="5"/>
        <v>0</v>
      </c>
      <c r="E106" s="49"/>
      <c r="F106" s="105"/>
      <c r="G106" s="105"/>
      <c r="H106" s="105"/>
      <c r="I106" s="105"/>
      <c r="J106" s="19"/>
      <c r="K106" s="18"/>
    </row>
    <row r="107" spans="1:11" ht="20.149999999999999" customHeight="1" x14ac:dyDescent="0.25">
      <c r="A107" s="51" t="str">
        <f>CyP!A112</f>
        <v>17.2</v>
      </c>
      <c r="B107" s="350" t="str">
        <f t="shared" si="8"/>
        <v>Limpieza final de la obra y el obrador</v>
      </c>
      <c r="C107" s="351"/>
      <c r="D107" s="13">
        <f t="shared" si="5"/>
        <v>0</v>
      </c>
      <c r="E107" s="49"/>
      <c r="F107" s="105"/>
      <c r="G107" s="105"/>
      <c r="H107" s="105"/>
      <c r="I107" s="105"/>
      <c r="J107" s="19"/>
      <c r="K107" s="18"/>
    </row>
    <row r="108" spans="1:11" ht="20.149999999999999" customHeight="1" x14ac:dyDescent="0.25">
      <c r="A108" s="55" t="s">
        <v>3</v>
      </c>
      <c r="B108" s="26" t="s">
        <v>3</v>
      </c>
      <c r="C108" s="26"/>
      <c r="D108" s="56" t="s">
        <v>4</v>
      </c>
      <c r="E108" s="27"/>
      <c r="F108" s="58"/>
      <c r="G108" s="59"/>
      <c r="H108" s="59"/>
      <c r="I108" s="59"/>
      <c r="K108" s="20">
        <f t="shared" si="6"/>
        <v>0</v>
      </c>
    </row>
    <row r="109" spans="1:11" ht="20.149999999999999" customHeight="1" x14ac:dyDescent="0.25">
      <c r="A109" s="55" t="s">
        <v>3</v>
      </c>
      <c r="B109" s="53" t="s">
        <v>10</v>
      </c>
      <c r="C109" s="57"/>
      <c r="D109" s="52">
        <f>SUM(D13:D108)</f>
        <v>0</v>
      </c>
      <c r="E109" s="50"/>
      <c r="F109" s="28"/>
      <c r="G109" s="28"/>
      <c r="H109" s="28"/>
      <c r="I109" s="28"/>
    </row>
    <row r="110" spans="1:11" ht="20.149999999999999" customHeight="1" x14ac:dyDescent="0.25">
      <c r="A110" s="5"/>
      <c r="B110" s="5"/>
      <c r="C110" s="5"/>
      <c r="D110" s="5"/>
      <c r="E110" s="5"/>
      <c r="F110" s="5"/>
      <c r="G110" s="5"/>
      <c r="H110" s="5"/>
      <c r="I110" s="5"/>
    </row>
    <row r="111" spans="1:11" ht="20.149999999999999" customHeight="1" x14ac:dyDescent="0.25">
      <c r="A111" s="5"/>
      <c r="B111" s="5"/>
      <c r="C111" s="5"/>
      <c r="D111" s="29" t="s">
        <v>21</v>
      </c>
      <c r="E111" s="5">
        <v>0</v>
      </c>
      <c r="F111" s="30">
        <f>SUMPRODUCT($D$13:$D$107,F13:F107)</f>
        <v>0</v>
      </c>
      <c r="G111" s="30">
        <f>SUMPRODUCT($D$13:$D$107,G13:G107)</f>
        <v>0</v>
      </c>
      <c r="H111" s="30">
        <f>SUMPRODUCT($D$13:$D$107,H13:H107)</f>
        <v>0</v>
      </c>
      <c r="I111" s="30">
        <f>SUMPRODUCT($D$13:$D$107,I13:I107)</f>
        <v>0</v>
      </c>
      <c r="J111" s="21"/>
    </row>
    <row r="112" spans="1:11" ht="20.149999999999999" customHeight="1" x14ac:dyDescent="0.25">
      <c r="A112" s="5"/>
      <c r="B112" s="5"/>
      <c r="C112" s="5"/>
      <c r="D112" s="29" t="s">
        <v>22</v>
      </c>
      <c r="E112" s="5">
        <v>0</v>
      </c>
      <c r="F112" s="30">
        <f>E112+F111</f>
        <v>0</v>
      </c>
      <c r="G112" s="30">
        <f t="shared" ref="G112" si="9">F112+G111</f>
        <v>0</v>
      </c>
      <c r="H112" s="30">
        <f>G112+H111</f>
        <v>0</v>
      </c>
      <c r="I112" s="30">
        <f t="shared" ref="I112" si="10">H112+I111</f>
        <v>0</v>
      </c>
      <c r="J112" s="21"/>
    </row>
    <row r="113" spans="1:11" ht="20.149999999999999" customHeight="1" x14ac:dyDescent="0.25">
      <c r="A113" s="5"/>
      <c r="B113" s="5"/>
      <c r="C113" s="5"/>
      <c r="D113" s="31"/>
      <c r="E113" s="32" t="s">
        <v>1013</v>
      </c>
      <c r="F113" s="5"/>
      <c r="G113" s="5"/>
      <c r="H113" s="5"/>
      <c r="I113" s="5"/>
    </row>
    <row r="114" spans="1:11" ht="20.149999999999999" customHeight="1" x14ac:dyDescent="0.25">
      <c r="A114" s="5"/>
      <c r="B114" s="5"/>
      <c r="C114" s="5"/>
      <c r="D114" s="29" t="s">
        <v>23</v>
      </c>
      <c r="E114" s="33">
        <f>Anticipo_Financiero*Monto_Oferta</f>
        <v>0</v>
      </c>
      <c r="F114" s="33">
        <f t="shared" ref="F114:I114" si="11">Monto_Oferta*F111*(1-Anticipo_Financiero)</f>
        <v>0</v>
      </c>
      <c r="G114" s="33">
        <f t="shared" si="11"/>
        <v>0</v>
      </c>
      <c r="H114" s="33">
        <f t="shared" si="11"/>
        <v>0</v>
      </c>
      <c r="I114" s="33">
        <f t="shared" si="11"/>
        <v>0</v>
      </c>
      <c r="J114" s="9"/>
      <c r="K114" s="9"/>
    </row>
    <row r="115" spans="1:11" ht="20.149999999999999" customHeight="1" x14ac:dyDescent="0.25">
      <c r="A115" s="5"/>
      <c r="B115" s="5"/>
      <c r="C115" s="5"/>
      <c r="D115" s="29" t="s">
        <v>988</v>
      </c>
      <c r="E115" s="33">
        <f>E114</f>
        <v>0</v>
      </c>
      <c r="F115" s="33">
        <f>E115+F114</f>
        <v>0</v>
      </c>
      <c r="G115" s="33">
        <f t="shared" ref="G115:H115" si="12">F115+G114</f>
        <v>0</v>
      </c>
      <c r="H115" s="33">
        <f t="shared" si="12"/>
        <v>0</v>
      </c>
      <c r="I115" s="33">
        <f t="shared" ref="I115" si="13">H115+I114</f>
        <v>0</v>
      </c>
      <c r="J115" s="9"/>
    </row>
    <row r="116" spans="1:11" ht="20.149999999999999" customHeight="1" x14ac:dyDescent="0.25">
      <c r="E116" s="22">
        <v>0</v>
      </c>
    </row>
    <row r="117" spans="1:11" ht="20.149999999999999" customHeight="1" x14ac:dyDescent="0.25">
      <c r="E117" s="22">
        <v>0</v>
      </c>
    </row>
  </sheetData>
  <mergeCells count="101">
    <mergeCell ref="B107:C107"/>
    <mergeCell ref="B102:C102"/>
    <mergeCell ref="B103:C103"/>
    <mergeCell ref="B104:C104"/>
    <mergeCell ref="B105:C105"/>
    <mergeCell ref="B106:C106"/>
    <mergeCell ref="B97:C97"/>
    <mergeCell ref="B98:C98"/>
    <mergeCell ref="B99:C99"/>
    <mergeCell ref="B100:C100"/>
    <mergeCell ref="B101:C101"/>
    <mergeCell ref="B92:C92"/>
    <mergeCell ref="B93:C93"/>
    <mergeCell ref="B94:C94"/>
    <mergeCell ref="B95:C95"/>
    <mergeCell ref="B96:C96"/>
    <mergeCell ref="B87:C87"/>
    <mergeCell ref="B88:C88"/>
    <mergeCell ref="B89:C89"/>
    <mergeCell ref="B90:C90"/>
    <mergeCell ref="B91:C91"/>
    <mergeCell ref="B82:C82"/>
    <mergeCell ref="B83:C83"/>
    <mergeCell ref="B84:C84"/>
    <mergeCell ref="B85:C85"/>
    <mergeCell ref="B86:C86"/>
    <mergeCell ref="B77:C77"/>
    <mergeCell ref="B78:C78"/>
    <mergeCell ref="B79:C79"/>
    <mergeCell ref="B80:C80"/>
    <mergeCell ref="B81:C81"/>
    <mergeCell ref="B75:C75"/>
    <mergeCell ref="B76:C76"/>
    <mergeCell ref="B63:C63"/>
    <mergeCell ref="B64:C64"/>
    <mergeCell ref="B58:C58"/>
    <mergeCell ref="B59:C59"/>
    <mergeCell ref="B60:C60"/>
    <mergeCell ref="B61:C61"/>
    <mergeCell ref="B62:C62"/>
    <mergeCell ref="B65:C65"/>
    <mergeCell ref="B66:C66"/>
    <mergeCell ref="B67:C67"/>
    <mergeCell ref="B68:C68"/>
    <mergeCell ref="B69:C69"/>
    <mergeCell ref="B70:C70"/>
    <mergeCell ref="B71:C71"/>
    <mergeCell ref="B57:C57"/>
    <mergeCell ref="B48:C48"/>
    <mergeCell ref="B49:C49"/>
    <mergeCell ref="B50:C50"/>
    <mergeCell ref="B51:C51"/>
    <mergeCell ref="B52:C52"/>
    <mergeCell ref="B72:C72"/>
    <mergeCell ref="B73:C73"/>
    <mergeCell ref="B74:C74"/>
    <mergeCell ref="B47:C47"/>
    <mergeCell ref="B39:C39"/>
    <mergeCell ref="B40:C40"/>
    <mergeCell ref="B41:C41"/>
    <mergeCell ref="B42:C42"/>
    <mergeCell ref="B53:C53"/>
    <mergeCell ref="B54:C54"/>
    <mergeCell ref="B55:C55"/>
    <mergeCell ref="B56:C56"/>
    <mergeCell ref="B37:C37"/>
    <mergeCell ref="B38:C38"/>
    <mergeCell ref="B30:C30"/>
    <mergeCell ref="B31:C31"/>
    <mergeCell ref="B32:C32"/>
    <mergeCell ref="B43:C43"/>
    <mergeCell ref="B44:C44"/>
    <mergeCell ref="B45:C45"/>
    <mergeCell ref="B46:C46"/>
    <mergeCell ref="B27:C27"/>
    <mergeCell ref="B28:C28"/>
    <mergeCell ref="B29:C29"/>
    <mergeCell ref="B21:C21"/>
    <mergeCell ref="B22:C22"/>
    <mergeCell ref="B33:C33"/>
    <mergeCell ref="B34:C34"/>
    <mergeCell ref="B35:C35"/>
    <mergeCell ref="B36:C36"/>
    <mergeCell ref="B17:C17"/>
    <mergeCell ref="B18:C18"/>
    <mergeCell ref="B19:C19"/>
    <mergeCell ref="B20:C20"/>
    <mergeCell ref="A8:D8"/>
    <mergeCell ref="B23:C23"/>
    <mergeCell ref="B24:C24"/>
    <mergeCell ref="B25:C25"/>
    <mergeCell ref="B26:C26"/>
    <mergeCell ref="F10:I10"/>
    <mergeCell ref="K10:K11"/>
    <mergeCell ref="A10:A11"/>
    <mergeCell ref="B10:C11"/>
    <mergeCell ref="D10:D11"/>
    <mergeCell ref="B13:C13"/>
    <mergeCell ref="B14:C14"/>
    <mergeCell ref="B15:C15"/>
    <mergeCell ref="B16:C16"/>
  </mergeCells>
  <conditionalFormatting sqref="A13:B13 A14:A109">
    <cfRule type="expression" dxfId="86" priority="156" stopIfTrue="1">
      <formula>#REF!&gt;0</formula>
    </cfRule>
    <cfRule type="expression" dxfId="85" priority="157" stopIfTrue="1">
      <formula>#REF!&gt;0</formula>
    </cfRule>
    <cfRule type="expression" dxfId="84" priority="158" stopIfTrue="1">
      <formula>#REF!&gt;0</formula>
    </cfRule>
  </conditionalFormatting>
  <conditionalFormatting sqref="B108:C108">
    <cfRule type="expression" dxfId="83" priority="159" stopIfTrue="1">
      <formula>#REF!&gt;0</formula>
    </cfRule>
    <cfRule type="expression" dxfId="82" priority="160" stopIfTrue="1">
      <formula>#REF!&gt;0</formula>
    </cfRule>
    <cfRule type="expression" dxfId="81" priority="161" stopIfTrue="1">
      <formula>#REF!&gt;0</formula>
    </cfRule>
  </conditionalFormatting>
  <conditionalFormatting sqref="B14:B107">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portrait"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5"/>
  <sheetViews>
    <sheetView tabSelected="1" workbookViewId="0">
      <selection activeCell="B23" sqref="B23"/>
    </sheetView>
  </sheetViews>
  <sheetFormatPr baseColWidth="10" defaultRowHeight="19.5" customHeight="1" x14ac:dyDescent="0.25"/>
  <cols>
    <col min="2" max="2" width="43.26953125" customWidth="1"/>
    <col min="3" max="3" width="52.26953125" bestFit="1" customWidth="1"/>
  </cols>
  <sheetData>
    <row r="1" spans="1:4" ht="19.5" customHeight="1" x14ac:dyDescent="0.3">
      <c r="A1" s="293" t="s">
        <v>13</v>
      </c>
      <c r="B1" s="293"/>
      <c r="C1" s="293" t="str">
        <f>+Contratista</f>
        <v>EMPRESA PRUEBA</v>
      </c>
      <c r="D1" s="293"/>
    </row>
    <row r="2" spans="1:4" ht="19.5" customHeight="1" x14ac:dyDescent="0.3">
      <c r="A2" s="293" t="s">
        <v>47</v>
      </c>
      <c r="B2" s="293"/>
      <c r="C2" s="294">
        <f>CyP!C11</f>
        <v>0</v>
      </c>
      <c r="D2" s="293"/>
    </row>
    <row r="3" spans="1:4" ht="19.5" customHeight="1" x14ac:dyDescent="0.3">
      <c r="A3" s="293"/>
      <c r="B3" s="293"/>
      <c r="C3" s="293"/>
      <c r="D3" s="293"/>
    </row>
    <row r="4" spans="1:4" ht="19.5" customHeight="1" x14ac:dyDescent="0.3">
      <c r="A4" s="355" t="s">
        <v>1216</v>
      </c>
      <c r="B4" s="355"/>
      <c r="C4" s="355"/>
      <c r="D4" s="355"/>
    </row>
    <row r="5" spans="1:4" ht="19.5" customHeight="1" thickBot="1" x14ac:dyDescent="0.35">
      <c r="A5" s="293"/>
      <c r="B5" s="293"/>
      <c r="C5" s="293"/>
      <c r="D5" s="293"/>
    </row>
    <row r="6" spans="1:4" ht="19.5" customHeight="1" thickBot="1" x14ac:dyDescent="0.35">
      <c r="A6" s="295" t="s">
        <v>1217</v>
      </c>
      <c r="B6" s="296" t="s">
        <v>997</v>
      </c>
      <c r="C6" s="296" t="s">
        <v>998</v>
      </c>
      <c r="D6" s="297" t="s">
        <v>1218</v>
      </c>
    </row>
    <row r="7" spans="1:4" ht="19.5" customHeight="1" x14ac:dyDescent="0.25">
      <c r="A7" s="303">
        <v>1</v>
      </c>
      <c r="B7" s="306" t="s">
        <v>1001</v>
      </c>
      <c r="C7" s="307" t="str">
        <f>+VLOOKUP(B7,Indices!$A:$H,5,FALSE)</f>
        <v xml:space="preserve">Oficial </v>
      </c>
      <c r="D7" s="304">
        <v>0.24</v>
      </c>
    </row>
    <row r="8" spans="1:4" ht="19.5" customHeight="1" x14ac:dyDescent="0.25">
      <c r="A8" s="299">
        <v>2</v>
      </c>
      <c r="B8" s="310" t="s">
        <v>1219</v>
      </c>
      <c r="C8" s="298" t="str">
        <f>+VLOOKUP(B8,Indices!$A:$H,5,FALSE)</f>
        <v>Cemento portland normal, en bolsa</v>
      </c>
      <c r="D8" s="300">
        <v>0.2</v>
      </c>
    </row>
    <row r="9" spans="1:4" ht="19.5" customHeight="1" x14ac:dyDescent="0.25">
      <c r="A9" s="299">
        <v>3</v>
      </c>
      <c r="B9" s="310" t="s">
        <v>1245</v>
      </c>
      <c r="C9" s="298" t="str">
        <f>+VLOOKUP(B9,Indices!$A:$H,5,FALSE)</f>
        <v>Acero aletado conformado, en barra</v>
      </c>
      <c r="D9" s="300">
        <v>0.19</v>
      </c>
    </row>
    <row r="10" spans="1:4" ht="19.5" customHeight="1" x14ac:dyDescent="0.25">
      <c r="A10" s="299">
        <v>4</v>
      </c>
      <c r="B10" s="310" t="s">
        <v>1413</v>
      </c>
      <c r="C10" s="298" t="str">
        <f>+VLOOKUP(B10,Indices!$A:$H,5,FALSE)</f>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c r="D10" s="300">
        <v>0.12</v>
      </c>
    </row>
    <row r="11" spans="1:4" ht="19.5" customHeight="1" x14ac:dyDescent="0.25">
      <c r="A11" s="299">
        <v>5</v>
      </c>
      <c r="B11" s="310" t="s">
        <v>1414</v>
      </c>
      <c r="C11" s="298" t="str">
        <f>+VLOOKUP(B11,Indices!$A:$H,5,FALSE)</f>
        <v xml:space="preserve">Instalación sanitaria </v>
      </c>
      <c r="D11" s="300">
        <v>0.04</v>
      </c>
    </row>
    <row r="12" spans="1:4" ht="19.5" customHeight="1" x14ac:dyDescent="0.25">
      <c r="A12" s="299">
        <v>6</v>
      </c>
      <c r="B12" s="310" t="s">
        <v>1415</v>
      </c>
      <c r="C12" s="298" t="str">
        <f>+VLOOKUP(B12,Indices!$A:$H,5,FALSE)</f>
        <v>Instalación eléctrica</v>
      </c>
      <c r="D12" s="300">
        <v>0.14000000000000001</v>
      </c>
    </row>
    <row r="13" spans="1:4" ht="19.5" customHeight="1" thickBot="1" x14ac:dyDescent="0.3">
      <c r="A13" s="301">
        <v>7</v>
      </c>
      <c r="B13" s="309" t="s">
        <v>1083</v>
      </c>
      <c r="C13" s="305" t="str">
        <f>+VLOOKUP(B13,Indices!$A:$H,5,FALSE)</f>
        <v>Pinturas y afines</v>
      </c>
      <c r="D13" s="302">
        <v>7.0000000000000007E-2</v>
      </c>
    </row>
    <row r="14" spans="1:4" ht="19.5" customHeight="1" x14ac:dyDescent="0.25">
      <c r="A14" t="s">
        <v>1012</v>
      </c>
    </row>
    <row r="15" spans="1:4" ht="19.5" customHeight="1" x14ac:dyDescent="0.25">
      <c r="D15" s="308"/>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
    <pageSetUpPr fitToPage="1"/>
  </sheetPr>
  <dimension ref="C1:L3"/>
  <sheetViews>
    <sheetView showGridLines="0" zoomScale="90" zoomScaleNormal="90" zoomScaleSheetLayoutView="75" workbookViewId="0">
      <selection activeCell="P6" sqref="P6"/>
    </sheetView>
  </sheetViews>
  <sheetFormatPr baseColWidth="10" defaultColWidth="10.7265625" defaultRowHeight="14.5" x14ac:dyDescent="0.35"/>
  <cols>
    <col min="1" max="16384" width="10.7265625" style="1"/>
  </cols>
  <sheetData>
    <row r="1" spans="3:12" ht="23.5" x14ac:dyDescent="0.55000000000000004">
      <c r="C1" s="356" t="str">
        <f>"OBRA: " &amp; UPPER(Obra)</f>
        <v>OBRA: PERFORACION DE POZO DE AGUA Y CONST. DE SALA DE BOMBA ESC. AGROIND. 25 DE MAYO</v>
      </c>
      <c r="D1" s="356"/>
      <c r="E1" s="356"/>
      <c r="F1" s="356"/>
      <c r="G1" s="356"/>
      <c r="H1" s="356"/>
      <c r="I1" s="356"/>
      <c r="J1" s="356"/>
      <c r="K1" s="356"/>
      <c r="L1" s="356"/>
    </row>
    <row r="2" spans="3:12" ht="23.5" x14ac:dyDescent="0.55000000000000004">
      <c r="C2" s="356" t="s">
        <v>1027</v>
      </c>
      <c r="D2" s="356"/>
      <c r="E2" s="356"/>
      <c r="F2" s="356"/>
      <c r="G2" s="356"/>
      <c r="H2" s="356"/>
      <c r="I2" s="356"/>
      <c r="J2" s="356"/>
      <c r="K2" s="356"/>
      <c r="L2" s="356"/>
    </row>
    <row r="3" spans="3:12" ht="23.5" x14ac:dyDescent="0.55000000000000004">
      <c r="C3" s="356" t="s">
        <v>1028</v>
      </c>
      <c r="D3" s="356"/>
      <c r="E3" s="356"/>
      <c r="F3" s="356"/>
      <c r="G3" s="356"/>
      <c r="H3" s="356"/>
      <c r="I3" s="356"/>
      <c r="J3" s="356"/>
      <c r="K3" s="356"/>
      <c r="L3" s="356"/>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6">
    <pageSetUpPr fitToPage="1"/>
  </sheetPr>
  <dimension ref="C1:J3"/>
  <sheetViews>
    <sheetView showGridLines="0" zoomScaleNormal="100" zoomScaleSheetLayoutView="75" workbookViewId="0">
      <selection activeCell="L39" sqref="A1:L39"/>
    </sheetView>
  </sheetViews>
  <sheetFormatPr baseColWidth="10" defaultColWidth="11.453125" defaultRowHeight="14.5" x14ac:dyDescent="0.35"/>
  <cols>
    <col min="1" max="2" width="11.453125" style="1"/>
    <col min="3" max="10" width="13.26953125" style="1" bestFit="1" customWidth="1"/>
    <col min="11" max="11" width="23.26953125" style="1" customWidth="1"/>
    <col min="12" max="32" width="13.26953125" style="1" bestFit="1" customWidth="1"/>
    <col min="33" max="33" width="14.453125" style="1" bestFit="1" customWidth="1"/>
    <col min="34" max="34" width="13.54296875" style="1" bestFit="1" customWidth="1"/>
    <col min="35" max="35" width="15.1796875" style="1" customWidth="1"/>
    <col min="36" max="37" width="11.453125" style="1"/>
    <col min="38" max="38" width="18.7265625" style="1" customWidth="1"/>
    <col min="39" max="42" width="11.453125" style="1"/>
    <col min="43" max="43" width="14.453125" style="1" bestFit="1" customWidth="1"/>
    <col min="44" max="16384" width="11.453125" style="1"/>
  </cols>
  <sheetData>
    <row r="1" spans="3:10" ht="23.5" x14ac:dyDescent="0.55000000000000004">
      <c r="C1" s="357" t="str">
        <f>"OBRA: " &amp; UPPER(Obra)</f>
        <v>OBRA: PERFORACION DE POZO DE AGUA Y CONST. DE SALA DE BOMBA ESC. AGROIND. 25 DE MAYO</v>
      </c>
      <c r="D1" s="357"/>
      <c r="E1" s="357"/>
      <c r="F1" s="357"/>
      <c r="G1" s="357"/>
      <c r="H1" s="357"/>
      <c r="I1" s="357"/>
      <c r="J1" s="357"/>
    </row>
    <row r="2" spans="3:10" ht="23.5" x14ac:dyDescent="0.55000000000000004">
      <c r="C2" s="356" t="s">
        <v>1029</v>
      </c>
      <c r="D2" s="356"/>
      <c r="E2" s="356"/>
      <c r="F2" s="356"/>
      <c r="G2" s="356"/>
      <c r="H2" s="356"/>
      <c r="I2" s="356"/>
      <c r="J2" s="356"/>
    </row>
    <row r="3" spans="3:10" ht="23.5" x14ac:dyDescent="0.55000000000000004">
      <c r="C3" s="356" t="s">
        <v>1030</v>
      </c>
      <c r="D3" s="356"/>
      <c r="E3" s="356"/>
      <c r="F3" s="356"/>
      <c r="G3" s="356"/>
      <c r="H3" s="356"/>
      <c r="I3" s="356"/>
      <c r="J3" s="356"/>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36</vt:i4>
      </vt:variant>
    </vt:vector>
  </HeadingPairs>
  <TitlesOfParts>
    <vt:vector size="48" baseType="lpstr">
      <vt:lpstr>Indices</vt:lpstr>
      <vt:lpstr>Instrucciones</vt:lpstr>
      <vt:lpstr>Datos</vt:lpstr>
      <vt:lpstr>CyP</vt:lpstr>
      <vt:lpstr>AP</vt:lpstr>
      <vt:lpstr>PTyCI</vt:lpstr>
      <vt:lpstr>Polinomica</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Terusi-3</cp:lastModifiedBy>
  <cp:lastPrinted>2023-09-20T15:31:10Z</cp:lastPrinted>
  <dcterms:created xsi:type="dcterms:W3CDTF">2016-09-02T20:54:46Z</dcterms:created>
  <dcterms:modified xsi:type="dcterms:W3CDTF">2023-10-24T13:46:13Z</dcterms:modified>
</cp:coreProperties>
</file>